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FC4ED80F-D5A8-4F8B-861A-1556F413E981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V772" i="10"/>
  <c r="J778" i="10"/>
  <c r="I791" i="10"/>
  <c r="J834" i="10"/>
  <c r="J840" i="10"/>
  <c r="J846" i="10"/>
  <c r="V863" i="10"/>
  <c r="V868" i="10"/>
  <c r="I875" i="10"/>
  <c r="V878" i="10"/>
  <c r="V883" i="10"/>
  <c r="J886" i="10"/>
  <c r="I891" i="10"/>
  <c r="V908" i="10"/>
  <c r="V917" i="10"/>
  <c r="I923" i="10"/>
  <c r="V924" i="10"/>
  <c r="I933" i="10"/>
  <c r="V947" i="10"/>
  <c r="J950" i="10"/>
  <c r="I963" i="10"/>
  <c r="I967" i="10"/>
  <c r="J967" i="10"/>
  <c r="V968" i="10"/>
  <c r="V973" i="10"/>
  <c r="V983" i="10"/>
  <c r="V984" i="10"/>
  <c r="V992" i="10"/>
  <c r="I997" i="10"/>
  <c r="C1" i="10"/>
  <c r="D1" i="10"/>
  <c r="A1" i="10"/>
  <c r="V944" i="10" l="1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B558" i="10"/>
  <c r="R555" i="10" l="1"/>
  <c r="U555" i="10" s="1"/>
  <c r="H555" i="10"/>
  <c r="K555" i="10" s="1"/>
  <c r="M555" i="10"/>
  <c r="P555" i="10" s="1"/>
  <c r="M558" i="10"/>
  <c r="P558" i="10" s="1"/>
  <c r="R558" i="10"/>
  <c r="U558" i="10" s="1"/>
  <c r="H558" i="10"/>
  <c r="K558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B429" i="10" l="1"/>
  <c r="H429" i="10" l="1"/>
  <c r="K429" i="10" s="1"/>
  <c r="R429" i="10"/>
  <c r="U429" i="10" s="1"/>
  <c r="M429" i="10"/>
  <c r="P429" i="10" s="1"/>
  <c r="E510" i="10" l="1"/>
  <c r="F510" i="10" s="1"/>
  <c r="E511" i="10"/>
  <c r="F511" i="10" s="1"/>
  <c r="E552" i="10"/>
  <c r="F552" i="10" s="1"/>
  <c r="E553" i="10"/>
  <c r="F553" i="10" s="1"/>
  <c r="E557" i="10"/>
  <c r="F557" i="10" s="1"/>
  <c r="E429" i="10"/>
  <c r="F429" i="10" s="1"/>
  <c r="E243" i="10"/>
  <c r="F243" i="10" s="1"/>
  <c r="E13" i="10"/>
  <c r="F13" i="10" s="1"/>
  <c r="E53" i="10"/>
  <c r="F53" i="10" s="1"/>
  <c r="E555" i="10"/>
  <c r="F555" i="10" s="1"/>
  <c r="E37" i="10"/>
  <c r="F37" i="10" s="1"/>
  <c r="E75" i="10"/>
  <c r="F75" i="10" s="1"/>
  <c r="B400" i="10"/>
  <c r="E17" i="10"/>
  <c r="F17" i="10" s="1"/>
  <c r="E135" i="10"/>
  <c r="F135" i="10" s="1"/>
  <c r="E554" i="10"/>
  <c r="F554" i="10" s="1"/>
  <c r="E22" i="10"/>
  <c r="F22" i="10" s="1"/>
  <c r="E45" i="10"/>
  <c r="F45" i="10" s="1"/>
  <c r="E245" i="10"/>
  <c r="F245" i="10" s="1"/>
  <c r="E558" i="10"/>
  <c r="F558" i="10" s="1"/>
  <c r="E73" i="10"/>
  <c r="F73" i="10" s="1"/>
  <c r="E51" i="10"/>
  <c r="F51" i="10" s="1"/>
  <c r="E40" i="10"/>
  <c r="F40" i="10" s="1"/>
  <c r="E240" i="10"/>
  <c r="F240" i="10" s="1"/>
  <c r="B485" i="10"/>
  <c r="E38" i="10"/>
  <c r="F38" i="10" s="1"/>
  <c r="E494" i="10"/>
  <c r="F494" i="10" s="1"/>
  <c r="E39" i="10"/>
  <c r="F39" i="10" s="1"/>
  <c r="E260" i="10"/>
  <c r="F260" i="10" s="1"/>
  <c r="E79" i="10"/>
  <c r="F79" i="10" s="1"/>
  <c r="E50" i="10"/>
  <c r="F50" i="10" s="1"/>
  <c r="B243" i="10"/>
  <c r="E103" i="10"/>
  <c r="F103" i="10" s="1"/>
  <c r="E10" i="10"/>
  <c r="F10" i="10" s="1"/>
  <c r="E252" i="10"/>
  <c r="F252" i="10" s="1"/>
  <c r="E138" i="10"/>
  <c r="F138" i="10" s="1"/>
  <c r="E120" i="10"/>
  <c r="F120" i="10" s="1"/>
  <c r="E4" i="10"/>
  <c r="F4" i="10" s="1"/>
  <c r="E160" i="10"/>
  <c r="F160" i="10" s="1"/>
  <c r="E258" i="10"/>
  <c r="F258" i="10" s="1"/>
  <c r="E90" i="10"/>
  <c r="F90" i="10" s="1"/>
  <c r="E11" i="10"/>
  <c r="F11" i="10" s="1"/>
  <c r="E65" i="10"/>
  <c r="F65" i="10" s="1"/>
  <c r="E358" i="10"/>
  <c r="F358" i="10" s="1"/>
  <c r="E15" i="10"/>
  <c r="F15" i="10" s="1"/>
  <c r="E248" i="10"/>
  <c r="F248" i="10" s="1"/>
  <c r="E485" i="10"/>
  <c r="F485" i="10" s="1"/>
  <c r="E91" i="10"/>
  <c r="F91" i="10" s="1"/>
  <c r="E146" i="10"/>
  <c r="F146" i="10" s="1"/>
  <c r="E556" i="10"/>
  <c r="F556" i="10" s="1"/>
  <c r="E34" i="10"/>
  <c r="F34" i="10" s="1"/>
  <c r="E400" i="10"/>
  <c r="F400" i="10" s="1"/>
  <c r="E241" i="10"/>
  <c r="F241" i="10" s="1"/>
  <c r="E60" i="10"/>
  <c r="F60" i="10" s="1"/>
  <c r="E20" i="10"/>
  <c r="F20" i="10" s="1"/>
  <c r="E167" i="10"/>
  <c r="F167" i="10" s="1"/>
  <c r="E244" i="10"/>
  <c r="F244" i="10" s="1"/>
  <c r="E169" i="10"/>
  <c r="F169" i="10" s="1"/>
  <c r="E176" i="10"/>
  <c r="F176" i="10" s="1"/>
  <c r="E484" i="10"/>
  <c r="F484" i="10" s="1"/>
  <c r="B366" i="10"/>
  <c r="E334" i="10"/>
  <c r="F334" i="10" s="1"/>
  <c r="E500" i="10"/>
  <c r="F500" i="10" s="1"/>
  <c r="B253" i="10"/>
  <c r="E269" i="10"/>
  <c r="F269" i="10" s="1"/>
  <c r="E57" i="10"/>
  <c r="F57" i="10" s="1"/>
  <c r="B420" i="10"/>
  <c r="E426" i="10"/>
  <c r="F426" i="10" s="1"/>
  <c r="E287" i="10"/>
  <c r="F287" i="10" s="1"/>
  <c r="E56" i="10"/>
  <c r="F56" i="10" s="1"/>
  <c r="E469" i="10"/>
  <c r="F469" i="10" s="1"/>
  <c r="E498" i="10"/>
  <c r="F498" i="10" s="1"/>
  <c r="E323" i="10"/>
  <c r="F323" i="10" s="1"/>
  <c r="B486" i="10"/>
  <c r="E267" i="10"/>
  <c r="F267" i="10" s="1"/>
  <c r="E419" i="10"/>
  <c r="F419" i="10" s="1"/>
  <c r="B313" i="10"/>
  <c r="E506" i="10"/>
  <c r="F506" i="10" s="1"/>
  <c r="E352" i="10"/>
  <c r="F352" i="10" s="1"/>
  <c r="E217" i="10"/>
  <c r="F217" i="10" s="1"/>
  <c r="E94" i="10"/>
  <c r="F94" i="10" s="1"/>
  <c r="E464" i="10"/>
  <c r="F464" i="10" s="1"/>
  <c r="E47" i="10"/>
  <c r="F47" i="10" s="1"/>
  <c r="B32" i="10"/>
  <c r="E182" i="10"/>
  <c r="F182" i="10" s="1"/>
  <c r="E107" i="10"/>
  <c r="F107" i="10" s="1"/>
  <c r="E428" i="10"/>
  <c r="F428" i="10" s="1"/>
  <c r="E277" i="10"/>
  <c r="F277" i="10" s="1"/>
  <c r="B353" i="10"/>
  <c r="E130" i="10"/>
  <c r="F130" i="10" s="1"/>
  <c r="E181" i="10"/>
  <c r="F181" i="10" s="1"/>
  <c r="E285" i="10"/>
  <c r="F285" i="10" s="1"/>
  <c r="B359" i="10"/>
  <c r="E205" i="10"/>
  <c r="F205" i="10" s="1"/>
  <c r="E487" i="10"/>
  <c r="F487" i="10" s="1"/>
  <c r="E364" i="10"/>
  <c r="F364" i="10" s="1"/>
  <c r="E261" i="10"/>
  <c r="F261" i="10" s="1"/>
  <c r="E282" i="10"/>
  <c r="F282" i="10" s="1"/>
  <c r="E366" i="10"/>
  <c r="F366" i="10" s="1"/>
  <c r="E416" i="10"/>
  <c r="F416" i="10" s="1"/>
  <c r="E253" i="10"/>
  <c r="F253" i="10" s="1"/>
  <c r="B269" i="10"/>
  <c r="E44" i="10"/>
  <c r="F44" i="10" s="1"/>
  <c r="E170" i="10"/>
  <c r="F170" i="10" s="1"/>
  <c r="E145" i="10"/>
  <c r="F145" i="10" s="1"/>
  <c r="E221" i="10"/>
  <c r="F221" i="10" s="1"/>
  <c r="E102" i="10"/>
  <c r="F102" i="10" s="1"/>
  <c r="B498" i="10"/>
  <c r="E365" i="10"/>
  <c r="F365" i="10" s="1"/>
  <c r="E486" i="10"/>
  <c r="F486" i="10" s="1"/>
  <c r="B267" i="10"/>
  <c r="E397" i="10"/>
  <c r="F397" i="10" s="1"/>
  <c r="E313" i="10"/>
  <c r="F313" i="10" s="1"/>
  <c r="B506" i="10"/>
  <c r="E279" i="10"/>
  <c r="F279" i="10" s="1"/>
  <c r="E413" i="10"/>
  <c r="F413" i="10" s="1"/>
  <c r="B258" i="10"/>
  <c r="E76" i="10"/>
  <c r="F76" i="10" s="1"/>
  <c r="E230" i="10"/>
  <c r="F230" i="10" s="1"/>
  <c r="E200" i="10"/>
  <c r="F200" i="10" s="1"/>
  <c r="E26" i="10"/>
  <c r="F26" i="10" s="1"/>
  <c r="E357" i="10"/>
  <c r="F357" i="10" s="1"/>
  <c r="E32" i="10"/>
  <c r="F32" i="10" s="1"/>
  <c r="E333" i="10"/>
  <c r="F333" i="10" s="1"/>
  <c r="E148" i="10"/>
  <c r="F148" i="10" s="1"/>
  <c r="B428" i="10"/>
  <c r="E409" i="10"/>
  <c r="F409" i="10" s="1"/>
  <c r="E353" i="10"/>
  <c r="F353" i="10" s="1"/>
  <c r="E219" i="10"/>
  <c r="F219" i="10" s="1"/>
  <c r="E106" i="10"/>
  <c r="F106" i="10" s="1"/>
  <c r="E214" i="10"/>
  <c r="F214" i="10" s="1"/>
  <c r="E97" i="10"/>
  <c r="F97" i="10" s="1"/>
  <c r="B285" i="10"/>
  <c r="E359" i="10"/>
  <c r="F359" i="10" s="1"/>
  <c r="E335" i="10"/>
  <c r="F335" i="10" s="1"/>
  <c r="E48" i="10"/>
  <c r="F48" i="10" s="1"/>
  <c r="E18" i="10"/>
  <c r="F18" i="10" s="1"/>
  <c r="E249" i="10"/>
  <c r="F249" i="10" s="1"/>
  <c r="B282" i="10"/>
  <c r="E423" i="10"/>
  <c r="F423" i="10" s="1"/>
  <c r="E420" i="10"/>
  <c r="F420" i="10" s="1"/>
  <c r="E280" i="10"/>
  <c r="F280" i="10" s="1"/>
  <c r="E257" i="10"/>
  <c r="F257" i="10" s="1"/>
  <c r="E435" i="10"/>
  <c r="F435" i="10" s="1"/>
  <c r="B283" i="10"/>
  <c r="E268" i="10"/>
  <c r="F268" i="10" s="1"/>
  <c r="E392" i="10"/>
  <c r="F392" i="10" s="1"/>
  <c r="B322" i="10"/>
  <c r="E450" i="10"/>
  <c r="F450" i="10" s="1"/>
  <c r="E271" i="10"/>
  <c r="F271" i="10" s="1"/>
  <c r="E470" i="10"/>
  <c r="F470" i="10" s="1"/>
  <c r="E398" i="10"/>
  <c r="F398" i="10" s="1"/>
  <c r="E339" i="10"/>
  <c r="F339" i="10" s="1"/>
  <c r="B460" i="10"/>
  <c r="E342" i="10"/>
  <c r="F342" i="10" s="1"/>
  <c r="B391" i="10"/>
  <c r="E424" i="10"/>
  <c r="F424" i="10" s="1"/>
  <c r="E488" i="10"/>
  <c r="F488" i="10" s="1"/>
  <c r="E215" i="10"/>
  <c r="F215" i="10" s="1"/>
  <c r="B433" i="10"/>
  <c r="E495" i="10"/>
  <c r="F495" i="10" s="1"/>
  <c r="E431" i="10"/>
  <c r="F431" i="10" s="1"/>
  <c r="E425" i="10"/>
  <c r="F425" i="10" s="1"/>
  <c r="E406" i="10"/>
  <c r="F406" i="10" s="1"/>
  <c r="B349" i="10"/>
  <c r="E203" i="10"/>
  <c r="F203" i="10" s="1"/>
  <c r="E317" i="10"/>
  <c r="F317" i="10" s="1"/>
  <c r="E337" i="10"/>
  <c r="F337" i="10" s="1"/>
  <c r="E318" i="10"/>
  <c r="F318" i="10" s="1"/>
  <c r="E347" i="10"/>
  <c r="F347" i="10" s="1"/>
  <c r="B472" i="10"/>
  <c r="E242" i="10"/>
  <c r="F242" i="10" s="1"/>
  <c r="E273" i="10"/>
  <c r="F273" i="10" s="1"/>
  <c r="E239" i="10"/>
  <c r="F239" i="10" s="1"/>
  <c r="B501" i="10"/>
  <c r="E427" i="10"/>
  <c r="F427" i="10" s="1"/>
  <c r="E415" i="10"/>
  <c r="F415" i="10" s="1"/>
  <c r="B404" i="10"/>
  <c r="B407" i="10"/>
  <c r="E314" i="10"/>
  <c r="F314" i="10" s="1"/>
  <c r="E394" i="10"/>
  <c r="F394" i="10" s="1"/>
  <c r="E471" i="10"/>
  <c r="F471" i="10" s="1"/>
  <c r="B266" i="10"/>
  <c r="E479" i="10"/>
  <c r="F479" i="10" s="1"/>
  <c r="E467" i="10"/>
  <c r="F467" i="10" s="1"/>
  <c r="B490" i="10"/>
  <c r="E286" i="10"/>
  <c r="F286" i="10" s="1"/>
  <c r="E348" i="10"/>
  <c r="F348" i="10" s="1"/>
  <c r="B280" i="10"/>
  <c r="E164" i="10"/>
  <c r="F164" i="10" s="1"/>
  <c r="E159" i="10"/>
  <c r="F159" i="10" s="1"/>
  <c r="B274" i="10"/>
  <c r="E324" i="10"/>
  <c r="F324" i="10" s="1"/>
  <c r="B432" i="10"/>
  <c r="E434" i="10"/>
  <c r="F434" i="10" s="1"/>
  <c r="B276" i="10"/>
  <c r="E113" i="10"/>
  <c r="F113" i="10" s="1"/>
  <c r="E474" i="10"/>
  <c r="F474" i="10" s="1"/>
  <c r="E336" i="10"/>
  <c r="F336" i="10" s="1"/>
  <c r="E393" i="10"/>
  <c r="F393" i="10" s="1"/>
  <c r="B341" i="10"/>
  <c r="E503" i="10"/>
  <c r="F503" i="10" s="1"/>
  <c r="E361" i="10"/>
  <c r="F361" i="10" s="1"/>
  <c r="B507" i="10"/>
  <c r="E465" i="10"/>
  <c r="F465" i="10" s="1"/>
  <c r="E414" i="10"/>
  <c r="F414" i="10" s="1"/>
  <c r="B257" i="10"/>
  <c r="E278" i="10"/>
  <c r="F278" i="10" s="1"/>
  <c r="E283" i="10"/>
  <c r="F283" i="10" s="1"/>
  <c r="B268" i="10"/>
  <c r="E322" i="10"/>
  <c r="F322" i="10" s="1"/>
  <c r="E477" i="10"/>
  <c r="F477" i="10" s="1"/>
  <c r="E326" i="10"/>
  <c r="F326" i="10" s="1"/>
  <c r="E502" i="10"/>
  <c r="F502" i="10" s="1"/>
  <c r="B398" i="10"/>
  <c r="E315" i="10"/>
  <c r="F315" i="10" s="1"/>
  <c r="E460" i="10"/>
  <c r="F460" i="10" s="1"/>
  <c r="B342" i="10"/>
  <c r="E410" i="10"/>
  <c r="F410" i="10" s="1"/>
  <c r="E74" i="10"/>
  <c r="F74" i="10" s="1"/>
  <c r="B488" i="10"/>
  <c r="E360" i="10"/>
  <c r="F360" i="10" s="1"/>
  <c r="E433" i="10"/>
  <c r="F433" i="10" s="1"/>
  <c r="E325" i="10"/>
  <c r="F325" i="10" s="1"/>
  <c r="E499" i="10"/>
  <c r="F499" i="10" s="1"/>
  <c r="E349" i="10"/>
  <c r="F349" i="10" s="1"/>
  <c r="B430" i="10"/>
  <c r="B270" i="10"/>
  <c r="E142" i="10"/>
  <c r="F142" i="10" s="1"/>
  <c r="B242" i="10"/>
  <c r="B273" i="10"/>
  <c r="E459" i="10"/>
  <c r="F459" i="10" s="1"/>
  <c r="E501" i="10"/>
  <c r="F501" i="10" s="1"/>
  <c r="B427" i="10"/>
  <c r="E237" i="10"/>
  <c r="F237" i="10" s="1"/>
  <c r="E404" i="10"/>
  <c r="F404" i="10" s="1"/>
  <c r="E458" i="10"/>
  <c r="F458" i="10" s="1"/>
  <c r="E407" i="10"/>
  <c r="F407" i="10" s="1"/>
  <c r="E478" i="10"/>
  <c r="F478" i="10" s="1"/>
  <c r="E496" i="10"/>
  <c r="F496" i="10" s="1"/>
  <c r="E266" i="10"/>
  <c r="F266" i="10" s="1"/>
  <c r="B479" i="10"/>
  <c r="E98" i="10"/>
  <c r="F98" i="10" s="1"/>
  <c r="E490" i="10"/>
  <c r="F490" i="10" s="1"/>
  <c r="B281" i="10"/>
  <c r="E198" i="10"/>
  <c r="F198" i="10" s="1"/>
  <c r="E472" i="10"/>
  <c r="F472" i="10" s="1"/>
  <c r="E447" i="10"/>
  <c r="F447" i="10" s="1"/>
  <c r="B455" i="10"/>
  <c r="E444" i="10"/>
  <c r="F444" i="10" s="1"/>
  <c r="E232" i="10"/>
  <c r="F232" i="10" s="1"/>
  <c r="E370" i="10"/>
  <c r="F370" i="10" s="1"/>
  <c r="E376" i="10"/>
  <c r="F376" i="10" s="1"/>
  <c r="E379" i="10"/>
  <c r="F379" i="10" s="1"/>
  <c r="E309" i="10"/>
  <c r="F309" i="10" s="1"/>
  <c r="E418" i="10"/>
  <c r="F418" i="10" s="1"/>
  <c r="E327" i="10"/>
  <c r="F327" i="10" s="1"/>
  <c r="E272" i="10"/>
  <c r="F272" i="10" s="1"/>
  <c r="B256" i="10"/>
  <c r="E442" i="10"/>
  <c r="F442" i="10" s="1"/>
  <c r="E316" i="10"/>
  <c r="F316" i="10" s="1"/>
  <c r="B317" i="10"/>
  <c r="E289" i="10"/>
  <c r="F289" i="10" s="1"/>
  <c r="B503" i="10"/>
  <c r="E454" i="10"/>
  <c r="F454" i="10" s="1"/>
  <c r="B448" i="10"/>
  <c r="E457" i="10"/>
  <c r="F457" i="10" s="1"/>
  <c r="B445" i="10"/>
  <c r="E246" i="10"/>
  <c r="F246" i="10" s="1"/>
  <c r="E373" i="10"/>
  <c r="F373" i="10" s="1"/>
  <c r="E247" i="10"/>
  <c r="F247" i="10" s="1"/>
  <c r="E387" i="10"/>
  <c r="F387" i="10" s="1"/>
  <c r="E369" i="10"/>
  <c r="F369" i="10" s="1"/>
  <c r="E391" i="10"/>
  <c r="F391" i="10" s="1"/>
  <c r="E343" i="10"/>
  <c r="F343" i="10" s="1"/>
  <c r="E319" i="10"/>
  <c r="F319" i="10" s="1"/>
  <c r="E441" i="10"/>
  <c r="F441" i="10" s="1"/>
  <c r="E417" i="10"/>
  <c r="F417" i="10" s="1"/>
  <c r="E456" i="10"/>
  <c r="F456" i="10" s="1"/>
  <c r="E150" i="10"/>
  <c r="F150" i="10" s="1"/>
  <c r="E372" i="10"/>
  <c r="F372" i="10" s="1"/>
  <c r="E385" i="10"/>
  <c r="F385" i="10" s="1"/>
  <c r="E382" i="10"/>
  <c r="F382" i="10" s="1"/>
  <c r="E430" i="10"/>
  <c r="F430" i="10" s="1"/>
  <c r="E274" i="10"/>
  <c r="F274" i="10" s="1"/>
  <c r="E395" i="10"/>
  <c r="F395" i="10" s="1"/>
  <c r="E344" i="10"/>
  <c r="F344" i="10" s="1"/>
  <c r="E168" i="10"/>
  <c r="F168" i="10" s="1"/>
  <c r="E432" i="10"/>
  <c r="F432" i="10" s="1"/>
  <c r="E466" i="10"/>
  <c r="F466" i="10" s="1"/>
  <c r="E446" i="10"/>
  <c r="F446" i="10" s="1"/>
  <c r="E438" i="10"/>
  <c r="F438" i="10" s="1"/>
  <c r="E199" i="10"/>
  <c r="F199" i="10" s="1"/>
  <c r="E70" i="10"/>
  <c r="F70" i="10" s="1"/>
  <c r="E378" i="10"/>
  <c r="F378" i="10" s="1"/>
  <c r="E137" i="10"/>
  <c r="F137" i="10" s="1"/>
  <c r="B324" i="10"/>
  <c r="E276" i="10"/>
  <c r="F276" i="10" s="1"/>
  <c r="E281" i="10"/>
  <c r="F281" i="10" s="1"/>
  <c r="E401" i="10"/>
  <c r="F401" i="10" s="1"/>
  <c r="E175" i="10"/>
  <c r="F175" i="10" s="1"/>
  <c r="E115" i="10"/>
  <c r="F115" i="10" s="1"/>
  <c r="E507" i="10"/>
  <c r="F507" i="10" s="1"/>
  <c r="E251" i="10"/>
  <c r="F251" i="10" s="1"/>
  <c r="B272" i="10"/>
  <c r="E256" i="10"/>
  <c r="F256" i="10" s="1"/>
  <c r="B442" i="10"/>
  <c r="E453" i="10"/>
  <c r="F453" i="10" s="1"/>
  <c r="B343" i="10"/>
  <c r="E473" i="10"/>
  <c r="F473" i="10" s="1"/>
  <c r="B319" i="10"/>
  <c r="E440" i="10"/>
  <c r="F440" i="10" s="1"/>
  <c r="E452" i="10"/>
  <c r="F452" i="10" s="1"/>
  <c r="E451" i="10"/>
  <c r="F451" i="10" s="1"/>
  <c r="B456" i="10"/>
  <c r="E144" i="10"/>
  <c r="F144" i="10" s="1"/>
  <c r="E156" i="10"/>
  <c r="F156" i="10" s="1"/>
  <c r="E381" i="10"/>
  <c r="F381" i="10" s="1"/>
  <c r="E386" i="10"/>
  <c r="F386" i="10" s="1"/>
  <c r="E380" i="10"/>
  <c r="F380" i="10" s="1"/>
  <c r="E288" i="10"/>
  <c r="F288" i="10" s="1"/>
  <c r="B337" i="10"/>
  <c r="E504" i="10"/>
  <c r="F504" i="10" s="1"/>
  <c r="B344" i="10"/>
  <c r="E162" i="10"/>
  <c r="F162" i="10" s="1"/>
  <c r="E218" i="10"/>
  <c r="F218" i="10" s="1"/>
  <c r="B447" i="10"/>
  <c r="E455" i="10"/>
  <c r="F455" i="10" s="1"/>
  <c r="E228" i="10"/>
  <c r="F228" i="10" s="1"/>
  <c r="E297" i="10"/>
  <c r="F297" i="10" s="1"/>
  <c r="B311" i="10"/>
  <c r="E294" i="10"/>
  <c r="F294" i="10" s="1"/>
  <c r="E508" i="10"/>
  <c r="F508" i="10" s="1"/>
  <c r="E574" i="10"/>
  <c r="F574" i="10" s="1"/>
  <c r="B578" i="10"/>
  <c r="E582" i="10"/>
  <c r="F582" i="10" s="1"/>
  <c r="E590" i="10"/>
  <c r="F590" i="10" s="1"/>
  <c r="B594" i="10"/>
  <c r="E598" i="10"/>
  <c r="F598" i="10" s="1"/>
  <c r="E606" i="10"/>
  <c r="F606" i="10" s="1"/>
  <c r="E614" i="10"/>
  <c r="F614" i="10" s="1"/>
  <c r="E302" i="10"/>
  <c r="F302" i="10" s="1"/>
  <c r="B561" i="10"/>
  <c r="E565" i="10"/>
  <c r="F565" i="10" s="1"/>
  <c r="B569" i="10"/>
  <c r="B246" i="10"/>
  <c r="E163" i="10"/>
  <c r="F163" i="10" s="1"/>
  <c r="E383" i="10"/>
  <c r="F383" i="10" s="1"/>
  <c r="E303" i="10"/>
  <c r="F303" i="10" s="1"/>
  <c r="B306" i="10"/>
  <c r="E312" i="10"/>
  <c r="F312" i="10" s="1"/>
  <c r="E275" i="10"/>
  <c r="F275" i="10" s="1"/>
  <c r="E573" i="10"/>
  <c r="F573" i="10" s="1"/>
  <c r="E581" i="10"/>
  <c r="F581" i="10" s="1"/>
  <c r="B585" i="10"/>
  <c r="E589" i="10"/>
  <c r="F589" i="10" s="1"/>
  <c r="E179" i="10"/>
  <c r="F179" i="10" s="1"/>
  <c r="B444" i="10"/>
  <c r="E141" i="10"/>
  <c r="F141" i="10" s="1"/>
  <c r="E564" i="10"/>
  <c r="F564" i="10" s="1"/>
  <c r="B474" i="10"/>
  <c r="B446" i="10"/>
  <c r="E299" i="10"/>
  <c r="F299" i="10" s="1"/>
  <c r="E307" i="10"/>
  <c r="F307" i="10" s="1"/>
  <c r="B293" i="10"/>
  <c r="E308" i="10"/>
  <c r="F308" i="10" s="1"/>
  <c r="E572" i="10"/>
  <c r="F572" i="10" s="1"/>
  <c r="E580" i="10"/>
  <c r="F580" i="10" s="1"/>
  <c r="B584" i="10"/>
  <c r="E588" i="10"/>
  <c r="F588" i="10" s="1"/>
  <c r="B592" i="10"/>
  <c r="E596" i="10"/>
  <c r="F596" i="10" s="1"/>
  <c r="E604" i="10"/>
  <c r="F604" i="10" s="1"/>
  <c r="B608" i="10"/>
  <c r="E612" i="10"/>
  <c r="F612" i="10" s="1"/>
  <c r="E384" i="10"/>
  <c r="F384" i="10" s="1"/>
  <c r="E563" i="10"/>
  <c r="F563" i="10" s="1"/>
  <c r="E571" i="10"/>
  <c r="F571" i="10" s="1"/>
  <c r="E449" i="10"/>
  <c r="F449" i="10" s="1"/>
  <c r="E371" i="10"/>
  <c r="F371" i="10" s="1"/>
  <c r="E305" i="10"/>
  <c r="F305" i="10" s="1"/>
  <c r="E291" i="10"/>
  <c r="F291" i="10" s="1"/>
  <c r="E295" i="10"/>
  <c r="F295" i="10" s="1"/>
  <c r="B575" i="10"/>
  <c r="E579" i="10"/>
  <c r="F579" i="10" s="1"/>
  <c r="B583" i="10"/>
  <c r="E587" i="10"/>
  <c r="F587" i="10" s="1"/>
  <c r="B591" i="10"/>
  <c r="E595" i="10"/>
  <c r="F595" i="10" s="1"/>
  <c r="E603" i="10"/>
  <c r="F603" i="10" s="1"/>
  <c r="E611" i="10"/>
  <c r="F611" i="10" s="1"/>
  <c r="E377" i="10"/>
  <c r="F377" i="10" s="1"/>
  <c r="E310" i="10"/>
  <c r="F310" i="10" s="1"/>
  <c r="B297" i="10"/>
  <c r="E311" i="10"/>
  <c r="F311" i="10" s="1"/>
  <c r="B294" i="10"/>
  <c r="E301" i="10"/>
  <c r="F301" i="10" s="1"/>
  <c r="E578" i="10"/>
  <c r="F578" i="10" s="1"/>
  <c r="B582" i="10"/>
  <c r="E586" i="10"/>
  <c r="F586" i="10" s="1"/>
  <c r="E594" i="10"/>
  <c r="F594" i="10" s="1"/>
  <c r="E368" i="10"/>
  <c r="F368" i="10" s="1"/>
  <c r="E375" i="10"/>
  <c r="F375" i="10" s="1"/>
  <c r="E561" i="10"/>
  <c r="F561" i="10" s="1"/>
  <c r="E569" i="10"/>
  <c r="F569" i="10" s="1"/>
  <c r="E262" i="10"/>
  <c r="F262" i="10" s="1"/>
  <c r="E489" i="10"/>
  <c r="F489" i="10" s="1"/>
  <c r="E341" i="10"/>
  <c r="F341" i="10" s="1"/>
  <c r="E292" i="10"/>
  <c r="F292" i="10" s="1"/>
  <c r="B303" i="10"/>
  <c r="E306" i="10"/>
  <c r="F306" i="10" s="1"/>
  <c r="B312" i="10"/>
  <c r="E298" i="10"/>
  <c r="F298" i="10" s="1"/>
  <c r="B275" i="10"/>
  <c r="E560" i="10"/>
  <c r="F560" i="10" s="1"/>
  <c r="E577" i="10"/>
  <c r="F577" i="10" s="1"/>
  <c r="E585" i="10"/>
  <c r="F585" i="10" s="1"/>
  <c r="E593" i="10"/>
  <c r="F593" i="10" s="1"/>
  <c r="B597" i="10"/>
  <c r="E601" i="10"/>
  <c r="F601" i="10" s="1"/>
  <c r="E367" i="10"/>
  <c r="F367" i="10" s="1"/>
  <c r="E568" i="10"/>
  <c r="F568" i="10" s="1"/>
  <c r="B318" i="10"/>
  <c r="E250" i="10"/>
  <c r="F250" i="10" s="1"/>
  <c r="E448" i="10"/>
  <c r="F448" i="10" s="1"/>
  <c r="E374" i="10"/>
  <c r="F374" i="10" s="1"/>
  <c r="E389" i="10"/>
  <c r="F389" i="10" s="1"/>
  <c r="E304" i="10"/>
  <c r="F304" i="10" s="1"/>
  <c r="E293" i="10"/>
  <c r="F293" i="10" s="1"/>
  <c r="B308" i="10"/>
  <c r="E559" i="10"/>
  <c r="F559" i="10" s="1"/>
  <c r="B572" i="10"/>
  <c r="E576" i="10"/>
  <c r="F576" i="10" s="1"/>
  <c r="E584" i="10"/>
  <c r="F584" i="10" s="1"/>
  <c r="B588" i="10"/>
  <c r="E592" i="10"/>
  <c r="F592" i="10" s="1"/>
  <c r="E600" i="10"/>
  <c r="F600" i="10" s="1"/>
  <c r="E608" i="10"/>
  <c r="F608" i="10" s="1"/>
  <c r="B612" i="10"/>
  <c r="E439" i="10"/>
  <c r="F439" i="10" s="1"/>
  <c r="B309" i="10"/>
  <c r="B563" i="10"/>
  <c r="E567" i="10"/>
  <c r="F567" i="10" s="1"/>
  <c r="B571" i="10"/>
  <c r="B457" i="10"/>
  <c r="E575" i="10"/>
  <c r="F575" i="10" s="1"/>
  <c r="B579" i="10"/>
  <c r="E591" i="10"/>
  <c r="F591" i="10" s="1"/>
  <c r="E629" i="10"/>
  <c r="F629" i="10" s="1"/>
  <c r="E637" i="10"/>
  <c r="F637" i="10" s="1"/>
  <c r="B641" i="10"/>
  <c r="E645" i="10"/>
  <c r="F645" i="10" s="1"/>
  <c r="E519" i="10"/>
  <c r="F519" i="10" s="1"/>
  <c r="E527" i="10"/>
  <c r="F527" i="10" s="1"/>
  <c r="E535" i="10"/>
  <c r="F535" i="10" s="1"/>
  <c r="E543" i="10"/>
  <c r="F543" i="10" s="1"/>
  <c r="E551" i="10"/>
  <c r="F551" i="10" s="1"/>
  <c r="B654" i="10"/>
  <c r="E658" i="10"/>
  <c r="F658" i="10" s="1"/>
  <c r="B662" i="10"/>
  <c r="E666" i="10"/>
  <c r="F666" i="10" s="1"/>
  <c r="E707" i="10"/>
  <c r="F707" i="10" s="1"/>
  <c r="B711" i="10"/>
  <c r="E715" i="10"/>
  <c r="F715" i="10" s="1"/>
  <c r="E723" i="10"/>
  <c r="F723" i="10" s="1"/>
  <c r="B727" i="10"/>
  <c r="E731" i="10"/>
  <c r="F731" i="10" s="1"/>
  <c r="B735" i="10"/>
  <c r="E270" i="10"/>
  <c r="F270" i="10" s="1"/>
  <c r="E566" i="10"/>
  <c r="F566" i="10" s="1"/>
  <c r="E620" i="10"/>
  <c r="F620" i="10" s="1"/>
  <c r="B670" i="10"/>
  <c r="E674" i="10"/>
  <c r="F674" i="10" s="1"/>
  <c r="E682" i="10"/>
  <c r="F682" i="10" s="1"/>
  <c r="B686" i="10"/>
  <c r="E690" i="10"/>
  <c r="F690" i="10" s="1"/>
  <c r="E698" i="10"/>
  <c r="F698" i="10" s="1"/>
  <c r="E706" i="10"/>
  <c r="F706" i="10" s="1"/>
  <c r="E739" i="10"/>
  <c r="F739" i="10" s="1"/>
  <c r="E255" i="10"/>
  <c r="F255" i="10" s="1"/>
  <c r="B603" i="10"/>
  <c r="B624" i="10"/>
  <c r="E628" i="10"/>
  <c r="F628" i="10" s="1"/>
  <c r="E636" i="10"/>
  <c r="F636" i="10" s="1"/>
  <c r="E644" i="10"/>
  <c r="F644" i="10" s="1"/>
  <c r="B648" i="10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B710" i="10"/>
  <c r="E714" i="10"/>
  <c r="F714" i="10" s="1"/>
  <c r="B718" i="10"/>
  <c r="E722" i="10"/>
  <c r="F722" i="10" s="1"/>
  <c r="E730" i="10"/>
  <c r="F730" i="10" s="1"/>
  <c r="B734" i="10"/>
  <c r="B305" i="10"/>
  <c r="E562" i="10"/>
  <c r="F562" i="10" s="1"/>
  <c r="B615" i="10"/>
  <c r="E619" i="10"/>
  <c r="F619" i="10" s="1"/>
  <c r="E673" i="10"/>
  <c r="F673" i="10" s="1"/>
  <c r="B677" i="10"/>
  <c r="E681" i="10"/>
  <c r="F681" i="10" s="1"/>
  <c r="E689" i="10"/>
  <c r="F689" i="10" s="1"/>
  <c r="B693" i="10"/>
  <c r="E697" i="10"/>
  <c r="F697" i="10" s="1"/>
  <c r="B701" i="10"/>
  <c r="E705" i="10"/>
  <c r="F705" i="10" s="1"/>
  <c r="E738" i="10"/>
  <c r="F738" i="10" s="1"/>
  <c r="E627" i="10"/>
  <c r="F627" i="10" s="1"/>
  <c r="B631" i="10"/>
  <c r="E635" i="10"/>
  <c r="F635" i="10" s="1"/>
  <c r="B639" i="10"/>
  <c r="E643" i="10"/>
  <c r="F643" i="10" s="1"/>
  <c r="E517" i="10"/>
  <c r="F517" i="10" s="1"/>
  <c r="E525" i="10"/>
  <c r="F525" i="10" s="1"/>
  <c r="E533" i="10"/>
  <c r="F533" i="10" s="1"/>
  <c r="E541" i="10"/>
  <c r="F541" i="10" s="1"/>
  <c r="E549" i="10"/>
  <c r="F549" i="10" s="1"/>
  <c r="B652" i="10"/>
  <c r="E656" i="10"/>
  <c r="F656" i="10" s="1"/>
  <c r="B660" i="10"/>
  <c r="E664" i="10"/>
  <c r="F664" i="10" s="1"/>
  <c r="E713" i="10"/>
  <c r="F713" i="10" s="1"/>
  <c r="E721" i="10"/>
  <c r="F721" i="10" s="1"/>
  <c r="B725" i="10"/>
  <c r="E729" i="10"/>
  <c r="F729" i="10" s="1"/>
  <c r="B742" i="10"/>
  <c r="E124" i="10"/>
  <c r="F124" i="10" s="1"/>
  <c r="B562" i="10"/>
  <c r="B598" i="10"/>
  <c r="B606" i="10"/>
  <c r="E618" i="10"/>
  <c r="F618" i="10" s="1"/>
  <c r="B668" i="10"/>
  <c r="E672" i="10"/>
  <c r="F672" i="10" s="1"/>
  <c r="B676" i="10"/>
  <c r="E680" i="10"/>
  <c r="F680" i="10" s="1"/>
  <c r="B684" i="10"/>
  <c r="E688" i="10"/>
  <c r="F688" i="10" s="1"/>
  <c r="B692" i="10"/>
  <c r="E696" i="10"/>
  <c r="F696" i="10" s="1"/>
  <c r="E704" i="10"/>
  <c r="F704" i="10" s="1"/>
  <c r="E737" i="10"/>
  <c r="F737" i="10" s="1"/>
  <c r="E443" i="10"/>
  <c r="F443" i="10" s="1"/>
  <c r="B601" i="10"/>
  <c r="B614" i="10"/>
  <c r="E626" i="10"/>
  <c r="F626" i="10" s="1"/>
  <c r="B630" i="10"/>
  <c r="E634" i="10"/>
  <c r="F634" i="10" s="1"/>
  <c r="E642" i="10"/>
  <c r="F642" i="10" s="1"/>
  <c r="B646" i="10"/>
  <c r="E650" i="10"/>
  <c r="F650" i="10" s="1"/>
  <c r="E516" i="10"/>
  <c r="F516" i="10" s="1"/>
  <c r="E524" i="10"/>
  <c r="F524" i="10" s="1"/>
  <c r="E532" i="10"/>
  <c r="F532" i="10" s="1"/>
  <c r="E540" i="10"/>
  <c r="F540" i="10" s="1"/>
  <c r="E548" i="10"/>
  <c r="F548" i="10" s="1"/>
  <c r="E655" i="10"/>
  <c r="F655" i="10" s="1"/>
  <c r="B659" i="10"/>
  <c r="E663" i="10"/>
  <c r="F663" i="10" s="1"/>
  <c r="B708" i="10"/>
  <c r="E712" i="10"/>
  <c r="F712" i="10" s="1"/>
  <c r="B716" i="10"/>
  <c r="E720" i="10"/>
  <c r="F720" i="10" s="1"/>
  <c r="E728" i="10"/>
  <c r="F728" i="10" s="1"/>
  <c r="B732" i="10"/>
  <c r="E736" i="10"/>
  <c r="F736" i="10" s="1"/>
  <c r="B741" i="10"/>
  <c r="E445" i="10"/>
  <c r="F445" i="10" s="1"/>
  <c r="E617" i="10"/>
  <c r="F617" i="10" s="1"/>
  <c r="E671" i="10"/>
  <c r="F671" i="10" s="1"/>
  <c r="B675" i="10"/>
  <c r="E679" i="10"/>
  <c r="F679" i="10" s="1"/>
  <c r="B683" i="10"/>
  <c r="E687" i="10"/>
  <c r="F687" i="10" s="1"/>
  <c r="E695" i="10"/>
  <c r="F695" i="10" s="1"/>
  <c r="B699" i="10"/>
  <c r="E703" i="10"/>
  <c r="F703" i="10" s="1"/>
  <c r="B740" i="10"/>
  <c r="E599" i="10"/>
  <c r="F599" i="10" s="1"/>
  <c r="E609" i="10"/>
  <c r="F609" i="10" s="1"/>
  <c r="E613" i="10"/>
  <c r="F613" i="10" s="1"/>
  <c r="E625" i="10"/>
  <c r="F625" i="10" s="1"/>
  <c r="B629" i="10"/>
  <c r="E633" i="10"/>
  <c r="F633" i="10" s="1"/>
  <c r="B637" i="10"/>
  <c r="E641" i="10"/>
  <c r="F641" i="10" s="1"/>
  <c r="E649" i="10"/>
  <c r="F649" i="10" s="1"/>
  <c r="E515" i="10"/>
  <c r="F515" i="10" s="1"/>
  <c r="E523" i="10"/>
  <c r="F523" i="10" s="1"/>
  <c r="E531" i="10"/>
  <c r="F531" i="10" s="1"/>
  <c r="E539" i="10"/>
  <c r="F539" i="10" s="1"/>
  <c r="E547" i="10"/>
  <c r="F547" i="10" s="1"/>
  <c r="E654" i="10"/>
  <c r="F654" i="10" s="1"/>
  <c r="B658" i="10"/>
  <c r="E662" i="10"/>
  <c r="F662" i="10" s="1"/>
  <c r="B666" i="10"/>
  <c r="E711" i="10"/>
  <c r="F711" i="10" s="1"/>
  <c r="E602" i="10"/>
  <c r="F602" i="10" s="1"/>
  <c r="E607" i="10"/>
  <c r="F607" i="10" s="1"/>
  <c r="E616" i="10"/>
  <c r="F616" i="10" s="1"/>
  <c r="B620" i="10"/>
  <c r="E296" i="10"/>
  <c r="F296" i="10" s="1"/>
  <c r="B593" i="10"/>
  <c r="E624" i="10"/>
  <c r="F624" i="10" s="1"/>
  <c r="E632" i="10"/>
  <c r="F632" i="10" s="1"/>
  <c r="B636" i="10"/>
  <c r="E640" i="10"/>
  <c r="F640" i="10" s="1"/>
  <c r="B644" i="10"/>
  <c r="E648" i="10"/>
  <c r="F648" i="10" s="1"/>
  <c r="E514" i="10"/>
  <c r="F514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E710" i="10"/>
  <c r="F710" i="10" s="1"/>
  <c r="B714" i="10"/>
  <c r="E718" i="10"/>
  <c r="F718" i="10" s="1"/>
  <c r="E726" i="10"/>
  <c r="F726" i="10" s="1"/>
  <c r="B730" i="10"/>
  <c r="E734" i="10"/>
  <c r="F734" i="10" s="1"/>
  <c r="E743" i="10"/>
  <c r="F743" i="10" s="1"/>
  <c r="B747" i="10"/>
  <c r="E388" i="10"/>
  <c r="F388" i="10" s="1"/>
  <c r="E605" i="10"/>
  <c r="F605" i="10" s="1"/>
  <c r="E615" i="10"/>
  <c r="F615" i="10" s="1"/>
  <c r="B619" i="10"/>
  <c r="E669" i="10"/>
  <c r="F669" i="10" s="1"/>
  <c r="B673" i="10"/>
  <c r="E677" i="10"/>
  <c r="F677" i="10" s="1"/>
  <c r="B681" i="10"/>
  <c r="E685" i="10"/>
  <c r="F685" i="10" s="1"/>
  <c r="B689" i="10"/>
  <c r="E693" i="10"/>
  <c r="F693" i="10" s="1"/>
  <c r="B697" i="10"/>
  <c r="E701" i="10"/>
  <c r="F701" i="10" s="1"/>
  <c r="B618" i="10"/>
  <c r="E668" i="10"/>
  <c r="F668" i="10" s="1"/>
  <c r="B672" i="10"/>
  <c r="E676" i="10"/>
  <c r="F676" i="10" s="1"/>
  <c r="B680" i="10"/>
  <c r="E684" i="10"/>
  <c r="F684" i="10" s="1"/>
  <c r="B688" i="10"/>
  <c r="E692" i="10"/>
  <c r="F692" i="10" s="1"/>
  <c r="B696" i="10"/>
  <c r="E700" i="10"/>
  <c r="F700" i="10" s="1"/>
  <c r="B737" i="10"/>
  <c r="E390" i="10"/>
  <c r="F390" i="10" s="1"/>
  <c r="B291" i="10"/>
  <c r="E570" i="10"/>
  <c r="F570" i="10" s="1"/>
  <c r="E630" i="10"/>
  <c r="F630" i="10" s="1"/>
  <c r="B634" i="10"/>
  <c r="E520" i="10"/>
  <c r="F520" i="10" s="1"/>
  <c r="E651" i="10"/>
  <c r="F651" i="10" s="1"/>
  <c r="B655" i="10"/>
  <c r="B687" i="10"/>
  <c r="E699" i="10"/>
  <c r="F699" i="10" s="1"/>
  <c r="B723" i="10"/>
  <c r="E745" i="10"/>
  <c r="F745" i="10" s="1"/>
  <c r="E754" i="10"/>
  <c r="F754" i="10" s="1"/>
  <c r="B758" i="10"/>
  <c r="E621" i="10"/>
  <c r="F621" i="10" s="1"/>
  <c r="E733" i="10"/>
  <c r="F733" i="10" s="1"/>
  <c r="E747" i="10"/>
  <c r="F747" i="10" s="1"/>
  <c r="B751" i="10"/>
  <c r="E762" i="10"/>
  <c r="F762" i="10" s="1"/>
  <c r="B766" i="10"/>
  <c r="E770" i="10"/>
  <c r="F770" i="10" s="1"/>
  <c r="B774" i="10"/>
  <c r="E778" i="10"/>
  <c r="F778" i="10" s="1"/>
  <c r="E786" i="10"/>
  <c r="F786" i="10" s="1"/>
  <c r="E794" i="10"/>
  <c r="F794" i="10" s="1"/>
  <c r="E505" i="10"/>
  <c r="F505" i="10" s="1"/>
  <c r="E491" i="10"/>
  <c r="F491" i="10" s="1"/>
  <c r="B475" i="10"/>
  <c r="E463" i="10"/>
  <c r="F463" i="10" s="1"/>
  <c r="E583" i="10"/>
  <c r="F583" i="10" s="1"/>
  <c r="E610" i="10"/>
  <c r="F610" i="10" s="1"/>
  <c r="B720" i="10"/>
  <c r="E727" i="10"/>
  <c r="F727" i="10" s="1"/>
  <c r="B757" i="10"/>
  <c r="E761" i="10"/>
  <c r="F761" i="10" s="1"/>
  <c r="E631" i="10"/>
  <c r="F631" i="10" s="1"/>
  <c r="E521" i="10"/>
  <c r="F521" i="10" s="1"/>
  <c r="E652" i="10"/>
  <c r="F652" i="10" s="1"/>
  <c r="B656" i="10"/>
  <c r="E749" i="10"/>
  <c r="F749" i="10" s="1"/>
  <c r="E753" i="10"/>
  <c r="F753" i="10" s="1"/>
  <c r="B765" i="10"/>
  <c r="E769" i="10"/>
  <c r="F769" i="10" s="1"/>
  <c r="B773" i="10"/>
  <c r="E777" i="10"/>
  <c r="F777" i="10" s="1"/>
  <c r="E785" i="10"/>
  <c r="F785" i="10" s="1"/>
  <c r="E793" i="10"/>
  <c r="F793" i="10" s="1"/>
  <c r="E801" i="10"/>
  <c r="F801" i="10" s="1"/>
  <c r="B611" i="10"/>
  <c r="E622" i="10"/>
  <c r="F622" i="10" s="1"/>
  <c r="B626" i="10"/>
  <c r="E512" i="10"/>
  <c r="F512" i="10" s="1"/>
  <c r="E544" i="10"/>
  <c r="F544" i="10" s="1"/>
  <c r="E670" i="10"/>
  <c r="F670" i="10" s="1"/>
  <c r="E724" i="10"/>
  <c r="F724" i="10" s="1"/>
  <c r="B736" i="10"/>
  <c r="B750" i="10"/>
  <c r="E760" i="10"/>
  <c r="F760" i="10" s="1"/>
  <c r="B745" i="10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493" i="10"/>
  <c r="E461" i="10"/>
  <c r="F461" i="10" s="1"/>
  <c r="B617" i="10"/>
  <c r="E678" i="10"/>
  <c r="F678" i="10" s="1"/>
  <c r="E708" i="10"/>
  <c r="F708" i="10" s="1"/>
  <c r="E740" i="10"/>
  <c r="F740" i="10" s="1"/>
  <c r="E752" i="10"/>
  <c r="F752" i="10" s="1"/>
  <c r="B755" i="10"/>
  <c r="E759" i="10"/>
  <c r="F759" i="10" s="1"/>
  <c r="E597" i="10"/>
  <c r="F597" i="10" s="1"/>
  <c r="E623" i="10"/>
  <c r="F623" i="10" s="1"/>
  <c r="B627" i="10"/>
  <c r="E513" i="10"/>
  <c r="F513" i="10" s="1"/>
  <c r="E545" i="10"/>
  <c r="F545" i="10" s="1"/>
  <c r="B674" i="10"/>
  <c r="B715" i="10"/>
  <c r="E767" i="10"/>
  <c r="F767" i="10" s="1"/>
  <c r="B613" i="10"/>
  <c r="E646" i="10"/>
  <c r="F646" i="10" s="1"/>
  <c r="E536" i="10"/>
  <c r="F536" i="10" s="1"/>
  <c r="E667" i="10"/>
  <c r="F667" i="10" s="1"/>
  <c r="E686" i="10"/>
  <c r="F686" i="10" s="1"/>
  <c r="E725" i="10"/>
  <c r="F725" i="10" s="1"/>
  <c r="B754" i="10"/>
  <c r="E758" i="10"/>
  <c r="F758" i="10" s="1"/>
  <c r="B682" i="10"/>
  <c r="E709" i="10"/>
  <c r="F709" i="10" s="1"/>
  <c r="E719" i="10"/>
  <c r="F719" i="10" s="1"/>
  <c r="B731" i="10"/>
  <c r="E746" i="10"/>
  <c r="F746" i="10" s="1"/>
  <c r="E751" i="10"/>
  <c r="F751" i="10" s="1"/>
  <c r="B762" i="10"/>
  <c r="E766" i="10"/>
  <c r="F766" i="10" s="1"/>
  <c r="E774" i="10"/>
  <c r="F774" i="10" s="1"/>
  <c r="B778" i="10"/>
  <c r="E782" i="10"/>
  <c r="F782" i="10" s="1"/>
  <c r="E790" i="10"/>
  <c r="F790" i="10" s="1"/>
  <c r="E798" i="10"/>
  <c r="F798" i="10" s="1"/>
  <c r="B505" i="10"/>
  <c r="B491" i="10"/>
  <c r="E475" i="10"/>
  <c r="F475" i="10" s="1"/>
  <c r="E675" i="10"/>
  <c r="F675" i="10" s="1"/>
  <c r="E694" i="10"/>
  <c r="F694" i="10" s="1"/>
  <c r="E744" i="10"/>
  <c r="F744" i="10" s="1"/>
  <c r="E748" i="10"/>
  <c r="F748" i="10" s="1"/>
  <c r="B753" i="10"/>
  <c r="E757" i="10"/>
  <c r="F757" i="10" s="1"/>
  <c r="B761" i="10"/>
  <c r="E300" i="10"/>
  <c r="F300" i="10" s="1"/>
  <c r="E647" i="10"/>
  <c r="F647" i="10" s="1"/>
  <c r="E537" i="10"/>
  <c r="F537" i="10" s="1"/>
  <c r="E716" i="10"/>
  <c r="F716" i="10" s="1"/>
  <c r="E735" i="10"/>
  <c r="F735" i="10" s="1"/>
  <c r="E741" i="10"/>
  <c r="F741" i="10" s="1"/>
  <c r="E765" i="10"/>
  <c r="F765" i="10" s="1"/>
  <c r="E773" i="10"/>
  <c r="F773" i="10" s="1"/>
  <c r="B777" i="10"/>
  <c r="E781" i="10"/>
  <c r="F781" i="10" s="1"/>
  <c r="E789" i="10"/>
  <c r="F789" i="10" s="1"/>
  <c r="E797" i="10"/>
  <c r="F797" i="10" s="1"/>
  <c r="E497" i="10"/>
  <c r="F497" i="10" s="1"/>
  <c r="B462" i="10"/>
  <c r="E481" i="10"/>
  <c r="F481" i="10" s="1"/>
  <c r="B436" i="10"/>
  <c r="E411" i="10"/>
  <c r="F411" i="10" s="1"/>
  <c r="E638" i="10"/>
  <c r="F638" i="10" s="1"/>
  <c r="B642" i="10"/>
  <c r="E528" i="10"/>
  <c r="F528" i="10" s="1"/>
  <c r="B698" i="10"/>
  <c r="E732" i="10"/>
  <c r="F732" i="10" s="1"/>
  <c r="B746" i="10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E493" i="10"/>
  <c r="F493" i="10" s="1"/>
  <c r="B461" i="10"/>
  <c r="B679" i="10"/>
  <c r="E691" i="10"/>
  <c r="F691" i="10" s="1"/>
  <c r="B713" i="10"/>
  <c r="B748" i="10"/>
  <c r="B752" i="10"/>
  <c r="E755" i="10"/>
  <c r="F755" i="10" s="1"/>
  <c r="B759" i="10"/>
  <c r="E742" i="10"/>
  <c r="F742" i="10" s="1"/>
  <c r="E763" i="10"/>
  <c r="F763" i="10" s="1"/>
  <c r="E238" i="10"/>
  <c r="F238" i="10" s="1"/>
  <c r="E178" i="10"/>
  <c r="F178" i="10" s="1"/>
  <c r="B396" i="10"/>
  <c r="E254" i="10"/>
  <c r="F254" i="10" s="1"/>
  <c r="B351" i="10"/>
  <c r="E338" i="10"/>
  <c r="F338" i="10" s="1"/>
  <c r="E330" i="10"/>
  <c r="F330" i="10" s="1"/>
  <c r="E265" i="10"/>
  <c r="F265" i="10" s="1"/>
  <c r="E839" i="10"/>
  <c r="F839" i="10" s="1"/>
  <c r="E848" i="10"/>
  <c r="F848" i="10" s="1"/>
  <c r="E852" i="10"/>
  <c r="F852" i="10" s="1"/>
  <c r="E887" i="10"/>
  <c r="F887" i="10" s="1"/>
  <c r="E900" i="10"/>
  <c r="F900" i="10" s="1"/>
  <c r="E901" i="10"/>
  <c r="F901" i="10" s="1"/>
  <c r="E702" i="10"/>
  <c r="F702" i="10" s="1"/>
  <c r="E779" i="10"/>
  <c r="F779" i="10" s="1"/>
  <c r="E482" i="10"/>
  <c r="F482" i="10" s="1"/>
  <c r="E437" i="10"/>
  <c r="F437" i="10" s="1"/>
  <c r="B411" i="10"/>
  <c r="E405" i="10"/>
  <c r="F405" i="10" s="1"/>
  <c r="E805" i="10"/>
  <c r="F805" i="10" s="1"/>
  <c r="E818" i="10"/>
  <c r="F818" i="10" s="1"/>
  <c r="E838" i="10"/>
  <c r="F838" i="10" s="1"/>
  <c r="E888" i="10"/>
  <c r="F888" i="10" s="1"/>
  <c r="E909" i="10"/>
  <c r="F909" i="10" s="1"/>
  <c r="E910" i="10"/>
  <c r="F910" i="10" s="1"/>
  <c r="E921" i="10"/>
  <c r="F921" i="10" s="1"/>
  <c r="E923" i="10"/>
  <c r="F923" i="10" s="1"/>
  <c r="E480" i="10"/>
  <c r="F480" i="10" s="1"/>
  <c r="E422" i="10"/>
  <c r="F422" i="10" s="1"/>
  <c r="B408" i="10"/>
  <c r="E231" i="10"/>
  <c r="F231" i="10" s="1"/>
  <c r="B350" i="10"/>
  <c r="E356" i="10"/>
  <c r="F356" i="10" s="1"/>
  <c r="B346" i="10"/>
  <c r="E329" i="10"/>
  <c r="F329" i="10" s="1"/>
  <c r="B284" i="10"/>
  <c r="E264" i="10"/>
  <c r="F264" i="10" s="1"/>
  <c r="E806" i="10"/>
  <c r="F806" i="10" s="1"/>
  <c r="E820" i="10"/>
  <c r="F820" i="10" s="1"/>
  <c r="E823" i="10"/>
  <c r="F823" i="10" s="1"/>
  <c r="E853" i="10"/>
  <c r="F853" i="10" s="1"/>
  <c r="E865" i="10"/>
  <c r="F865" i="10" s="1"/>
  <c r="E924" i="10"/>
  <c r="F924" i="10" s="1"/>
  <c r="B609" i="10"/>
  <c r="E775" i="10"/>
  <c r="F775" i="10" s="1"/>
  <c r="E492" i="10"/>
  <c r="F492" i="10" s="1"/>
  <c r="E807" i="10"/>
  <c r="F807" i="10" s="1"/>
  <c r="E821" i="10"/>
  <c r="F821" i="10" s="1"/>
  <c r="E840" i="10"/>
  <c r="F840" i="10" s="1"/>
  <c r="E854" i="10"/>
  <c r="F854" i="10" s="1"/>
  <c r="E855" i="10"/>
  <c r="F855" i="10" s="1"/>
  <c r="E856" i="10"/>
  <c r="F856" i="10" s="1"/>
  <c r="E872" i="10"/>
  <c r="F872" i="10" s="1"/>
  <c r="E879" i="10"/>
  <c r="F879" i="10" s="1"/>
  <c r="E880" i="10"/>
  <c r="F880" i="10" s="1"/>
  <c r="E892" i="10"/>
  <c r="F892" i="10" s="1"/>
  <c r="E902" i="10"/>
  <c r="F902" i="10" s="1"/>
  <c r="E659" i="10"/>
  <c r="F659" i="10" s="1"/>
  <c r="E399" i="10"/>
  <c r="F399" i="10" s="1"/>
  <c r="E355" i="10"/>
  <c r="F355" i="10" s="1"/>
  <c r="B345" i="10"/>
  <c r="E328" i="10"/>
  <c r="F328" i="10" s="1"/>
  <c r="B332" i="10"/>
  <c r="E263" i="10"/>
  <c r="F263" i="10" s="1"/>
  <c r="E809" i="10"/>
  <c r="F809" i="10" s="1"/>
  <c r="E819" i="10"/>
  <c r="F819" i="10" s="1"/>
  <c r="E822" i="10"/>
  <c r="F822" i="10" s="1"/>
  <c r="E824" i="10"/>
  <c r="F824" i="10" s="1"/>
  <c r="E825" i="10"/>
  <c r="F825" i="10" s="1"/>
  <c r="E841" i="10"/>
  <c r="F841" i="10" s="1"/>
  <c r="E866" i="10"/>
  <c r="F866" i="10" s="1"/>
  <c r="E871" i="10"/>
  <c r="F871" i="10" s="1"/>
  <c r="E890" i="10"/>
  <c r="F890" i="10" s="1"/>
  <c r="E891" i="10"/>
  <c r="F891" i="10" s="1"/>
  <c r="E639" i="10"/>
  <c r="F639" i="10" s="1"/>
  <c r="E771" i="10"/>
  <c r="F771" i="10" s="1"/>
  <c r="B775" i="10"/>
  <c r="B492" i="10"/>
  <c r="E476" i="10"/>
  <c r="F476" i="10" s="1"/>
  <c r="B480" i="10"/>
  <c r="B238" i="10"/>
  <c r="E403" i="10"/>
  <c r="F403" i="10" s="1"/>
  <c r="E808" i="10"/>
  <c r="F808" i="10" s="1"/>
  <c r="E810" i="10"/>
  <c r="F810" i="10" s="1"/>
  <c r="E842" i="10"/>
  <c r="F842" i="10" s="1"/>
  <c r="E857" i="10"/>
  <c r="F857" i="10" s="1"/>
  <c r="E889" i="10"/>
  <c r="F889" i="10" s="1"/>
  <c r="E905" i="10"/>
  <c r="F905" i="10" s="1"/>
  <c r="E911" i="10"/>
  <c r="F911" i="10" s="1"/>
  <c r="E912" i="10"/>
  <c r="F912" i="10" s="1"/>
  <c r="E660" i="10"/>
  <c r="F660" i="10" s="1"/>
  <c r="B671" i="10"/>
  <c r="E683" i="10"/>
  <c r="F683" i="10" s="1"/>
  <c r="B771" i="10"/>
  <c r="E802" i="10"/>
  <c r="F802" i="10" s="1"/>
  <c r="B437" i="10"/>
  <c r="B362" i="10"/>
  <c r="E354" i="10"/>
  <c r="F354" i="10" s="1"/>
  <c r="B340" i="10"/>
  <c r="E321" i="10"/>
  <c r="F321" i="10" s="1"/>
  <c r="B331" i="10"/>
  <c r="E290" i="10"/>
  <c r="F290" i="10" s="1"/>
  <c r="E811" i="10"/>
  <c r="F811" i="10" s="1"/>
  <c r="E826" i="10"/>
  <c r="F826" i="10" s="1"/>
  <c r="E827" i="10"/>
  <c r="F827" i="10" s="1"/>
  <c r="E828" i="10"/>
  <c r="F828" i="10" s="1"/>
  <c r="E874" i="10"/>
  <c r="F874" i="10" s="1"/>
  <c r="E893" i="10"/>
  <c r="F893" i="10" s="1"/>
  <c r="E903" i="10"/>
  <c r="F903" i="10" s="1"/>
  <c r="E914" i="10"/>
  <c r="F914" i="10" s="1"/>
  <c r="E799" i="10"/>
  <c r="F799" i="10" s="1"/>
  <c r="B476" i="10"/>
  <c r="E412" i="10"/>
  <c r="F412" i="10" s="1"/>
  <c r="B405" i="10"/>
  <c r="E858" i="10"/>
  <c r="F858" i="10" s="1"/>
  <c r="E873" i="10"/>
  <c r="F873" i="10" s="1"/>
  <c r="E881" i="10"/>
  <c r="F881" i="10" s="1"/>
  <c r="E894" i="10"/>
  <c r="F894" i="10" s="1"/>
  <c r="E904" i="10"/>
  <c r="F904" i="10" s="1"/>
  <c r="E913" i="10"/>
  <c r="F913" i="10" s="1"/>
  <c r="B706" i="10"/>
  <c r="E717" i="10"/>
  <c r="F717" i="10" s="1"/>
  <c r="E483" i="10"/>
  <c r="F483" i="10" s="1"/>
  <c r="E436" i="10"/>
  <c r="F436" i="10" s="1"/>
  <c r="B422" i="10"/>
  <c r="E396" i="10"/>
  <c r="F396" i="10" s="1"/>
  <c r="B254" i="10"/>
  <c r="E351" i="10"/>
  <c r="F351" i="10" s="1"/>
  <c r="B338" i="10"/>
  <c r="E320" i="10"/>
  <c r="F320" i="10" s="1"/>
  <c r="B330" i="10"/>
  <c r="E117" i="10"/>
  <c r="F117" i="10" s="1"/>
  <c r="B265" i="10"/>
  <c r="E813" i="10"/>
  <c r="F813" i="10" s="1"/>
  <c r="E830" i="10"/>
  <c r="F830" i="10" s="1"/>
  <c r="E843" i="10"/>
  <c r="F843" i="10" s="1"/>
  <c r="E882" i="10"/>
  <c r="F882" i="10" s="1"/>
  <c r="E795" i="10"/>
  <c r="F795" i="10" s="1"/>
  <c r="E421" i="10"/>
  <c r="F421" i="10" s="1"/>
  <c r="E831" i="10"/>
  <c r="F831" i="10" s="1"/>
  <c r="E832" i="10"/>
  <c r="F832" i="10" s="1"/>
  <c r="E844" i="10"/>
  <c r="F844" i="10" s="1"/>
  <c r="E861" i="10"/>
  <c r="F861" i="10" s="1"/>
  <c r="E862" i="10"/>
  <c r="F862" i="10" s="1"/>
  <c r="E867" i="10"/>
  <c r="F867" i="10" s="1"/>
  <c r="E875" i="10"/>
  <c r="F875" i="10" s="1"/>
  <c r="E876" i="10"/>
  <c r="F876" i="10" s="1"/>
  <c r="E906" i="10"/>
  <c r="F906" i="10" s="1"/>
  <c r="E907" i="10"/>
  <c r="F907" i="10" s="1"/>
  <c r="B438" i="10"/>
  <c r="B643" i="10"/>
  <c r="B663" i="10"/>
  <c r="B760" i="10"/>
  <c r="E468" i="10"/>
  <c r="F468" i="10" s="1"/>
  <c r="E350" i="10"/>
  <c r="F350" i="10" s="1"/>
  <c r="B356" i="10"/>
  <c r="E346" i="10"/>
  <c r="F346" i="10" s="1"/>
  <c r="B329" i="10"/>
  <c r="E284" i="10"/>
  <c r="F284" i="10" s="1"/>
  <c r="B264" i="10"/>
  <c r="E812" i="10"/>
  <c r="F812" i="10" s="1"/>
  <c r="E814" i="10"/>
  <c r="F814" i="10" s="1"/>
  <c r="E829" i="10"/>
  <c r="F829" i="10" s="1"/>
  <c r="E859" i="10"/>
  <c r="F859" i="10" s="1"/>
  <c r="E860" i="10"/>
  <c r="F860" i="10" s="1"/>
  <c r="E883" i="10"/>
  <c r="F883" i="10" s="1"/>
  <c r="E895" i="10"/>
  <c r="F895" i="10" s="1"/>
  <c r="E896" i="10"/>
  <c r="F896" i="10" s="1"/>
  <c r="E897" i="10"/>
  <c r="F897" i="10" s="1"/>
  <c r="E529" i="10"/>
  <c r="F529" i="10" s="1"/>
  <c r="E791" i="10"/>
  <c r="F791" i="10" s="1"/>
  <c r="E259" i="10"/>
  <c r="F259" i="10" s="1"/>
  <c r="E402" i="10"/>
  <c r="F402" i="10" s="1"/>
  <c r="B403" i="10"/>
  <c r="E833" i="10"/>
  <c r="F833" i="10" s="1"/>
  <c r="E868" i="10"/>
  <c r="F868" i="10" s="1"/>
  <c r="E787" i="10"/>
  <c r="F787" i="10" s="1"/>
  <c r="B468" i="10"/>
  <c r="B483" i="10"/>
  <c r="B421" i="10"/>
  <c r="E804" i="10"/>
  <c r="F804" i="10" s="1"/>
  <c r="E815" i="10"/>
  <c r="F815" i="10" s="1"/>
  <c r="E835" i="10"/>
  <c r="F835" i="10" s="1"/>
  <c r="E845" i="10"/>
  <c r="F845" i="10" s="1"/>
  <c r="E863" i="10"/>
  <c r="F863" i="10" s="1"/>
  <c r="E864" i="10"/>
  <c r="F864" i="10" s="1"/>
  <c r="E877" i="10"/>
  <c r="F877" i="10" s="1"/>
  <c r="E884" i="10"/>
  <c r="F884" i="10" s="1"/>
  <c r="E886" i="10"/>
  <c r="F886" i="10" s="1"/>
  <c r="E898" i="10"/>
  <c r="F898" i="10" s="1"/>
  <c r="E908" i="10"/>
  <c r="F908" i="10" s="1"/>
  <c r="E917" i="10"/>
  <c r="F917" i="10" s="1"/>
  <c r="E783" i="10"/>
  <c r="F783" i="10" s="1"/>
  <c r="E803" i="10"/>
  <c r="F803" i="10" s="1"/>
  <c r="E837" i="10"/>
  <c r="F837" i="10" s="1"/>
  <c r="E849" i="10"/>
  <c r="F849" i="10" s="1"/>
  <c r="E850" i="10"/>
  <c r="F850" i="10" s="1"/>
  <c r="E851" i="10"/>
  <c r="F851" i="10" s="1"/>
  <c r="E870" i="10"/>
  <c r="F870" i="10" s="1"/>
  <c r="E878" i="10"/>
  <c r="F878" i="10" s="1"/>
  <c r="E920" i="10"/>
  <c r="F920" i="10" s="1"/>
  <c r="E408" i="10"/>
  <c r="F408" i="10" s="1"/>
  <c r="E363" i="10"/>
  <c r="F363" i="10" s="1"/>
  <c r="B321" i="10"/>
  <c r="E916" i="10"/>
  <c r="F916" i="10" s="1"/>
  <c r="E963" i="10"/>
  <c r="F963" i="10" s="1"/>
  <c r="E964" i="10"/>
  <c r="F964" i="10" s="1"/>
  <c r="E983" i="10"/>
  <c r="F983" i="10" s="1"/>
  <c r="E965" i="10"/>
  <c r="F965" i="10" s="1"/>
  <c r="E816" i="10"/>
  <c r="F816" i="10" s="1"/>
  <c r="E930" i="10"/>
  <c r="F930" i="10" s="1"/>
  <c r="E938" i="10"/>
  <c r="F938" i="10" s="1"/>
  <c r="E953" i="10"/>
  <c r="F953" i="10" s="1"/>
  <c r="E962" i="10"/>
  <c r="F962" i="10" s="1"/>
  <c r="E972" i="10"/>
  <c r="F972" i="10" s="1"/>
  <c r="E993" i="10"/>
  <c r="F993" i="10" s="1"/>
  <c r="B328" i="10"/>
  <c r="E954" i="10"/>
  <c r="F954" i="10" s="1"/>
  <c r="E955" i="10"/>
  <c r="F955" i="10" s="1"/>
  <c r="E960" i="10"/>
  <c r="F960" i="10" s="1"/>
  <c r="E961" i="10"/>
  <c r="F961" i="10" s="1"/>
  <c r="E984" i="10"/>
  <c r="F984" i="10" s="1"/>
  <c r="B664" i="10"/>
  <c r="B767" i="10"/>
  <c r="E919" i="10"/>
  <c r="F919" i="10" s="1"/>
  <c r="E939" i="10"/>
  <c r="F939" i="10" s="1"/>
  <c r="E956" i="10"/>
  <c r="F956" i="10" s="1"/>
  <c r="E957" i="10"/>
  <c r="F957" i="10" s="1"/>
  <c r="E974" i="10"/>
  <c r="F974" i="10" s="1"/>
  <c r="E994" i="10"/>
  <c r="F994" i="10" s="1"/>
  <c r="E998" i="10"/>
  <c r="F998" i="10" s="1"/>
  <c r="E340" i="10"/>
  <c r="F340" i="10" s="1"/>
  <c r="E817" i="10"/>
  <c r="F817" i="10" s="1"/>
  <c r="E834" i="10"/>
  <c r="F834" i="10" s="1"/>
  <c r="E958" i="10"/>
  <c r="F958" i="10" s="1"/>
  <c r="E959" i="10"/>
  <c r="F959" i="10" s="1"/>
  <c r="E973" i="10"/>
  <c r="F973" i="10" s="1"/>
  <c r="E975" i="10"/>
  <c r="F975" i="10" s="1"/>
  <c r="E985" i="10"/>
  <c r="F985" i="10" s="1"/>
  <c r="E995" i="10"/>
  <c r="F995" i="10" s="1"/>
  <c r="E996" i="10"/>
  <c r="F996" i="10" s="1"/>
  <c r="E997" i="10"/>
  <c r="F997" i="10" s="1"/>
  <c r="E999" i="10"/>
  <c r="F999" i="10" s="1"/>
  <c r="E1000" i="10"/>
  <c r="F1000" i="10" s="1"/>
  <c r="E968" i="10"/>
  <c r="F968" i="10" s="1"/>
  <c r="E462" i="10"/>
  <c r="F462" i="10" s="1"/>
  <c r="E929" i="10"/>
  <c r="F929" i="10" s="1"/>
  <c r="E952" i="10"/>
  <c r="F952" i="10" s="1"/>
  <c r="E756" i="10"/>
  <c r="F756" i="10" s="1"/>
  <c r="E899" i="10"/>
  <c r="F899" i="10" s="1"/>
  <c r="E931" i="10"/>
  <c r="F931" i="10" s="1"/>
  <c r="E932" i="10"/>
  <c r="F932" i="10" s="1"/>
  <c r="E940" i="10"/>
  <c r="F940" i="10" s="1"/>
  <c r="E982" i="10"/>
  <c r="F982" i="10" s="1"/>
  <c r="E966" i="10"/>
  <c r="F966" i="10" s="1"/>
  <c r="B481" i="10"/>
  <c r="B399" i="10"/>
  <c r="E345" i="10"/>
  <c r="F345" i="10" s="1"/>
  <c r="B290" i="10"/>
  <c r="E846" i="10"/>
  <c r="F846" i="10" s="1"/>
  <c r="E941" i="10"/>
  <c r="F941" i="10" s="1"/>
  <c r="E976" i="10"/>
  <c r="F976" i="10" s="1"/>
  <c r="E986" i="10"/>
  <c r="F986" i="10" s="1"/>
  <c r="E947" i="10"/>
  <c r="F947" i="10" s="1"/>
  <c r="E990" i="10"/>
  <c r="F990" i="10" s="1"/>
  <c r="E992" i="10"/>
  <c r="F992" i="10" s="1"/>
  <c r="B412" i="10"/>
  <c r="E933" i="10"/>
  <c r="F933" i="10" s="1"/>
  <c r="E942" i="10"/>
  <c r="F942" i="10" s="1"/>
  <c r="E977" i="10"/>
  <c r="F977" i="10" s="1"/>
  <c r="E978" i="10"/>
  <c r="F978" i="10" s="1"/>
  <c r="E987" i="10"/>
  <c r="F987" i="10" s="1"/>
  <c r="E918" i="10"/>
  <c r="F918" i="10" s="1"/>
  <c r="E936" i="10"/>
  <c r="F936" i="10" s="1"/>
  <c r="E950" i="10"/>
  <c r="F950" i="10" s="1"/>
  <c r="B263" i="10"/>
  <c r="E869" i="10"/>
  <c r="F869" i="10" s="1"/>
  <c r="E915" i="10"/>
  <c r="F915" i="10" s="1"/>
  <c r="B497" i="10"/>
  <c r="E922" i="10"/>
  <c r="F922" i="10" s="1"/>
  <c r="E934" i="10"/>
  <c r="F934" i="10" s="1"/>
  <c r="E979" i="10"/>
  <c r="F979" i="10" s="1"/>
  <c r="E988" i="10"/>
  <c r="F988" i="10" s="1"/>
  <c r="B354" i="10"/>
  <c r="E331" i="10"/>
  <c r="F331" i="10" s="1"/>
  <c r="E847" i="10"/>
  <c r="F847" i="10" s="1"/>
  <c r="E943" i="10"/>
  <c r="F943" i="10" s="1"/>
  <c r="E980" i="10"/>
  <c r="F980" i="10" s="1"/>
  <c r="E362" i="10"/>
  <c r="F362" i="10" s="1"/>
  <c r="E925" i="10"/>
  <c r="F925" i="10" s="1"/>
  <c r="E926" i="10"/>
  <c r="F926" i="10" s="1"/>
  <c r="E927" i="10"/>
  <c r="F927" i="10" s="1"/>
  <c r="E944" i="10"/>
  <c r="F944" i="10" s="1"/>
  <c r="E970" i="10"/>
  <c r="F970" i="10" s="1"/>
  <c r="E971" i="10"/>
  <c r="F971" i="10" s="1"/>
  <c r="B355" i="10"/>
  <c r="E332" i="10"/>
  <c r="F332" i="10" s="1"/>
  <c r="E928" i="10"/>
  <c r="F928" i="10" s="1"/>
  <c r="E935" i="10"/>
  <c r="F935" i="10" s="1"/>
  <c r="E951" i="10"/>
  <c r="F951" i="10" s="1"/>
  <c r="E981" i="10"/>
  <c r="F981" i="10" s="1"/>
  <c r="E989" i="10"/>
  <c r="F989" i="10" s="1"/>
  <c r="E948" i="10"/>
  <c r="F948" i="10" s="1"/>
  <c r="E885" i="10"/>
  <c r="F885" i="10" s="1"/>
  <c r="E969" i="10"/>
  <c r="F969" i="10" s="1"/>
  <c r="E991" i="10"/>
  <c r="F991" i="10" s="1"/>
  <c r="E750" i="10"/>
  <c r="F750" i="10" s="1"/>
  <c r="E836" i="10"/>
  <c r="F836" i="10" s="1"/>
  <c r="E945" i="10"/>
  <c r="F945" i="10" s="1"/>
  <c r="E949" i="10"/>
  <c r="F949" i="10" s="1"/>
  <c r="E937" i="10"/>
  <c r="F937" i="10" s="1"/>
  <c r="E946" i="10"/>
  <c r="F946" i="10" s="1"/>
  <c r="E967" i="10"/>
  <c r="F967" i="10" s="1"/>
  <c r="B2" i="10"/>
  <c r="B40" i="10"/>
  <c r="B18" i="10"/>
  <c r="B484" i="10"/>
  <c r="B364" i="10"/>
  <c r="B296" i="10"/>
  <c r="B434" i="10"/>
  <c r="B307" i="10"/>
  <c r="B250" i="10"/>
  <c r="B478" i="10"/>
  <c r="B339" i="10"/>
  <c r="B358" i="10"/>
  <c r="B439" i="10"/>
  <c r="B441" i="10"/>
  <c r="B452" i="10"/>
  <c r="B323" i="10"/>
  <c r="B494" i="10"/>
  <c r="B301" i="10"/>
  <c r="B262" i="10"/>
  <c r="B314" i="10"/>
  <c r="B596" i="10"/>
  <c r="B363" i="10"/>
  <c r="B463" i="10"/>
  <c r="B633" i="10"/>
  <c r="B580" i="10"/>
  <c r="B72" i="10"/>
  <c r="B139" i="10"/>
  <c r="B454" i="10"/>
  <c r="B101" i="10"/>
  <c r="B182" i="10"/>
  <c r="B459" i="10"/>
  <c r="B205" i="10"/>
  <c r="B255" i="10"/>
  <c r="B161" i="10"/>
  <c r="B495" i="10"/>
  <c r="B295" i="10"/>
  <c r="B81" i="10"/>
  <c r="B69" i="10"/>
  <c r="B292" i="10"/>
  <c r="B261" i="10"/>
  <c r="B302" i="10"/>
  <c r="B409" i="10"/>
  <c r="B466" i="10"/>
  <c r="B325" i="10"/>
  <c r="B499" i="10"/>
  <c r="B229" i="10"/>
  <c r="B176" i="10"/>
  <c r="B565" i="10"/>
  <c r="B504" i="10"/>
  <c r="B153" i="10"/>
  <c r="B223" i="10"/>
  <c r="B201" i="10"/>
  <c r="B286" i="10"/>
  <c r="B334" i="10"/>
  <c r="B90" i="10"/>
  <c r="B477" i="10"/>
  <c r="B327" i="10"/>
  <c r="B632" i="10"/>
  <c r="B126" i="10"/>
  <c r="B416" i="10"/>
  <c r="B348" i="10"/>
  <c r="B419" i="10"/>
  <c r="B252" i="10"/>
  <c r="B202" i="10"/>
  <c r="B24" i="10"/>
  <c r="B315" i="10"/>
  <c r="B259" i="10"/>
  <c r="B638" i="10"/>
  <c r="B248" i="10"/>
  <c r="B443" i="10"/>
  <c r="B14" i="10"/>
  <c r="B365" i="10"/>
  <c r="B130" i="10"/>
  <c r="B451" i="10"/>
  <c r="B458" i="10"/>
  <c r="B464" i="10"/>
  <c r="B141" i="10"/>
  <c r="B300" i="10"/>
  <c r="B114" i="10"/>
  <c r="B162" i="10"/>
  <c r="B145" i="10"/>
  <c r="B288" i="10"/>
  <c r="B336" i="10"/>
  <c r="B508" i="10"/>
  <c r="B635" i="10"/>
  <c r="B287" i="10"/>
  <c r="B131" i="10"/>
  <c r="B183" i="10"/>
  <c r="B170" i="10"/>
  <c r="B333" i="10"/>
  <c r="B219" i="10"/>
  <c r="B413" i="10"/>
  <c r="B239" i="10"/>
  <c r="B406" i="10"/>
  <c r="B221" i="10"/>
  <c r="B470" i="10"/>
  <c r="B360" i="10"/>
  <c r="B625" i="10"/>
  <c r="B320" i="10"/>
  <c r="B573" i="10"/>
  <c r="B574" i="10"/>
  <c r="B576" i="10"/>
  <c r="B73" i="10"/>
  <c r="B352" i="10"/>
  <c r="B55" i="10"/>
  <c r="B233" i="10"/>
  <c r="B260" i="10"/>
  <c r="B316" i="10"/>
  <c r="B241" i="10"/>
  <c r="B570" i="10"/>
  <c r="B465" i="10"/>
  <c r="B244" i="10"/>
  <c r="B240" i="10"/>
  <c r="B135" i="10"/>
  <c r="B277" i="10"/>
  <c r="B426" i="10"/>
  <c r="B271" i="10"/>
  <c r="B392" i="10"/>
  <c r="B489" i="10"/>
  <c r="B304" i="10"/>
  <c r="B393" i="10"/>
  <c r="B47" i="10"/>
  <c r="B361" i="10"/>
  <c r="B467" i="10"/>
  <c r="B98" i="10"/>
  <c r="B84" i="10"/>
  <c r="B414" i="10"/>
  <c r="B335" i="10"/>
  <c r="B278" i="10"/>
  <c r="B93" i="10"/>
  <c r="B200" i="10"/>
  <c r="B120" i="10"/>
  <c r="B415" i="10"/>
  <c r="B347" i="10"/>
  <c r="B418" i="10"/>
  <c r="B128" i="10"/>
  <c r="B175" i="10"/>
  <c r="B78" i="10"/>
  <c r="B86" i="10"/>
  <c r="B487" i="10"/>
  <c r="B245" i="10"/>
  <c r="B181" i="10"/>
  <c r="B453" i="10"/>
  <c r="B299" i="10"/>
  <c r="B326" i="10"/>
  <c r="B471" i="10"/>
  <c r="B628" i="10"/>
  <c r="B566" i="10"/>
  <c r="B417" i="10"/>
  <c r="B440" i="10"/>
  <c r="B74" i="10"/>
  <c r="B431" i="10"/>
  <c r="B435" i="10"/>
  <c r="B394" i="10"/>
  <c r="B449" i="10"/>
  <c r="B249" i="10"/>
  <c r="B185" i="10"/>
  <c r="B502" i="10"/>
  <c r="B402" i="10"/>
  <c r="B669" i="10"/>
  <c r="B685" i="10"/>
  <c r="B717" i="10"/>
  <c r="B733" i="10"/>
  <c r="B749" i="10"/>
  <c r="B781" i="10"/>
  <c r="B450" i="10"/>
  <c r="B108" i="10"/>
  <c r="B599" i="10"/>
  <c r="B559" i="10"/>
  <c r="B702" i="10"/>
  <c r="B782" i="10"/>
  <c r="B610" i="10"/>
  <c r="B310" i="10"/>
  <c r="B623" i="10"/>
  <c r="B604" i="10"/>
  <c r="B703" i="10"/>
  <c r="B719" i="10"/>
  <c r="B600" i="10"/>
  <c r="B590" i="10"/>
  <c r="B410" i="10"/>
  <c r="B704" i="10"/>
  <c r="B568" i="10"/>
  <c r="B705" i="10"/>
  <c r="B721" i="10"/>
  <c r="B769" i="10"/>
  <c r="B500" i="10"/>
  <c r="B91" i="10"/>
  <c r="B423" i="10"/>
  <c r="B577" i="10"/>
  <c r="B647" i="10"/>
  <c r="B622" i="10"/>
  <c r="B690" i="10"/>
  <c r="B722" i="10"/>
  <c r="B738" i="10"/>
  <c r="B770" i="10"/>
  <c r="B112" i="10"/>
  <c r="B496" i="10"/>
  <c r="B581" i="10"/>
  <c r="B586" i="10"/>
  <c r="B395" i="10"/>
  <c r="B691" i="10"/>
  <c r="B707" i="10"/>
  <c r="B739" i="10"/>
  <c r="B289" i="10"/>
  <c r="B649" i="10"/>
  <c r="B724" i="10"/>
  <c r="B756" i="10"/>
  <c r="B424" i="10"/>
  <c r="B147" i="10"/>
  <c r="B482" i="10"/>
  <c r="B645" i="10"/>
  <c r="B709" i="10"/>
  <c r="B298" i="10"/>
  <c r="B595" i="10"/>
  <c r="B678" i="10"/>
  <c r="B694" i="10"/>
  <c r="B726" i="10"/>
  <c r="B567" i="10"/>
  <c r="B621" i="10"/>
  <c r="B602" i="10"/>
  <c r="B605" i="10"/>
  <c r="B695" i="10"/>
  <c r="B743" i="10"/>
  <c r="B397" i="10"/>
  <c r="B640" i="10"/>
  <c r="B587" i="10"/>
  <c r="B401" i="10"/>
  <c r="B650" i="10"/>
  <c r="B712" i="10"/>
  <c r="B728" i="10"/>
  <c r="B744" i="10"/>
  <c r="B207" i="10"/>
  <c r="B665" i="10"/>
  <c r="B729" i="10"/>
  <c r="B607" i="10"/>
  <c r="B589" i="10"/>
  <c r="B564" i="10"/>
  <c r="B473" i="10"/>
  <c r="B279" i="10"/>
  <c r="B469" i="10"/>
  <c r="B667" i="10"/>
  <c r="B251" i="10"/>
  <c r="B700" i="10"/>
  <c r="B560" i="10"/>
  <c r="B616" i="10"/>
  <c r="B763" i="10"/>
  <c r="B425" i="10"/>
  <c r="B651" i="10"/>
  <c r="B779" i="10"/>
  <c r="E2" i="10"/>
  <c r="F2" i="10" s="1"/>
  <c r="E202" i="10" l="1"/>
  <c r="F202" i="10" s="1"/>
  <c r="B217" i="10"/>
  <c r="B12" i="10"/>
  <c r="B105" i="10"/>
  <c r="B103" i="10"/>
  <c r="B54" i="10"/>
  <c r="B189" i="10"/>
  <c r="E195" i="10"/>
  <c r="F195" i="10" s="1"/>
  <c r="B64" i="10"/>
  <c r="B77" i="10"/>
  <c r="B33" i="10"/>
  <c r="E54" i="10"/>
  <c r="F54" i="10" s="1"/>
  <c r="B187" i="10"/>
  <c r="E6" i="10"/>
  <c r="F6" i="10" s="1"/>
  <c r="B31" i="10"/>
  <c r="R31" i="10" s="1"/>
  <c r="U31" i="10" s="1"/>
  <c r="B107" i="10"/>
  <c r="H107" i="10" s="1"/>
  <c r="K107" i="10" s="1"/>
  <c r="B157" i="10"/>
  <c r="B227" i="10"/>
  <c r="B159" i="10"/>
  <c r="B25" i="10"/>
  <c r="B41" i="10"/>
  <c r="B226" i="10"/>
  <c r="B173" i="10"/>
  <c r="B169" i="10"/>
  <c r="E132" i="10"/>
  <c r="F132" i="10" s="1"/>
  <c r="B172" i="10"/>
  <c r="B204" i="10"/>
  <c r="B45" i="10"/>
  <c r="B82" i="10"/>
  <c r="B43" i="10"/>
  <c r="B35" i="10"/>
  <c r="M35" i="10" s="1"/>
  <c r="P35" i="10" s="1"/>
  <c r="B209" i="10"/>
  <c r="H209" i="10" s="1"/>
  <c r="K209" i="10" s="1"/>
  <c r="B97" i="10"/>
  <c r="B30" i="10"/>
  <c r="B203" i="10"/>
  <c r="E206" i="10"/>
  <c r="F206" i="10" s="1"/>
  <c r="B57" i="10"/>
  <c r="E193" i="10"/>
  <c r="F193" i="10" s="1"/>
  <c r="E209" i="10"/>
  <c r="F209" i="10" s="1"/>
  <c r="E3" i="10"/>
  <c r="F3" i="10" s="1"/>
  <c r="B237" i="10"/>
  <c r="E59" i="10"/>
  <c r="F59" i="10" s="1"/>
  <c r="E30" i="10"/>
  <c r="F30" i="10" s="1"/>
  <c r="B214" i="10"/>
  <c r="E233" i="10"/>
  <c r="F233" i="10" s="1"/>
  <c r="B148" i="10"/>
  <c r="E236" i="10"/>
  <c r="F236" i="10" s="1"/>
  <c r="E153" i="10"/>
  <c r="F153" i="10" s="1"/>
  <c r="B9" i="10"/>
  <c r="E154" i="10"/>
  <c r="F154" i="10" s="1"/>
  <c r="B28" i="10"/>
  <c r="B177" i="10"/>
  <c r="B184" i="10"/>
  <c r="B198" i="10"/>
  <c r="B211" i="10"/>
  <c r="E190" i="10"/>
  <c r="F190" i="10" s="1"/>
  <c r="E105" i="10"/>
  <c r="F105" i="10" s="1"/>
  <c r="B4" i="10"/>
  <c r="E41" i="10"/>
  <c r="F41" i="10" s="1"/>
  <c r="B167" i="10"/>
  <c r="B125" i="10"/>
  <c r="B180" i="10"/>
  <c r="E223" i="10"/>
  <c r="F223" i="10" s="1"/>
  <c r="E235" i="10"/>
  <c r="F235" i="10" s="1"/>
  <c r="B230" i="10"/>
  <c r="B195" i="10"/>
  <c r="B220" i="10"/>
  <c r="B85" i="10"/>
  <c r="B149" i="10"/>
  <c r="B228" i="10"/>
  <c r="E229" i="10"/>
  <c r="F229" i="10" s="1"/>
  <c r="E177" i="10"/>
  <c r="F177" i="10" s="1"/>
  <c r="E149" i="10"/>
  <c r="F149" i="10" s="1"/>
  <c r="E52" i="10"/>
  <c r="F52" i="10" s="1"/>
  <c r="E125" i="10"/>
  <c r="F125" i="10" s="1"/>
  <c r="E77" i="10"/>
  <c r="F77" i="10" s="1"/>
  <c r="E27" i="10"/>
  <c r="F27" i="10" s="1"/>
  <c r="E166" i="10"/>
  <c r="F166" i="10" s="1"/>
  <c r="E211" i="10"/>
  <c r="F211" i="10" s="1"/>
  <c r="E23" i="10"/>
  <c r="F23" i="10" s="1"/>
  <c r="B212" i="10"/>
  <c r="B122" i="10"/>
  <c r="B10" i="10"/>
  <c r="B26" i="10"/>
  <c r="B104" i="10"/>
  <c r="E62" i="10"/>
  <c r="F62" i="10" s="1"/>
  <c r="E9" i="10"/>
  <c r="F9" i="10" s="1"/>
  <c r="E36" i="10"/>
  <c r="F36" i="10" s="1"/>
  <c r="E126" i="10"/>
  <c r="F126" i="10" s="1"/>
  <c r="E16" i="10"/>
  <c r="F16" i="10" s="1"/>
  <c r="B21" i="10"/>
  <c r="B110" i="10"/>
  <c r="E210" i="10"/>
  <c r="F210" i="10" s="1"/>
  <c r="E33" i="10"/>
  <c r="F33" i="10" s="1"/>
  <c r="E112" i="10"/>
  <c r="F112" i="10" s="1"/>
  <c r="E226" i="10"/>
  <c r="F226" i="10" s="1"/>
  <c r="E187" i="10"/>
  <c r="F187" i="10" s="1"/>
  <c r="E172" i="10"/>
  <c r="F172" i="10" s="1"/>
  <c r="E8" i="10"/>
  <c r="F8" i="10" s="1"/>
  <c r="E29" i="10"/>
  <c r="F29" i="10" s="1"/>
  <c r="E212" i="10"/>
  <c r="F212" i="10" s="1"/>
  <c r="E234" i="10"/>
  <c r="F234" i="10" s="1"/>
  <c r="E7" i="10"/>
  <c r="F7" i="10" s="1"/>
  <c r="B34" i="10"/>
  <c r="B165" i="10"/>
  <c r="B215" i="10"/>
  <c r="B100" i="10"/>
  <c r="B11" i="10"/>
  <c r="B231" i="10"/>
  <c r="E87" i="10"/>
  <c r="F87" i="10" s="1"/>
  <c r="E24" i="10"/>
  <c r="F24" i="10" s="1"/>
  <c r="E227" i="10"/>
  <c r="F227" i="10" s="1"/>
  <c r="E12" i="10"/>
  <c r="F12" i="10" s="1"/>
  <c r="E83" i="10"/>
  <c r="F83" i="10" s="1"/>
  <c r="E64" i="10"/>
  <c r="F64" i="10" s="1"/>
  <c r="E63" i="10"/>
  <c r="F63" i="10" s="1"/>
  <c r="E131" i="10"/>
  <c r="F131" i="10" s="1"/>
  <c r="E82" i="10"/>
  <c r="F82" i="10" s="1"/>
  <c r="E85" i="10"/>
  <c r="F85" i="10" s="1"/>
  <c r="B113" i="10"/>
  <c r="E204" i="10"/>
  <c r="F204" i="10" s="1"/>
  <c r="B58" i="10"/>
  <c r="B218" i="10"/>
  <c r="B150" i="10"/>
  <c r="E208" i="10"/>
  <c r="F208" i="10" s="1"/>
  <c r="E186" i="10"/>
  <c r="F186" i="10" s="1"/>
  <c r="E220" i="10"/>
  <c r="F220" i="10" s="1"/>
  <c r="E180" i="10"/>
  <c r="F180" i="10" s="1"/>
  <c r="E28" i="10"/>
  <c r="F28" i="10" s="1"/>
  <c r="E35" i="10"/>
  <c r="F35" i="10" s="1"/>
  <c r="B39" i="10"/>
  <c r="B144" i="10"/>
  <c r="E213" i="10"/>
  <c r="F213" i="10" s="1"/>
  <c r="B27" i="10"/>
  <c r="B116" i="10"/>
  <c r="B235" i="10"/>
  <c r="E99" i="10"/>
  <c r="F99" i="10" s="1"/>
  <c r="B234" i="10"/>
  <c r="B111" i="10"/>
  <c r="E5" i="10"/>
  <c r="F5" i="10" s="1"/>
  <c r="B154" i="10"/>
  <c r="E184" i="10"/>
  <c r="F184" i="10" s="1"/>
  <c r="B146" i="10"/>
  <c r="M146" i="10" s="1"/>
  <c r="P146" i="10" s="1"/>
  <c r="B50" i="10"/>
  <c r="M50" i="10" s="1"/>
  <c r="P50" i="10" s="1"/>
  <c r="E25" i="10"/>
  <c r="F25" i="10" s="1"/>
  <c r="E183" i="10"/>
  <c r="F183" i="10" s="1"/>
  <c r="B106" i="10"/>
  <c r="B51" i="10"/>
  <c r="B196" i="10"/>
  <c r="E122" i="10"/>
  <c r="F122" i="10" s="1"/>
  <c r="E147" i="10"/>
  <c r="F147" i="10" s="1"/>
  <c r="B115" i="10"/>
  <c r="B225" i="10"/>
  <c r="B193" i="10"/>
  <c r="B194" i="10"/>
  <c r="E152" i="10"/>
  <c r="F152" i="10" s="1"/>
  <c r="B79" i="10"/>
  <c r="E197" i="10"/>
  <c r="F197" i="10" s="1"/>
  <c r="E188" i="10"/>
  <c r="F188" i="10" s="1"/>
  <c r="E216" i="10"/>
  <c r="F216" i="10" s="1"/>
  <c r="E189" i="10"/>
  <c r="F189" i="10" s="1"/>
  <c r="E196" i="10"/>
  <c r="F196" i="10" s="1"/>
  <c r="E111" i="10"/>
  <c r="F111" i="10" s="1"/>
  <c r="E118" i="10"/>
  <c r="F118" i="10" s="1"/>
  <c r="B46" i="10"/>
  <c r="B89" i="10"/>
  <c r="E110" i="10"/>
  <c r="F110" i="10" s="1"/>
  <c r="E55" i="10"/>
  <c r="F55" i="10" s="1"/>
  <c r="E68" i="10"/>
  <c r="F68" i="10" s="1"/>
  <c r="B140" i="10"/>
  <c r="B164" i="10"/>
  <c r="B59" i="10"/>
  <c r="B151" i="10"/>
  <c r="B48" i="10"/>
  <c r="E225" i="10"/>
  <c r="F225" i="10" s="1"/>
  <c r="B118" i="10"/>
  <c r="H118" i="10" s="1"/>
  <c r="K118" i="10" s="1"/>
  <c r="B53" i="10"/>
  <c r="E151" i="10"/>
  <c r="F151" i="10" s="1"/>
  <c r="E191" i="10"/>
  <c r="F191" i="10" s="1"/>
  <c r="B94" i="10"/>
  <c r="B171" i="10"/>
  <c r="B123" i="10"/>
  <c r="B188" i="10"/>
  <c r="B174" i="10"/>
  <c r="B132" i="10"/>
  <c r="E173" i="10"/>
  <c r="F173" i="10" s="1"/>
  <c r="B109" i="10"/>
  <c r="E129" i="10"/>
  <c r="F129" i="10" s="1"/>
  <c r="E165" i="10"/>
  <c r="F165" i="10" s="1"/>
  <c r="B127" i="10"/>
  <c r="E123" i="10"/>
  <c r="F123" i="10" s="1"/>
  <c r="E14" i="10"/>
  <c r="F14" i="10" s="1"/>
  <c r="B155" i="10"/>
  <c r="B222" i="10"/>
  <c r="B142" i="10"/>
  <c r="B186" i="10"/>
  <c r="B138" i="10"/>
  <c r="B88" i="10"/>
  <c r="B208" i="10"/>
  <c r="B166" i="10"/>
  <c r="E121" i="10"/>
  <c r="F121" i="10" s="1"/>
  <c r="B197" i="10"/>
  <c r="B92" i="10"/>
  <c r="E194" i="10"/>
  <c r="F194" i="10" s="1"/>
  <c r="E42" i="10"/>
  <c r="F42" i="10" s="1"/>
  <c r="E158" i="10"/>
  <c r="F158" i="10" s="1"/>
  <c r="E157" i="10"/>
  <c r="F157" i="10" s="1"/>
  <c r="B224" i="10"/>
  <c r="R224" i="10" s="1"/>
  <c r="U224" i="10" s="1"/>
  <c r="B62" i="10"/>
  <c r="B52" i="10"/>
  <c r="B160" i="10"/>
  <c r="E207" i="10"/>
  <c r="F207" i="10" s="1"/>
  <c r="E171" i="10"/>
  <c r="F171" i="10" s="1"/>
  <c r="E69" i="10"/>
  <c r="F69" i="10" s="1"/>
  <c r="E72" i="10"/>
  <c r="F72" i="10" s="1"/>
  <c r="E78" i="10"/>
  <c r="F78" i="10" s="1"/>
  <c r="B63" i="10"/>
  <c r="B71" i="10"/>
  <c r="B20" i="10"/>
  <c r="B99" i="10"/>
  <c r="E108" i="10"/>
  <c r="F108" i="10" s="1"/>
  <c r="E222" i="10"/>
  <c r="F222" i="10" s="1"/>
  <c r="E109" i="10"/>
  <c r="F109" i="10" s="1"/>
  <c r="E224" i="10"/>
  <c r="F224" i="10" s="1"/>
  <c r="E201" i="10"/>
  <c r="F201" i="10" s="1"/>
  <c r="E81" i="10"/>
  <c r="F81" i="10" s="1"/>
  <c r="E127" i="10"/>
  <c r="F127" i="10" s="1"/>
  <c r="B216" i="10"/>
  <c r="B83" i="10"/>
  <c r="B95" i="10"/>
  <c r="E161" i="10"/>
  <c r="F161" i="10" s="1"/>
  <c r="E185" i="10"/>
  <c r="F185" i="10" s="1"/>
  <c r="E192" i="10"/>
  <c r="F192" i="10" s="1"/>
  <c r="E93" i="10"/>
  <c r="F93" i="10" s="1"/>
  <c r="E88" i="10"/>
  <c r="F88" i="10" s="1"/>
  <c r="E19" i="10"/>
  <c r="F19" i="10" s="1"/>
  <c r="E155" i="10"/>
  <c r="F155" i="10" s="1"/>
  <c r="E100" i="10"/>
  <c r="F100" i="10" s="1"/>
  <c r="E46" i="10"/>
  <c r="F46" i="10" s="1"/>
  <c r="E49" i="10"/>
  <c r="F49" i="10" s="1"/>
  <c r="B56" i="10"/>
  <c r="E134" i="10"/>
  <c r="F134" i="10" s="1"/>
  <c r="E92" i="10"/>
  <c r="F92" i="10" s="1"/>
  <c r="E71" i="10"/>
  <c r="F71" i="10" s="1"/>
  <c r="E58" i="10"/>
  <c r="F58" i="10" s="1"/>
  <c r="B76" i="10"/>
  <c r="B68" i="10"/>
  <c r="B143" i="10"/>
  <c r="E133" i="10"/>
  <c r="F133" i="10" s="1"/>
  <c r="E86" i="10"/>
  <c r="F86" i="10" s="1"/>
  <c r="B96" i="10"/>
  <c r="E95" i="10"/>
  <c r="F95" i="10" s="1"/>
  <c r="E61" i="10"/>
  <c r="F61" i="10" s="1"/>
  <c r="E104" i="10"/>
  <c r="F104" i="10" s="1"/>
  <c r="E31" i="10"/>
  <c r="F31" i="10" s="1"/>
  <c r="E84" i="10"/>
  <c r="F84" i="10" s="1"/>
  <c r="E128" i="10"/>
  <c r="F128" i="10" s="1"/>
  <c r="B60" i="10"/>
  <c r="B178" i="10"/>
  <c r="E140" i="10"/>
  <c r="F140" i="10" s="1"/>
  <c r="E119" i="10"/>
  <c r="F119" i="10" s="1"/>
  <c r="E174" i="10"/>
  <c r="F174" i="10" s="1"/>
  <c r="E116" i="10"/>
  <c r="F116" i="10" s="1"/>
  <c r="E67" i="10"/>
  <c r="F67" i="10" s="1"/>
  <c r="E114" i="10"/>
  <c r="F114" i="10" s="1"/>
  <c r="E96" i="10"/>
  <c r="F96" i="10" s="1"/>
  <c r="B49" i="10"/>
  <c r="B80" i="10"/>
  <c r="B75" i="10"/>
  <c r="B65" i="10"/>
  <c r="B117" i="10"/>
  <c r="R117" i="10" s="1"/>
  <c r="U117" i="10" s="1"/>
  <c r="E143" i="10"/>
  <c r="F143" i="10" s="1"/>
  <c r="E89" i="10"/>
  <c r="F89" i="10" s="1"/>
  <c r="E139" i="10"/>
  <c r="F139" i="10" s="1"/>
  <c r="E66" i="10"/>
  <c r="F66" i="10" s="1"/>
  <c r="B199" i="10"/>
  <c r="B124" i="10"/>
  <c r="B102" i="10"/>
  <c r="E101" i="10"/>
  <c r="F101" i="10" s="1"/>
  <c r="B136" i="10"/>
  <c r="B87" i="10"/>
  <c r="E21" i="10"/>
  <c r="F21" i="10" s="1"/>
  <c r="B191" i="10"/>
  <c r="E43" i="10"/>
  <c r="F43" i="10" s="1"/>
  <c r="E136" i="10"/>
  <c r="F136" i="10" s="1"/>
  <c r="E80" i="10"/>
  <c r="F80" i="10" s="1"/>
  <c r="M503" i="10"/>
  <c r="P503" i="10" s="1"/>
  <c r="H503" i="10"/>
  <c r="K503" i="10" s="1"/>
  <c r="R503" i="10"/>
  <c r="U503" i="10" s="1"/>
  <c r="R281" i="10"/>
  <c r="U281" i="10" s="1"/>
  <c r="H281" i="10"/>
  <c r="K281" i="10" s="1"/>
  <c r="M281" i="10"/>
  <c r="P281" i="10" s="1"/>
  <c r="H479" i="10"/>
  <c r="K479" i="10" s="1"/>
  <c r="M479" i="10"/>
  <c r="P479" i="10" s="1"/>
  <c r="R479" i="10"/>
  <c r="U479" i="10" s="1"/>
  <c r="R273" i="10"/>
  <c r="U273" i="10" s="1"/>
  <c r="M273" i="10"/>
  <c r="P273" i="10" s="1"/>
  <c r="H273" i="10"/>
  <c r="K273" i="10" s="1"/>
  <c r="R270" i="10"/>
  <c r="U270" i="10" s="1"/>
  <c r="H270" i="10"/>
  <c r="K270" i="10" s="1"/>
  <c r="M270" i="10"/>
  <c r="P270" i="10" s="1"/>
  <c r="R398" i="10"/>
  <c r="U398" i="10" s="1"/>
  <c r="H398" i="10"/>
  <c r="K398" i="10" s="1"/>
  <c r="M398" i="10"/>
  <c r="P398" i="10" s="1"/>
  <c r="R341" i="10"/>
  <c r="U341" i="10" s="1"/>
  <c r="M341" i="10"/>
  <c r="P341" i="10" s="1"/>
  <c r="H341" i="10"/>
  <c r="K341" i="10" s="1"/>
  <c r="R501" i="10"/>
  <c r="U501" i="10" s="1"/>
  <c r="H501" i="10"/>
  <c r="K501" i="10" s="1"/>
  <c r="M501" i="10"/>
  <c r="P501" i="10" s="1"/>
  <c r="R57" i="10"/>
  <c r="U57" i="10" s="1"/>
  <c r="H57" i="10"/>
  <c r="K57" i="10" s="1"/>
  <c r="M57" i="10"/>
  <c r="P57" i="10" s="1"/>
  <c r="H472" i="10"/>
  <c r="K472" i="10" s="1"/>
  <c r="R472" i="10"/>
  <c r="U472" i="10" s="1"/>
  <c r="M472" i="10"/>
  <c r="P472" i="10" s="1"/>
  <c r="M460" i="10"/>
  <c r="P460" i="10" s="1"/>
  <c r="H460" i="10"/>
  <c r="K460" i="10" s="1"/>
  <c r="R460" i="10"/>
  <c r="U460" i="10" s="1"/>
  <c r="M283" i="10"/>
  <c r="P283" i="10" s="1"/>
  <c r="R283" i="10"/>
  <c r="U283" i="10" s="1"/>
  <c r="H283" i="10"/>
  <c r="K283" i="10" s="1"/>
  <c r="M282" i="10"/>
  <c r="P282" i="10" s="1"/>
  <c r="R282" i="10"/>
  <c r="U282" i="10" s="1"/>
  <c r="H282" i="10"/>
  <c r="K282" i="10" s="1"/>
  <c r="H428" i="10"/>
  <c r="K428" i="10" s="1"/>
  <c r="M428" i="10"/>
  <c r="P428" i="10" s="1"/>
  <c r="R428" i="10"/>
  <c r="U428" i="10" s="1"/>
  <c r="M269" i="10"/>
  <c r="P269" i="10" s="1"/>
  <c r="H269" i="10"/>
  <c r="K269" i="10" s="1"/>
  <c r="R269" i="10"/>
  <c r="U269" i="10" s="1"/>
  <c r="M359" i="10"/>
  <c r="P359" i="10" s="1"/>
  <c r="R359" i="10"/>
  <c r="U359" i="10" s="1"/>
  <c r="H359" i="10"/>
  <c r="K359" i="10" s="1"/>
  <c r="H32" i="10"/>
  <c r="K32" i="10" s="1"/>
  <c r="M32" i="10"/>
  <c r="P32" i="10" s="1"/>
  <c r="R32" i="10"/>
  <c r="U32" i="10" s="1"/>
  <c r="M106" i="10"/>
  <c r="P106" i="10" s="1"/>
  <c r="R106" i="10"/>
  <c r="U106" i="10" s="1"/>
  <c r="H106" i="10"/>
  <c r="K106" i="10" s="1"/>
  <c r="M51" i="10"/>
  <c r="P51" i="10" s="1"/>
  <c r="H51" i="10"/>
  <c r="K51" i="10" s="1"/>
  <c r="R51" i="10"/>
  <c r="U51" i="10" s="1"/>
  <c r="R400" i="10"/>
  <c r="U400" i="10" s="1"/>
  <c r="M400" i="10"/>
  <c r="P400" i="10" s="1"/>
  <c r="H400" i="10"/>
  <c r="K400" i="10" s="1"/>
  <c r="M196" i="10"/>
  <c r="P196" i="10" s="1"/>
  <c r="H196" i="10"/>
  <c r="K196" i="10" s="1"/>
  <c r="R196" i="10"/>
  <c r="U196" i="10" s="1"/>
  <c r="H560" i="10"/>
  <c r="K560" i="10" s="1"/>
  <c r="R560" i="10"/>
  <c r="U560" i="10" s="1"/>
  <c r="M560" i="10"/>
  <c r="P560" i="10" s="1"/>
  <c r="H241" i="10"/>
  <c r="K241" i="10" s="1"/>
  <c r="M241" i="10"/>
  <c r="P241" i="10" s="1"/>
  <c r="R241" i="10"/>
  <c r="U241" i="10" s="1"/>
  <c r="R153" i="10"/>
  <c r="U153" i="10" s="1"/>
  <c r="M153" i="10"/>
  <c r="P153" i="10" s="1"/>
  <c r="H153" i="10"/>
  <c r="K153" i="10" s="1"/>
  <c r="R700" i="10"/>
  <c r="U700" i="10" s="1"/>
  <c r="H700" i="10"/>
  <c r="K700" i="10" s="1"/>
  <c r="M700" i="10"/>
  <c r="P700" i="10" s="1"/>
  <c r="R54" i="10"/>
  <c r="U54" i="10" s="1"/>
  <c r="M54" i="10"/>
  <c r="P54" i="10" s="1"/>
  <c r="H54" i="10"/>
  <c r="K54" i="10" s="1"/>
  <c r="M303" i="10"/>
  <c r="P303" i="10" s="1"/>
  <c r="H303" i="10"/>
  <c r="K303" i="10" s="1"/>
  <c r="R303" i="10"/>
  <c r="U303" i="10" s="1"/>
  <c r="H474" i="10"/>
  <c r="K474" i="10" s="1"/>
  <c r="M474" i="10"/>
  <c r="P474" i="10" s="1"/>
  <c r="R474" i="10"/>
  <c r="U474" i="10" s="1"/>
  <c r="M115" i="10"/>
  <c r="P115" i="10" s="1"/>
  <c r="H115" i="10"/>
  <c r="K115" i="10" s="1"/>
  <c r="R115" i="10"/>
  <c r="U115" i="10" s="1"/>
  <c r="R274" i="10"/>
  <c r="U274" i="10" s="1"/>
  <c r="M274" i="10"/>
  <c r="P274" i="10" s="1"/>
  <c r="H274" i="10"/>
  <c r="K274" i="10" s="1"/>
  <c r="R757" i="10"/>
  <c r="U757" i="10" s="1"/>
  <c r="H757" i="10"/>
  <c r="K757" i="10" s="1"/>
  <c r="M757" i="10"/>
  <c r="P757" i="10" s="1"/>
  <c r="R652" i="10"/>
  <c r="U652" i="10" s="1"/>
  <c r="M652" i="10"/>
  <c r="P652" i="10" s="1"/>
  <c r="H652" i="10"/>
  <c r="K652" i="10" s="1"/>
  <c r="H648" i="10"/>
  <c r="K648" i="10" s="1"/>
  <c r="R648" i="10"/>
  <c r="U648" i="10" s="1"/>
  <c r="M648" i="10"/>
  <c r="P648" i="10" s="1"/>
  <c r="H712" i="10"/>
  <c r="K712" i="10" s="1"/>
  <c r="R712" i="10"/>
  <c r="U712" i="10" s="1"/>
  <c r="M712" i="10"/>
  <c r="P712" i="10" s="1"/>
  <c r="H93" i="10"/>
  <c r="K93" i="10" s="1"/>
  <c r="R93" i="10"/>
  <c r="U93" i="10" s="1"/>
  <c r="M93" i="10"/>
  <c r="P93" i="10" s="1"/>
  <c r="H237" i="10"/>
  <c r="K237" i="10" s="1"/>
  <c r="R237" i="10"/>
  <c r="U237" i="10" s="1"/>
  <c r="M237" i="10"/>
  <c r="P237" i="10" s="1"/>
  <c r="H301" i="10"/>
  <c r="K301" i="10" s="1"/>
  <c r="R301" i="10"/>
  <c r="U301" i="10" s="1"/>
  <c r="M301" i="10"/>
  <c r="P301" i="10" s="1"/>
  <c r="H483" i="10"/>
  <c r="K483" i="10" s="1"/>
  <c r="R483" i="10"/>
  <c r="U483" i="10" s="1"/>
  <c r="M483" i="10"/>
  <c r="P483" i="10" s="1"/>
  <c r="H655" i="10"/>
  <c r="K655" i="10" s="1"/>
  <c r="M655" i="10"/>
  <c r="P655" i="10" s="1"/>
  <c r="R655" i="10"/>
  <c r="U655" i="10" s="1"/>
  <c r="H650" i="10"/>
  <c r="K650" i="10" s="1"/>
  <c r="R650" i="10"/>
  <c r="U650" i="10" s="1"/>
  <c r="M650" i="10"/>
  <c r="P650" i="10" s="1"/>
  <c r="H595" i="10"/>
  <c r="K595" i="10" s="1"/>
  <c r="R595" i="10"/>
  <c r="U595" i="10" s="1"/>
  <c r="M595" i="10"/>
  <c r="P595" i="10" s="1"/>
  <c r="R691" i="10"/>
  <c r="U691" i="10" s="1"/>
  <c r="M691" i="10"/>
  <c r="P691" i="10" s="1"/>
  <c r="H691" i="10"/>
  <c r="K691" i="10" s="1"/>
  <c r="H769" i="10"/>
  <c r="K769" i="10" s="1"/>
  <c r="R769" i="10"/>
  <c r="U769" i="10" s="1"/>
  <c r="M769" i="10"/>
  <c r="P769" i="10" s="1"/>
  <c r="R623" i="10"/>
  <c r="U623" i="10" s="1"/>
  <c r="H623" i="10"/>
  <c r="K623" i="10" s="1"/>
  <c r="M623" i="10"/>
  <c r="P623" i="10" s="1"/>
  <c r="M717" i="10"/>
  <c r="P717" i="10" s="1"/>
  <c r="H717" i="10"/>
  <c r="K717" i="10" s="1"/>
  <c r="R717" i="10"/>
  <c r="U717" i="10" s="1"/>
  <c r="H187" i="10"/>
  <c r="K187" i="10" s="1"/>
  <c r="R187" i="10"/>
  <c r="U187" i="10" s="1"/>
  <c r="M187" i="10"/>
  <c r="P187" i="10" s="1"/>
  <c r="H172" i="10"/>
  <c r="K172" i="10" s="1"/>
  <c r="R172" i="10"/>
  <c r="U172" i="10" s="1"/>
  <c r="M172" i="10"/>
  <c r="P172" i="10" s="1"/>
  <c r="R140" i="10"/>
  <c r="U140" i="10" s="1"/>
  <c r="H140" i="10"/>
  <c r="K140" i="10" s="1"/>
  <c r="M140" i="10"/>
  <c r="P140" i="10" s="1"/>
  <c r="R489" i="10"/>
  <c r="U489" i="10" s="1"/>
  <c r="M489" i="10"/>
  <c r="P489" i="10" s="1"/>
  <c r="H489" i="10"/>
  <c r="K489" i="10" s="1"/>
  <c r="H260" i="10"/>
  <c r="K260" i="10" s="1"/>
  <c r="M260" i="10"/>
  <c r="P260" i="10" s="1"/>
  <c r="R260" i="10"/>
  <c r="U260" i="10" s="1"/>
  <c r="H221" i="10"/>
  <c r="K221" i="10" s="1"/>
  <c r="R221" i="10"/>
  <c r="U221" i="10" s="1"/>
  <c r="M221" i="10"/>
  <c r="P221" i="10" s="1"/>
  <c r="M288" i="10"/>
  <c r="P288" i="10" s="1"/>
  <c r="R288" i="10"/>
  <c r="U288" i="10" s="1"/>
  <c r="H288" i="10"/>
  <c r="K288" i="10" s="1"/>
  <c r="R458" i="10"/>
  <c r="U458" i="10" s="1"/>
  <c r="M458" i="10"/>
  <c r="P458" i="10" s="1"/>
  <c r="H458" i="10"/>
  <c r="K458" i="10" s="1"/>
  <c r="H252" i="10"/>
  <c r="K252" i="10" s="1"/>
  <c r="M252" i="10"/>
  <c r="P252" i="10" s="1"/>
  <c r="R252" i="10"/>
  <c r="U252" i="10" s="1"/>
  <c r="H327" i="10"/>
  <c r="K327" i="10" s="1"/>
  <c r="M327" i="10"/>
  <c r="P327" i="10" s="1"/>
  <c r="R327" i="10"/>
  <c r="U327" i="10" s="1"/>
  <c r="H565" i="10"/>
  <c r="K565" i="10" s="1"/>
  <c r="M565" i="10"/>
  <c r="P565" i="10" s="1"/>
  <c r="R565" i="10"/>
  <c r="U565" i="10" s="1"/>
  <c r="H101" i="10"/>
  <c r="K101" i="10" s="1"/>
  <c r="R101" i="10"/>
  <c r="U101" i="10" s="1"/>
  <c r="M101" i="10"/>
  <c r="P101" i="10" s="1"/>
  <c r="M230" i="10"/>
  <c r="P230" i="10" s="1"/>
  <c r="R230" i="10"/>
  <c r="U230" i="10" s="1"/>
  <c r="H230" i="10"/>
  <c r="K230" i="10" s="1"/>
  <c r="H399" i="10"/>
  <c r="K399" i="10" s="1"/>
  <c r="R399" i="10"/>
  <c r="U399" i="10" s="1"/>
  <c r="M399" i="10"/>
  <c r="P399" i="10" s="1"/>
  <c r="H664" i="10"/>
  <c r="K664" i="10" s="1"/>
  <c r="R664" i="10"/>
  <c r="U664" i="10" s="1"/>
  <c r="M664" i="10"/>
  <c r="P664" i="10" s="1"/>
  <c r="H340" i="10"/>
  <c r="K340" i="10" s="1"/>
  <c r="R340" i="10"/>
  <c r="U340" i="10" s="1"/>
  <c r="M340" i="10"/>
  <c r="P340" i="10" s="1"/>
  <c r="R396" i="10"/>
  <c r="U396" i="10" s="1"/>
  <c r="M396" i="10"/>
  <c r="P396" i="10" s="1"/>
  <c r="H396" i="10"/>
  <c r="K396" i="10" s="1"/>
  <c r="R461" i="10"/>
  <c r="U461" i="10" s="1"/>
  <c r="M461" i="10"/>
  <c r="P461" i="10" s="1"/>
  <c r="H461" i="10"/>
  <c r="K461" i="10" s="1"/>
  <c r="R603" i="10"/>
  <c r="U603" i="10" s="1"/>
  <c r="H603" i="10"/>
  <c r="K603" i="10" s="1"/>
  <c r="M603" i="10"/>
  <c r="P603" i="10" s="1"/>
  <c r="H572" i="10"/>
  <c r="K572" i="10" s="1"/>
  <c r="R572" i="10"/>
  <c r="U572" i="10" s="1"/>
  <c r="M572" i="10"/>
  <c r="P572" i="10" s="1"/>
  <c r="M318" i="10"/>
  <c r="P318" i="10" s="1"/>
  <c r="R318" i="10"/>
  <c r="U318" i="10" s="1"/>
  <c r="H318" i="10"/>
  <c r="K318" i="10" s="1"/>
  <c r="R164" i="10"/>
  <c r="U164" i="10" s="1"/>
  <c r="H164" i="10"/>
  <c r="K164" i="10" s="1"/>
  <c r="M164" i="10"/>
  <c r="P164" i="10" s="1"/>
  <c r="R585" i="10"/>
  <c r="U585" i="10" s="1"/>
  <c r="M585" i="10"/>
  <c r="P585" i="10" s="1"/>
  <c r="H585" i="10"/>
  <c r="K585" i="10" s="1"/>
  <c r="R246" i="10"/>
  <c r="U246" i="10" s="1"/>
  <c r="M246" i="10"/>
  <c r="P246" i="10" s="1"/>
  <c r="H246" i="10"/>
  <c r="K246" i="10" s="1"/>
  <c r="R578" i="10"/>
  <c r="U578" i="10" s="1"/>
  <c r="H578" i="10"/>
  <c r="K578" i="10" s="1"/>
  <c r="M578" i="10"/>
  <c r="P578" i="10" s="1"/>
  <c r="R344" i="10"/>
  <c r="U344" i="10" s="1"/>
  <c r="H344" i="10"/>
  <c r="K344" i="10" s="1"/>
  <c r="M344" i="10"/>
  <c r="P344" i="10" s="1"/>
  <c r="H337" i="10"/>
  <c r="K337" i="10" s="1"/>
  <c r="R337" i="10"/>
  <c r="U337" i="10" s="1"/>
  <c r="M337" i="10"/>
  <c r="P337" i="10" s="1"/>
  <c r="M456" i="10"/>
  <c r="P456" i="10" s="1"/>
  <c r="R456" i="10"/>
  <c r="U456" i="10" s="1"/>
  <c r="H456" i="10"/>
  <c r="K456" i="10" s="1"/>
  <c r="H317" i="10"/>
  <c r="K317" i="10" s="1"/>
  <c r="R317" i="10"/>
  <c r="U317" i="10" s="1"/>
  <c r="M317" i="10"/>
  <c r="P317" i="10" s="1"/>
  <c r="H427" i="10"/>
  <c r="K427" i="10" s="1"/>
  <c r="M427" i="10"/>
  <c r="P427" i="10" s="1"/>
  <c r="R427" i="10"/>
  <c r="U427" i="10" s="1"/>
  <c r="R430" i="10"/>
  <c r="U430" i="10" s="1"/>
  <c r="H430" i="10"/>
  <c r="K430" i="10" s="1"/>
  <c r="M430" i="10"/>
  <c r="P430" i="10" s="1"/>
  <c r="H488" i="10"/>
  <c r="K488" i="10" s="1"/>
  <c r="M488" i="10"/>
  <c r="P488" i="10" s="1"/>
  <c r="R488" i="10"/>
  <c r="U488" i="10" s="1"/>
  <c r="H342" i="10"/>
  <c r="K342" i="10" s="1"/>
  <c r="M342" i="10"/>
  <c r="P342" i="10" s="1"/>
  <c r="R342" i="10"/>
  <c r="U342" i="10" s="1"/>
  <c r="H257" i="10"/>
  <c r="K257" i="10" s="1"/>
  <c r="R257" i="10"/>
  <c r="U257" i="10" s="1"/>
  <c r="M257" i="10"/>
  <c r="P257" i="10" s="1"/>
  <c r="R507" i="10"/>
  <c r="U507" i="10" s="1"/>
  <c r="H507" i="10"/>
  <c r="K507" i="10" s="1"/>
  <c r="M507" i="10"/>
  <c r="P507" i="10" s="1"/>
  <c r="R404" i="10"/>
  <c r="U404" i="10" s="1"/>
  <c r="H404" i="10"/>
  <c r="K404" i="10" s="1"/>
  <c r="M404" i="10"/>
  <c r="P404" i="10" s="1"/>
  <c r="M59" i="10"/>
  <c r="P59" i="10" s="1"/>
  <c r="H59" i="10"/>
  <c r="K59" i="10" s="1"/>
  <c r="R59" i="10"/>
  <c r="U59" i="10" s="1"/>
  <c r="R151" i="10"/>
  <c r="U151" i="10" s="1"/>
  <c r="M151" i="10"/>
  <c r="P151" i="10" s="1"/>
  <c r="H151" i="10"/>
  <c r="K151" i="10" s="1"/>
  <c r="R48" i="10"/>
  <c r="U48" i="10" s="1"/>
  <c r="M48" i="10"/>
  <c r="P48" i="10" s="1"/>
  <c r="H48" i="10"/>
  <c r="K48" i="10" s="1"/>
  <c r="M148" i="10"/>
  <c r="P148" i="10" s="1"/>
  <c r="H148" i="10"/>
  <c r="K148" i="10" s="1"/>
  <c r="R148" i="10"/>
  <c r="U148" i="10" s="1"/>
  <c r="H53" i="10"/>
  <c r="K53" i="10" s="1"/>
  <c r="R53" i="10"/>
  <c r="U53" i="10" s="1"/>
  <c r="M53" i="10"/>
  <c r="P53" i="10" s="1"/>
  <c r="H9" i="10"/>
  <c r="K9" i="10" s="1"/>
  <c r="R9" i="10"/>
  <c r="U9" i="10" s="1"/>
  <c r="M9" i="10"/>
  <c r="P9" i="10" s="1"/>
  <c r="R217" i="10"/>
  <c r="U217" i="10" s="1"/>
  <c r="H217" i="10"/>
  <c r="K217" i="10" s="1"/>
  <c r="M217" i="10"/>
  <c r="P217" i="10" s="1"/>
  <c r="R243" i="10"/>
  <c r="U243" i="10" s="1"/>
  <c r="H243" i="10"/>
  <c r="K243" i="10" s="1"/>
  <c r="M243" i="10"/>
  <c r="P243" i="10" s="1"/>
  <c r="R28" i="10"/>
  <c r="U28" i="10" s="1"/>
  <c r="M28" i="10"/>
  <c r="P28" i="10" s="1"/>
  <c r="H28" i="10"/>
  <c r="K28" i="10" s="1"/>
  <c r="M336" i="10"/>
  <c r="P336" i="10" s="1"/>
  <c r="R336" i="10"/>
  <c r="U336" i="10" s="1"/>
  <c r="H336" i="10"/>
  <c r="K336" i="10" s="1"/>
  <c r="R262" i="10"/>
  <c r="U262" i="10" s="1"/>
  <c r="M262" i="10"/>
  <c r="P262" i="10" s="1"/>
  <c r="H262" i="10"/>
  <c r="K262" i="10" s="1"/>
  <c r="H778" i="10"/>
  <c r="K778" i="10" s="1"/>
  <c r="R778" i="10"/>
  <c r="U778" i="10" s="1"/>
  <c r="M778" i="10"/>
  <c r="P778" i="10" s="1"/>
  <c r="M674" i="10"/>
  <c r="P674" i="10" s="1"/>
  <c r="R674" i="10"/>
  <c r="U674" i="10" s="1"/>
  <c r="H674" i="10"/>
  <c r="K674" i="10" s="1"/>
  <c r="R604" i="10"/>
  <c r="U604" i="10" s="1"/>
  <c r="H604" i="10"/>
  <c r="K604" i="10" s="1"/>
  <c r="M604" i="10"/>
  <c r="P604" i="10" s="1"/>
  <c r="M470" i="10"/>
  <c r="P470" i="10" s="1"/>
  <c r="R470" i="10"/>
  <c r="U470" i="10" s="1"/>
  <c r="H470" i="10"/>
  <c r="K470" i="10" s="1"/>
  <c r="R202" i="10"/>
  <c r="U202" i="10" s="1"/>
  <c r="M202" i="10"/>
  <c r="P202" i="10" s="1"/>
  <c r="H202" i="10"/>
  <c r="K202" i="10" s="1"/>
  <c r="M434" i="10"/>
  <c r="P434" i="10" s="1"/>
  <c r="R434" i="10"/>
  <c r="U434" i="10" s="1"/>
  <c r="H434" i="10"/>
  <c r="K434" i="10" s="1"/>
  <c r="M193" i="10"/>
  <c r="P193" i="10" s="1"/>
  <c r="H193" i="10"/>
  <c r="K193" i="10" s="1"/>
  <c r="R193" i="10"/>
  <c r="U193" i="10" s="1"/>
  <c r="M401" i="10"/>
  <c r="P401" i="10" s="1"/>
  <c r="H401" i="10"/>
  <c r="K401" i="10" s="1"/>
  <c r="R401" i="10"/>
  <c r="U401" i="10" s="1"/>
  <c r="M298" i="10"/>
  <c r="P298" i="10" s="1"/>
  <c r="H298" i="10"/>
  <c r="K298" i="10" s="1"/>
  <c r="R298" i="10"/>
  <c r="U298" i="10" s="1"/>
  <c r="R395" i="10"/>
  <c r="U395" i="10" s="1"/>
  <c r="H395" i="10"/>
  <c r="K395" i="10" s="1"/>
  <c r="M395" i="10"/>
  <c r="P395" i="10" s="1"/>
  <c r="H721" i="10"/>
  <c r="K721" i="10" s="1"/>
  <c r="R721" i="10"/>
  <c r="U721" i="10" s="1"/>
  <c r="M721" i="10"/>
  <c r="P721" i="10" s="1"/>
  <c r="M310" i="10"/>
  <c r="P310" i="10" s="1"/>
  <c r="H310" i="10"/>
  <c r="K310" i="10" s="1"/>
  <c r="R310" i="10"/>
  <c r="U310" i="10" s="1"/>
  <c r="M685" i="10"/>
  <c r="P685" i="10" s="1"/>
  <c r="H685" i="10"/>
  <c r="K685" i="10" s="1"/>
  <c r="R685" i="10"/>
  <c r="U685" i="10" s="1"/>
  <c r="M177" i="10"/>
  <c r="P177" i="10" s="1"/>
  <c r="R177" i="10"/>
  <c r="U177" i="10" s="1"/>
  <c r="H177" i="10"/>
  <c r="K177" i="10" s="1"/>
  <c r="R487" i="10"/>
  <c r="U487" i="10" s="1"/>
  <c r="H487" i="10"/>
  <c r="K487" i="10" s="1"/>
  <c r="M487" i="10"/>
  <c r="P487" i="10" s="1"/>
  <c r="R278" i="10"/>
  <c r="U278" i="10" s="1"/>
  <c r="M278" i="10"/>
  <c r="P278" i="10" s="1"/>
  <c r="H278" i="10"/>
  <c r="K278" i="10" s="1"/>
  <c r="R392" i="10"/>
  <c r="U392" i="10" s="1"/>
  <c r="M392" i="10"/>
  <c r="P392" i="10" s="1"/>
  <c r="H392" i="10"/>
  <c r="K392" i="10" s="1"/>
  <c r="M184" i="10"/>
  <c r="P184" i="10" s="1"/>
  <c r="H184" i="10"/>
  <c r="K184" i="10" s="1"/>
  <c r="R184" i="10"/>
  <c r="U184" i="10" s="1"/>
  <c r="R406" i="10"/>
  <c r="U406" i="10" s="1"/>
  <c r="H406" i="10"/>
  <c r="K406" i="10" s="1"/>
  <c r="M406" i="10"/>
  <c r="P406" i="10" s="1"/>
  <c r="M94" i="10"/>
  <c r="P94" i="10" s="1"/>
  <c r="R94" i="10"/>
  <c r="U94" i="10" s="1"/>
  <c r="H94" i="10"/>
  <c r="K94" i="10" s="1"/>
  <c r="M451" i="10"/>
  <c r="P451" i="10" s="1"/>
  <c r="R451" i="10"/>
  <c r="U451" i="10" s="1"/>
  <c r="H451" i="10"/>
  <c r="K451" i="10" s="1"/>
  <c r="R171" i="10"/>
  <c r="U171" i="10" s="1"/>
  <c r="H171" i="10"/>
  <c r="K171" i="10" s="1"/>
  <c r="M171" i="10"/>
  <c r="P171" i="10" s="1"/>
  <c r="M198" i="10"/>
  <c r="P198" i="10" s="1"/>
  <c r="H198" i="10"/>
  <c r="K198" i="10" s="1"/>
  <c r="R198" i="10"/>
  <c r="U198" i="10" s="1"/>
  <c r="R123" i="10"/>
  <c r="U123" i="10" s="1"/>
  <c r="H123" i="10"/>
  <c r="K123" i="10" s="1"/>
  <c r="M123" i="10"/>
  <c r="P123" i="10" s="1"/>
  <c r="M454" i="10"/>
  <c r="P454" i="10" s="1"/>
  <c r="R454" i="10"/>
  <c r="U454" i="10" s="1"/>
  <c r="H454" i="10"/>
  <c r="K454" i="10" s="1"/>
  <c r="R494" i="10"/>
  <c r="U494" i="10" s="1"/>
  <c r="M494" i="10"/>
  <c r="P494" i="10" s="1"/>
  <c r="H494" i="10"/>
  <c r="K494" i="10" s="1"/>
  <c r="H296" i="10"/>
  <c r="K296" i="10" s="1"/>
  <c r="R296" i="10"/>
  <c r="U296" i="10" s="1"/>
  <c r="M296" i="10"/>
  <c r="P296" i="10" s="1"/>
  <c r="R481" i="10"/>
  <c r="U481" i="10" s="1"/>
  <c r="H481" i="10"/>
  <c r="K481" i="10" s="1"/>
  <c r="M481" i="10"/>
  <c r="P481" i="10" s="1"/>
  <c r="M468" i="10"/>
  <c r="P468" i="10" s="1"/>
  <c r="R468" i="10"/>
  <c r="U468" i="10" s="1"/>
  <c r="H468" i="10"/>
  <c r="K468" i="10" s="1"/>
  <c r="M403" i="10"/>
  <c r="P403" i="10" s="1"/>
  <c r="H403" i="10"/>
  <c r="K403" i="10" s="1"/>
  <c r="R403" i="10"/>
  <c r="U403" i="10" s="1"/>
  <c r="H643" i="10"/>
  <c r="K643" i="10" s="1"/>
  <c r="M643" i="10"/>
  <c r="P643" i="10" s="1"/>
  <c r="R643" i="10"/>
  <c r="U643" i="10" s="1"/>
  <c r="R422" i="10"/>
  <c r="U422" i="10" s="1"/>
  <c r="H422" i="10"/>
  <c r="K422" i="10" s="1"/>
  <c r="M422" i="10"/>
  <c r="P422" i="10" s="1"/>
  <c r="M437" i="10"/>
  <c r="P437" i="10" s="1"/>
  <c r="H437" i="10"/>
  <c r="K437" i="10" s="1"/>
  <c r="R437" i="10"/>
  <c r="U437" i="10" s="1"/>
  <c r="M671" i="10"/>
  <c r="P671" i="10" s="1"/>
  <c r="H671" i="10"/>
  <c r="K671" i="10" s="1"/>
  <c r="R671" i="10"/>
  <c r="U671" i="10" s="1"/>
  <c r="R480" i="10"/>
  <c r="U480" i="10" s="1"/>
  <c r="M480" i="10"/>
  <c r="P480" i="10" s="1"/>
  <c r="H480" i="10"/>
  <c r="K480" i="10" s="1"/>
  <c r="M609" i="10"/>
  <c r="P609" i="10" s="1"/>
  <c r="R609" i="10"/>
  <c r="U609" i="10" s="1"/>
  <c r="H609" i="10"/>
  <c r="K609" i="10" s="1"/>
  <c r="M346" i="10"/>
  <c r="P346" i="10" s="1"/>
  <c r="R346" i="10"/>
  <c r="U346" i="10" s="1"/>
  <c r="H346" i="10"/>
  <c r="K346" i="10" s="1"/>
  <c r="H698" i="10"/>
  <c r="K698" i="10" s="1"/>
  <c r="R698" i="10"/>
  <c r="U698" i="10" s="1"/>
  <c r="M698" i="10"/>
  <c r="P698" i="10" s="1"/>
  <c r="H772" i="10"/>
  <c r="K772" i="10" s="1"/>
  <c r="M772" i="10"/>
  <c r="P772" i="10" s="1"/>
  <c r="R772" i="10"/>
  <c r="U772" i="10" s="1"/>
  <c r="M741" i="10"/>
  <c r="P741" i="10" s="1"/>
  <c r="H741" i="10"/>
  <c r="K741" i="10" s="1"/>
  <c r="R741" i="10"/>
  <c r="U741" i="10" s="1"/>
  <c r="R692" i="10"/>
  <c r="U692" i="10" s="1"/>
  <c r="H692" i="10"/>
  <c r="K692" i="10" s="1"/>
  <c r="M692" i="10"/>
  <c r="P692" i="10" s="1"/>
  <c r="M718" i="10"/>
  <c r="P718" i="10" s="1"/>
  <c r="R718" i="10"/>
  <c r="U718" i="10" s="1"/>
  <c r="H718" i="10"/>
  <c r="K718" i="10" s="1"/>
  <c r="M670" i="10"/>
  <c r="P670" i="10" s="1"/>
  <c r="H670" i="10"/>
  <c r="K670" i="10" s="1"/>
  <c r="R670" i="10"/>
  <c r="U670" i="10" s="1"/>
  <c r="M275" i="10"/>
  <c r="P275" i="10" s="1"/>
  <c r="R275" i="10"/>
  <c r="U275" i="10" s="1"/>
  <c r="H275" i="10"/>
  <c r="K275" i="10" s="1"/>
  <c r="R591" i="10"/>
  <c r="U591" i="10" s="1"/>
  <c r="M591" i="10"/>
  <c r="P591" i="10" s="1"/>
  <c r="H591" i="10"/>
  <c r="K591" i="10" s="1"/>
  <c r="R306" i="10"/>
  <c r="U306" i="10" s="1"/>
  <c r="H306" i="10"/>
  <c r="K306" i="10" s="1"/>
  <c r="M306" i="10"/>
  <c r="P306" i="10" s="1"/>
  <c r="H276" i="10"/>
  <c r="K276" i="10" s="1"/>
  <c r="M276" i="10"/>
  <c r="P276" i="10" s="1"/>
  <c r="R276" i="10"/>
  <c r="U276" i="10" s="1"/>
  <c r="H349" i="10"/>
  <c r="K349" i="10" s="1"/>
  <c r="R349" i="10"/>
  <c r="U349" i="10" s="1"/>
  <c r="M349" i="10"/>
  <c r="P349" i="10" s="1"/>
  <c r="H322" i="10"/>
  <c r="K322" i="10" s="1"/>
  <c r="M322" i="10"/>
  <c r="P322" i="10" s="1"/>
  <c r="R322" i="10"/>
  <c r="U322" i="10" s="1"/>
  <c r="R285" i="10"/>
  <c r="U285" i="10" s="1"/>
  <c r="M285" i="10"/>
  <c r="P285" i="10" s="1"/>
  <c r="H285" i="10"/>
  <c r="K285" i="10" s="1"/>
  <c r="R258" i="10"/>
  <c r="U258" i="10" s="1"/>
  <c r="H258" i="10"/>
  <c r="K258" i="10" s="1"/>
  <c r="M258" i="10"/>
  <c r="P258" i="10" s="1"/>
  <c r="M211" i="10"/>
  <c r="P211" i="10" s="1"/>
  <c r="H211" i="10"/>
  <c r="K211" i="10" s="1"/>
  <c r="R211" i="10"/>
  <c r="U211" i="10" s="1"/>
  <c r="H506" i="10"/>
  <c r="K506" i="10" s="1"/>
  <c r="M506" i="10"/>
  <c r="P506" i="10" s="1"/>
  <c r="R506" i="10"/>
  <c r="U506" i="10" s="1"/>
  <c r="H188" i="10"/>
  <c r="K188" i="10" s="1"/>
  <c r="R188" i="10"/>
  <c r="U188" i="10" s="1"/>
  <c r="M188" i="10"/>
  <c r="P188" i="10" s="1"/>
  <c r="M174" i="10"/>
  <c r="P174" i="10" s="1"/>
  <c r="H174" i="10"/>
  <c r="K174" i="10" s="1"/>
  <c r="R174" i="10"/>
  <c r="U174" i="10" s="1"/>
  <c r="M313" i="10"/>
  <c r="P313" i="10" s="1"/>
  <c r="H313" i="10"/>
  <c r="K313" i="10" s="1"/>
  <c r="R313" i="10"/>
  <c r="U313" i="10" s="1"/>
  <c r="M420" i="10"/>
  <c r="P420" i="10" s="1"/>
  <c r="H420" i="10"/>
  <c r="K420" i="10" s="1"/>
  <c r="R420" i="10"/>
  <c r="U420" i="10" s="1"/>
  <c r="H132" i="10"/>
  <c r="K132" i="10" s="1"/>
  <c r="M132" i="10"/>
  <c r="P132" i="10" s="1"/>
  <c r="R132" i="10"/>
  <c r="U132" i="10" s="1"/>
  <c r="H109" i="10"/>
  <c r="K109" i="10" s="1"/>
  <c r="M109" i="10"/>
  <c r="P109" i="10" s="1"/>
  <c r="R109" i="10"/>
  <c r="U109" i="10" s="1"/>
  <c r="R485" i="10"/>
  <c r="U485" i="10" s="1"/>
  <c r="H485" i="10"/>
  <c r="K485" i="10" s="1"/>
  <c r="M485" i="10"/>
  <c r="P485" i="10" s="1"/>
  <c r="M4" i="10"/>
  <c r="P4" i="10" s="1"/>
  <c r="R4" i="10"/>
  <c r="U4" i="10" s="1"/>
  <c r="H4" i="10"/>
  <c r="K4" i="10" s="1"/>
  <c r="M127" i="10"/>
  <c r="P127" i="10" s="1"/>
  <c r="H127" i="10"/>
  <c r="K127" i="10" s="1"/>
  <c r="R127" i="10"/>
  <c r="U127" i="10" s="1"/>
  <c r="M200" i="10"/>
  <c r="P200" i="10" s="1"/>
  <c r="R200" i="10"/>
  <c r="U200" i="10" s="1"/>
  <c r="H200" i="10"/>
  <c r="K200" i="10" s="1"/>
  <c r="R30" i="10"/>
  <c r="U30" i="10" s="1"/>
  <c r="H30" i="10"/>
  <c r="K30" i="10" s="1"/>
  <c r="M30" i="10"/>
  <c r="P30" i="10" s="1"/>
  <c r="H251" i="10"/>
  <c r="K251" i="10" s="1"/>
  <c r="R251" i="10"/>
  <c r="U251" i="10" s="1"/>
  <c r="M251" i="10"/>
  <c r="P251" i="10" s="1"/>
  <c r="R222" i="10"/>
  <c r="U222" i="10" s="1"/>
  <c r="H222" i="10"/>
  <c r="K222" i="10" s="1"/>
  <c r="M222" i="10"/>
  <c r="P222" i="10" s="1"/>
  <c r="H587" i="10"/>
  <c r="K587" i="10" s="1"/>
  <c r="R587" i="10"/>
  <c r="U587" i="10" s="1"/>
  <c r="M587" i="10"/>
  <c r="P587" i="10" s="1"/>
  <c r="M142" i="10"/>
  <c r="P142" i="10" s="1"/>
  <c r="R142" i="10"/>
  <c r="U142" i="10" s="1"/>
  <c r="H142" i="10"/>
  <c r="K142" i="10" s="1"/>
  <c r="R586" i="10"/>
  <c r="U586" i="10" s="1"/>
  <c r="M586" i="10"/>
  <c r="P586" i="10" s="1"/>
  <c r="H586" i="10"/>
  <c r="K586" i="10" s="1"/>
  <c r="H705" i="10"/>
  <c r="K705" i="10" s="1"/>
  <c r="M705" i="10"/>
  <c r="P705" i="10" s="1"/>
  <c r="R705" i="10"/>
  <c r="U705" i="10" s="1"/>
  <c r="R610" i="10"/>
  <c r="U610" i="10" s="1"/>
  <c r="M610" i="10"/>
  <c r="P610" i="10" s="1"/>
  <c r="H610" i="10"/>
  <c r="K610" i="10" s="1"/>
  <c r="R669" i="10"/>
  <c r="U669" i="10" s="1"/>
  <c r="M669" i="10"/>
  <c r="P669" i="10" s="1"/>
  <c r="H669" i="10"/>
  <c r="K669" i="10" s="1"/>
  <c r="R186" i="10"/>
  <c r="U186" i="10" s="1"/>
  <c r="H186" i="10"/>
  <c r="K186" i="10" s="1"/>
  <c r="M186" i="10"/>
  <c r="P186" i="10" s="1"/>
  <c r="R138" i="10"/>
  <c r="U138" i="10" s="1"/>
  <c r="M138" i="10"/>
  <c r="P138" i="10" s="1"/>
  <c r="H138" i="10"/>
  <c r="K138" i="10" s="1"/>
  <c r="R88" i="10"/>
  <c r="U88" i="10" s="1"/>
  <c r="M88" i="10"/>
  <c r="P88" i="10" s="1"/>
  <c r="H88" i="10"/>
  <c r="K88" i="10" s="1"/>
  <c r="M271" i="10"/>
  <c r="P271" i="10" s="1"/>
  <c r="R271" i="10"/>
  <c r="U271" i="10" s="1"/>
  <c r="H271" i="10"/>
  <c r="K271" i="10" s="1"/>
  <c r="R233" i="10"/>
  <c r="U233" i="10" s="1"/>
  <c r="M233" i="10"/>
  <c r="P233" i="10" s="1"/>
  <c r="H233" i="10"/>
  <c r="K233" i="10" s="1"/>
  <c r="M239" i="10"/>
  <c r="P239" i="10" s="1"/>
  <c r="R239" i="10"/>
  <c r="U239" i="10" s="1"/>
  <c r="H239" i="10"/>
  <c r="K239" i="10" s="1"/>
  <c r="H167" i="10"/>
  <c r="K167" i="10" s="1"/>
  <c r="R167" i="10"/>
  <c r="U167" i="10" s="1"/>
  <c r="M167" i="10"/>
  <c r="P167" i="10" s="1"/>
  <c r="M130" i="10"/>
  <c r="P130" i="10" s="1"/>
  <c r="H130" i="10"/>
  <c r="K130" i="10" s="1"/>
  <c r="R130" i="10"/>
  <c r="U130" i="10" s="1"/>
  <c r="R208" i="10"/>
  <c r="U208" i="10" s="1"/>
  <c r="M208" i="10"/>
  <c r="P208" i="10" s="1"/>
  <c r="H208" i="10"/>
  <c r="K208" i="10" s="1"/>
  <c r="R176" i="10"/>
  <c r="U176" i="10" s="1"/>
  <c r="M176" i="10"/>
  <c r="P176" i="10" s="1"/>
  <c r="H176" i="10"/>
  <c r="K176" i="10" s="1"/>
  <c r="R125" i="10"/>
  <c r="U125" i="10" s="1"/>
  <c r="H125" i="10"/>
  <c r="K125" i="10" s="1"/>
  <c r="M125" i="10"/>
  <c r="P125" i="10" s="1"/>
  <c r="M139" i="10"/>
  <c r="P139" i="10" s="1"/>
  <c r="H139" i="10"/>
  <c r="K139" i="10" s="1"/>
  <c r="R139" i="10"/>
  <c r="U139" i="10" s="1"/>
  <c r="M180" i="10"/>
  <c r="P180" i="10" s="1"/>
  <c r="R180" i="10"/>
  <c r="U180" i="10" s="1"/>
  <c r="H180" i="10"/>
  <c r="K180" i="10" s="1"/>
  <c r="M166" i="10"/>
  <c r="P166" i="10" s="1"/>
  <c r="H166" i="10"/>
  <c r="K166" i="10" s="1"/>
  <c r="R166" i="10"/>
  <c r="U166" i="10" s="1"/>
  <c r="R356" i="10"/>
  <c r="U356" i="10" s="1"/>
  <c r="H356" i="10"/>
  <c r="K356" i="10" s="1"/>
  <c r="M356" i="10"/>
  <c r="P356" i="10" s="1"/>
  <c r="R706" i="10"/>
  <c r="U706" i="10" s="1"/>
  <c r="H706" i="10"/>
  <c r="K706" i="10" s="1"/>
  <c r="M706" i="10"/>
  <c r="P706" i="10" s="1"/>
  <c r="H752" i="10"/>
  <c r="K752" i="10" s="1"/>
  <c r="M752" i="10"/>
  <c r="P752" i="10" s="1"/>
  <c r="R752" i="10"/>
  <c r="U752" i="10" s="1"/>
  <c r="R493" i="10"/>
  <c r="U493" i="10" s="1"/>
  <c r="H493" i="10"/>
  <c r="K493" i="10" s="1"/>
  <c r="M493" i="10"/>
  <c r="P493" i="10" s="1"/>
  <c r="R723" i="10"/>
  <c r="U723" i="10" s="1"/>
  <c r="M723" i="10"/>
  <c r="P723" i="10" s="1"/>
  <c r="H723" i="10"/>
  <c r="K723" i="10" s="1"/>
  <c r="R637" i="10"/>
  <c r="U637" i="10" s="1"/>
  <c r="H637" i="10"/>
  <c r="K637" i="10" s="1"/>
  <c r="M637" i="10"/>
  <c r="P637" i="10" s="1"/>
  <c r="M683" i="10"/>
  <c r="P683" i="10" s="1"/>
  <c r="R683" i="10"/>
  <c r="U683" i="10" s="1"/>
  <c r="H683" i="10"/>
  <c r="K683" i="10" s="1"/>
  <c r="H630" i="10"/>
  <c r="K630" i="10" s="1"/>
  <c r="M630" i="10"/>
  <c r="P630" i="10" s="1"/>
  <c r="R630" i="10"/>
  <c r="U630" i="10" s="1"/>
  <c r="H606" i="10"/>
  <c r="K606" i="10" s="1"/>
  <c r="R606" i="10"/>
  <c r="U606" i="10" s="1"/>
  <c r="M606" i="10"/>
  <c r="P606" i="10" s="1"/>
  <c r="M711" i="10"/>
  <c r="P711" i="10" s="1"/>
  <c r="H711" i="10"/>
  <c r="K711" i="10" s="1"/>
  <c r="R711" i="10"/>
  <c r="U711" i="10" s="1"/>
  <c r="M563" i="10"/>
  <c r="P563" i="10" s="1"/>
  <c r="H563" i="10"/>
  <c r="K563" i="10" s="1"/>
  <c r="R563" i="10"/>
  <c r="U563" i="10" s="1"/>
  <c r="H588" i="10"/>
  <c r="K588" i="10" s="1"/>
  <c r="R588" i="10"/>
  <c r="U588" i="10" s="1"/>
  <c r="M588" i="10"/>
  <c r="P588" i="10" s="1"/>
  <c r="M297" i="10"/>
  <c r="P297" i="10" s="1"/>
  <c r="H297" i="10"/>
  <c r="K297" i="10" s="1"/>
  <c r="R297" i="10"/>
  <c r="U297" i="10" s="1"/>
  <c r="H584" i="10"/>
  <c r="K584" i="10" s="1"/>
  <c r="M584" i="10"/>
  <c r="P584" i="10" s="1"/>
  <c r="R584" i="10"/>
  <c r="U584" i="10" s="1"/>
  <c r="H561" i="10"/>
  <c r="K561" i="10" s="1"/>
  <c r="R561" i="10"/>
  <c r="U561" i="10" s="1"/>
  <c r="M561" i="10"/>
  <c r="P561" i="10" s="1"/>
  <c r="R594" i="10"/>
  <c r="U594" i="10" s="1"/>
  <c r="M594" i="10"/>
  <c r="P594" i="10" s="1"/>
  <c r="H594" i="10"/>
  <c r="K594" i="10" s="1"/>
  <c r="M343" i="10"/>
  <c r="P343" i="10" s="1"/>
  <c r="R343" i="10"/>
  <c r="U343" i="10" s="1"/>
  <c r="H343" i="10"/>
  <c r="K343" i="10" s="1"/>
  <c r="R324" i="10"/>
  <c r="U324" i="10" s="1"/>
  <c r="H324" i="10"/>
  <c r="K324" i="10" s="1"/>
  <c r="M324" i="10"/>
  <c r="P324" i="10" s="1"/>
  <c r="R242" i="10"/>
  <c r="U242" i="10" s="1"/>
  <c r="H242" i="10"/>
  <c r="K242" i="10" s="1"/>
  <c r="M242" i="10"/>
  <c r="P242" i="10" s="1"/>
  <c r="H268" i="10"/>
  <c r="K268" i="10" s="1"/>
  <c r="R268" i="10"/>
  <c r="U268" i="10" s="1"/>
  <c r="M268" i="10"/>
  <c r="P268" i="10" s="1"/>
  <c r="M407" i="10"/>
  <c r="P407" i="10" s="1"/>
  <c r="H407" i="10"/>
  <c r="K407" i="10" s="1"/>
  <c r="R407" i="10"/>
  <c r="U407" i="10" s="1"/>
  <c r="H197" i="10"/>
  <c r="K197" i="10" s="1"/>
  <c r="R197" i="10"/>
  <c r="U197" i="10" s="1"/>
  <c r="M197" i="10"/>
  <c r="P197" i="10" s="1"/>
  <c r="M92" i="10"/>
  <c r="P92" i="10" s="1"/>
  <c r="H92" i="10"/>
  <c r="K92" i="10" s="1"/>
  <c r="R92" i="10"/>
  <c r="U92" i="10" s="1"/>
  <c r="M353" i="10"/>
  <c r="P353" i="10" s="1"/>
  <c r="R353" i="10"/>
  <c r="U353" i="10" s="1"/>
  <c r="H353" i="10"/>
  <c r="K353" i="10" s="1"/>
  <c r="M91" i="10"/>
  <c r="P91" i="10" s="1"/>
  <c r="R91" i="10"/>
  <c r="U91" i="10" s="1"/>
  <c r="H91" i="10"/>
  <c r="K91" i="10" s="1"/>
  <c r="H632" i="10"/>
  <c r="K632" i="10" s="1"/>
  <c r="M632" i="10"/>
  <c r="P632" i="10" s="1"/>
  <c r="R632" i="10"/>
  <c r="U632" i="10" s="1"/>
  <c r="R654" i="10"/>
  <c r="U654" i="10" s="1"/>
  <c r="M654" i="10"/>
  <c r="P654" i="10" s="1"/>
  <c r="H654" i="10"/>
  <c r="K654" i="10" s="1"/>
  <c r="R575" i="10"/>
  <c r="U575" i="10" s="1"/>
  <c r="M575" i="10"/>
  <c r="P575" i="10" s="1"/>
  <c r="H575" i="10"/>
  <c r="K575" i="10" s="1"/>
  <c r="M267" i="10"/>
  <c r="P267" i="10" s="1"/>
  <c r="H267" i="10"/>
  <c r="K267" i="10" s="1"/>
  <c r="R267" i="10"/>
  <c r="U267" i="10" s="1"/>
  <c r="M667" i="10"/>
  <c r="P667" i="10" s="1"/>
  <c r="H667" i="10"/>
  <c r="K667" i="10" s="1"/>
  <c r="R667" i="10"/>
  <c r="U667" i="10" s="1"/>
  <c r="H640" i="10"/>
  <c r="K640" i="10" s="1"/>
  <c r="R640" i="10"/>
  <c r="U640" i="10" s="1"/>
  <c r="M640" i="10"/>
  <c r="P640" i="10" s="1"/>
  <c r="M709" i="10"/>
  <c r="P709" i="10" s="1"/>
  <c r="H709" i="10"/>
  <c r="K709" i="10" s="1"/>
  <c r="R709" i="10"/>
  <c r="U709" i="10" s="1"/>
  <c r="R581" i="10"/>
  <c r="U581" i="10" s="1"/>
  <c r="M581" i="10"/>
  <c r="P581" i="10" s="1"/>
  <c r="H581" i="10"/>
  <c r="K581" i="10" s="1"/>
  <c r="M195" i="10"/>
  <c r="P195" i="10" s="1"/>
  <c r="R195" i="10"/>
  <c r="U195" i="10" s="1"/>
  <c r="H195" i="10"/>
  <c r="K195" i="10" s="1"/>
  <c r="H220" i="10"/>
  <c r="K220" i="10" s="1"/>
  <c r="R220" i="10"/>
  <c r="U220" i="10" s="1"/>
  <c r="M220" i="10"/>
  <c r="P220" i="10" s="1"/>
  <c r="H402" i="10"/>
  <c r="K402" i="10" s="1"/>
  <c r="R402" i="10"/>
  <c r="U402" i="10" s="1"/>
  <c r="M402" i="10"/>
  <c r="P402" i="10" s="1"/>
  <c r="H62" i="10"/>
  <c r="K62" i="10" s="1"/>
  <c r="R62" i="10"/>
  <c r="U62" i="10" s="1"/>
  <c r="M62" i="10"/>
  <c r="P62" i="10" s="1"/>
  <c r="M52" i="10"/>
  <c r="P52" i="10" s="1"/>
  <c r="H52" i="10"/>
  <c r="K52" i="10" s="1"/>
  <c r="R52" i="10"/>
  <c r="U52" i="10" s="1"/>
  <c r="H426" i="10"/>
  <c r="K426" i="10" s="1"/>
  <c r="M426" i="10"/>
  <c r="P426" i="10" s="1"/>
  <c r="R426" i="10"/>
  <c r="U426" i="10" s="1"/>
  <c r="R160" i="10"/>
  <c r="U160" i="10" s="1"/>
  <c r="H160" i="10"/>
  <c r="K160" i="10" s="1"/>
  <c r="M160" i="10"/>
  <c r="P160" i="10" s="1"/>
  <c r="R413" i="10"/>
  <c r="U413" i="10" s="1"/>
  <c r="M413" i="10"/>
  <c r="P413" i="10" s="1"/>
  <c r="H413" i="10"/>
  <c r="K413" i="10" s="1"/>
  <c r="M85" i="10"/>
  <c r="P85" i="10" s="1"/>
  <c r="R85" i="10"/>
  <c r="U85" i="10" s="1"/>
  <c r="H85" i="10"/>
  <c r="K85" i="10" s="1"/>
  <c r="M149" i="10"/>
  <c r="P149" i="10" s="1"/>
  <c r="H149" i="10"/>
  <c r="K149" i="10" s="1"/>
  <c r="R149" i="10"/>
  <c r="U149" i="10" s="1"/>
  <c r="M228" i="10"/>
  <c r="P228" i="10" s="1"/>
  <c r="H228" i="10"/>
  <c r="K228" i="10" s="1"/>
  <c r="R228" i="10"/>
  <c r="U228" i="10" s="1"/>
  <c r="H229" i="10"/>
  <c r="K229" i="10" s="1"/>
  <c r="M229" i="10"/>
  <c r="P229" i="10" s="1"/>
  <c r="R229" i="10"/>
  <c r="U229" i="10" s="1"/>
  <c r="M295" i="10"/>
  <c r="P295" i="10" s="1"/>
  <c r="R295" i="10"/>
  <c r="U295" i="10" s="1"/>
  <c r="H295" i="10"/>
  <c r="K295" i="10" s="1"/>
  <c r="M72" i="10"/>
  <c r="P72" i="10" s="1"/>
  <c r="R72" i="10"/>
  <c r="U72" i="10" s="1"/>
  <c r="H72" i="10"/>
  <c r="K72" i="10" s="1"/>
  <c r="H323" i="10"/>
  <c r="K323" i="10" s="1"/>
  <c r="R323" i="10"/>
  <c r="U323" i="10" s="1"/>
  <c r="M323" i="10"/>
  <c r="P323" i="10" s="1"/>
  <c r="H364" i="10"/>
  <c r="K364" i="10" s="1"/>
  <c r="R364" i="10"/>
  <c r="U364" i="10" s="1"/>
  <c r="M364" i="10"/>
  <c r="P364" i="10" s="1"/>
  <c r="M438" i="10"/>
  <c r="P438" i="10" s="1"/>
  <c r="R438" i="10"/>
  <c r="U438" i="10" s="1"/>
  <c r="H438" i="10"/>
  <c r="K438" i="10" s="1"/>
  <c r="H338" i="10"/>
  <c r="K338" i="10" s="1"/>
  <c r="R338" i="10"/>
  <c r="U338" i="10" s="1"/>
  <c r="M338" i="10"/>
  <c r="P338" i="10" s="1"/>
  <c r="H601" i="10"/>
  <c r="K601" i="10" s="1"/>
  <c r="R601" i="10"/>
  <c r="U601" i="10" s="1"/>
  <c r="M601" i="10"/>
  <c r="P601" i="10" s="1"/>
  <c r="R725" i="10"/>
  <c r="U725" i="10" s="1"/>
  <c r="M725" i="10"/>
  <c r="P725" i="10" s="1"/>
  <c r="H725" i="10"/>
  <c r="K725" i="10" s="1"/>
  <c r="H734" i="10"/>
  <c r="K734" i="10" s="1"/>
  <c r="R734" i="10"/>
  <c r="U734" i="10" s="1"/>
  <c r="M734" i="10"/>
  <c r="P734" i="10" s="1"/>
  <c r="M624" i="10"/>
  <c r="P624" i="10" s="1"/>
  <c r="R624" i="10"/>
  <c r="U624" i="10" s="1"/>
  <c r="H624" i="10"/>
  <c r="K624" i="10" s="1"/>
  <c r="R686" i="10"/>
  <c r="U686" i="10" s="1"/>
  <c r="M686" i="10"/>
  <c r="P686" i="10" s="1"/>
  <c r="H686" i="10"/>
  <c r="K686" i="10" s="1"/>
  <c r="M776" i="10"/>
  <c r="P776" i="10" s="1"/>
  <c r="R776" i="10"/>
  <c r="U776" i="10" s="1"/>
  <c r="H776" i="10"/>
  <c r="K776" i="10" s="1"/>
  <c r="R689" i="10"/>
  <c r="U689" i="10" s="1"/>
  <c r="M689" i="10"/>
  <c r="P689" i="10" s="1"/>
  <c r="H689" i="10"/>
  <c r="K689" i="10" s="1"/>
  <c r="M74" i="10"/>
  <c r="P74" i="10" s="1"/>
  <c r="R74" i="10"/>
  <c r="U74" i="10" s="1"/>
  <c r="H74" i="10"/>
  <c r="K74" i="10" s="1"/>
  <c r="H614" i="10"/>
  <c r="K614" i="10" s="1"/>
  <c r="R614" i="10"/>
  <c r="U614" i="10" s="1"/>
  <c r="M614" i="10"/>
  <c r="P614" i="10" s="1"/>
  <c r="H280" i="10"/>
  <c r="K280" i="10" s="1"/>
  <c r="M280" i="10"/>
  <c r="P280" i="10" s="1"/>
  <c r="R280" i="10"/>
  <c r="U280" i="10" s="1"/>
  <c r="H214" i="10"/>
  <c r="K214" i="10" s="1"/>
  <c r="R214" i="10"/>
  <c r="U214" i="10" s="1"/>
  <c r="M214" i="10"/>
  <c r="P214" i="10" s="1"/>
  <c r="M89" i="10"/>
  <c r="P89" i="10" s="1"/>
  <c r="R89" i="10"/>
  <c r="U89" i="10" s="1"/>
  <c r="H89" i="10"/>
  <c r="K89" i="10" s="1"/>
  <c r="H63" i="10"/>
  <c r="K63" i="10" s="1"/>
  <c r="R63" i="10"/>
  <c r="U63" i="10" s="1"/>
  <c r="M63" i="10"/>
  <c r="P63" i="10" s="1"/>
  <c r="R189" i="10"/>
  <c r="U189" i="10" s="1"/>
  <c r="M189" i="10"/>
  <c r="P189" i="10" s="1"/>
  <c r="H189" i="10"/>
  <c r="K189" i="10" s="1"/>
  <c r="R484" i="10"/>
  <c r="U484" i="10" s="1"/>
  <c r="M484" i="10"/>
  <c r="P484" i="10" s="1"/>
  <c r="H484" i="10"/>
  <c r="K484" i="10" s="1"/>
  <c r="H264" i="10"/>
  <c r="K264" i="10" s="1"/>
  <c r="M264" i="10"/>
  <c r="P264" i="10" s="1"/>
  <c r="R264" i="10"/>
  <c r="U264" i="10" s="1"/>
  <c r="R492" i="10"/>
  <c r="U492" i="10" s="1"/>
  <c r="M492" i="10"/>
  <c r="P492" i="10" s="1"/>
  <c r="H492" i="10"/>
  <c r="K492" i="10" s="1"/>
  <c r="M679" i="10"/>
  <c r="P679" i="10" s="1"/>
  <c r="H679" i="10"/>
  <c r="K679" i="10" s="1"/>
  <c r="R679" i="10"/>
  <c r="U679" i="10" s="1"/>
  <c r="M642" i="10"/>
  <c r="P642" i="10" s="1"/>
  <c r="H642" i="10"/>
  <c r="K642" i="10" s="1"/>
  <c r="R642" i="10"/>
  <c r="U642" i="10" s="1"/>
  <c r="H656" i="10"/>
  <c r="K656" i="10" s="1"/>
  <c r="R656" i="10"/>
  <c r="U656" i="10" s="1"/>
  <c r="M656" i="10"/>
  <c r="P656" i="10" s="1"/>
  <c r="R619" i="10"/>
  <c r="U619" i="10" s="1"/>
  <c r="H619" i="10"/>
  <c r="K619" i="10" s="1"/>
  <c r="M619" i="10"/>
  <c r="P619" i="10" s="1"/>
  <c r="H666" i="10"/>
  <c r="K666" i="10" s="1"/>
  <c r="M666" i="10"/>
  <c r="P666" i="10" s="1"/>
  <c r="R666" i="10"/>
  <c r="U666" i="10" s="1"/>
  <c r="R740" i="10"/>
  <c r="U740" i="10" s="1"/>
  <c r="H740" i="10"/>
  <c r="K740" i="10" s="1"/>
  <c r="M740" i="10"/>
  <c r="P740" i="10" s="1"/>
  <c r="R699" i="10"/>
  <c r="U699" i="10" s="1"/>
  <c r="H699" i="10"/>
  <c r="K699" i="10" s="1"/>
  <c r="M699" i="10"/>
  <c r="P699" i="10" s="1"/>
  <c r="R659" i="10"/>
  <c r="U659" i="10" s="1"/>
  <c r="M659" i="10"/>
  <c r="P659" i="10" s="1"/>
  <c r="H659" i="10"/>
  <c r="K659" i="10" s="1"/>
  <c r="R646" i="10"/>
  <c r="U646" i="10" s="1"/>
  <c r="H646" i="10"/>
  <c r="K646" i="10" s="1"/>
  <c r="M646" i="10"/>
  <c r="P646" i="10" s="1"/>
  <c r="R742" i="10"/>
  <c r="U742" i="10" s="1"/>
  <c r="H742" i="10"/>
  <c r="K742" i="10" s="1"/>
  <c r="M742" i="10"/>
  <c r="P742" i="10" s="1"/>
  <c r="M677" i="10"/>
  <c r="P677" i="10" s="1"/>
  <c r="R677" i="10"/>
  <c r="U677" i="10" s="1"/>
  <c r="H677" i="10"/>
  <c r="K677" i="10" s="1"/>
  <c r="R615" i="10"/>
  <c r="U615" i="10" s="1"/>
  <c r="M615" i="10"/>
  <c r="P615" i="10" s="1"/>
  <c r="H615" i="10"/>
  <c r="K615" i="10" s="1"/>
  <c r="R305" i="10"/>
  <c r="U305" i="10" s="1"/>
  <c r="H305" i="10"/>
  <c r="K305" i="10" s="1"/>
  <c r="M305" i="10"/>
  <c r="P305" i="10" s="1"/>
  <c r="M727" i="10"/>
  <c r="P727" i="10" s="1"/>
  <c r="R727" i="10"/>
  <c r="U727" i="10" s="1"/>
  <c r="H727" i="10"/>
  <c r="K727" i="10" s="1"/>
  <c r="R703" i="10"/>
  <c r="U703" i="10" s="1"/>
  <c r="M703" i="10"/>
  <c r="P703" i="10" s="1"/>
  <c r="H703" i="10"/>
  <c r="K703" i="10" s="1"/>
  <c r="H761" i="10"/>
  <c r="K761" i="10" s="1"/>
  <c r="M761" i="10"/>
  <c r="P761" i="10" s="1"/>
  <c r="R761" i="10"/>
  <c r="U761" i="10" s="1"/>
  <c r="M597" i="10"/>
  <c r="P597" i="10" s="1"/>
  <c r="R597" i="10"/>
  <c r="U597" i="10" s="1"/>
  <c r="H597" i="10"/>
  <c r="K597" i="10" s="1"/>
  <c r="H500" i="10"/>
  <c r="K500" i="10" s="1"/>
  <c r="R500" i="10"/>
  <c r="U500" i="10" s="1"/>
  <c r="M500" i="10"/>
  <c r="P500" i="10" s="1"/>
  <c r="H345" i="10"/>
  <c r="K345" i="10" s="1"/>
  <c r="R345" i="10"/>
  <c r="U345" i="10" s="1"/>
  <c r="M345" i="10"/>
  <c r="P345" i="10" s="1"/>
  <c r="H627" i="10"/>
  <c r="K627" i="10" s="1"/>
  <c r="M627" i="10"/>
  <c r="P627" i="10" s="1"/>
  <c r="R627" i="10"/>
  <c r="U627" i="10" s="1"/>
  <c r="M272" i="10"/>
  <c r="P272" i="10" s="1"/>
  <c r="H272" i="10"/>
  <c r="K272" i="10" s="1"/>
  <c r="R272" i="10"/>
  <c r="U272" i="10" s="1"/>
  <c r="R79" i="10"/>
  <c r="U79" i="10" s="1"/>
  <c r="M79" i="10"/>
  <c r="P79" i="10" s="1"/>
  <c r="H79" i="10"/>
  <c r="K79" i="10" s="1"/>
  <c r="R568" i="10"/>
  <c r="U568" i="10" s="1"/>
  <c r="M568" i="10"/>
  <c r="P568" i="10" s="1"/>
  <c r="H568" i="10"/>
  <c r="K568" i="10" s="1"/>
  <c r="M335" i="10"/>
  <c r="P335" i="10" s="1"/>
  <c r="H335" i="10"/>
  <c r="K335" i="10" s="1"/>
  <c r="R335" i="10"/>
  <c r="U335" i="10" s="1"/>
  <c r="R21" i="10"/>
  <c r="U21" i="10" s="1"/>
  <c r="H21" i="10"/>
  <c r="K21" i="10" s="1"/>
  <c r="M21" i="10"/>
  <c r="P21" i="10" s="1"/>
  <c r="R477" i="10"/>
  <c r="U477" i="10" s="1"/>
  <c r="M477" i="10"/>
  <c r="P477" i="10" s="1"/>
  <c r="H477" i="10"/>
  <c r="K477" i="10" s="1"/>
  <c r="H103" i="10"/>
  <c r="K103" i="10" s="1"/>
  <c r="M103" i="10"/>
  <c r="P103" i="10" s="1"/>
  <c r="R103" i="10"/>
  <c r="U103" i="10" s="1"/>
  <c r="M279" i="10"/>
  <c r="P279" i="10" s="1"/>
  <c r="R279" i="10"/>
  <c r="U279" i="10" s="1"/>
  <c r="H279" i="10"/>
  <c r="K279" i="10" s="1"/>
  <c r="M743" i="10"/>
  <c r="P743" i="10" s="1"/>
  <c r="H743" i="10"/>
  <c r="K743" i="10" s="1"/>
  <c r="R743" i="10"/>
  <c r="U743" i="10" s="1"/>
  <c r="H482" i="10"/>
  <c r="K482" i="10" s="1"/>
  <c r="M482" i="10"/>
  <c r="P482" i="10" s="1"/>
  <c r="R482" i="10"/>
  <c r="U482" i="10" s="1"/>
  <c r="M112" i="10"/>
  <c r="P112" i="10" s="1"/>
  <c r="H112" i="10"/>
  <c r="K112" i="10" s="1"/>
  <c r="R112" i="10"/>
  <c r="U112" i="10" s="1"/>
  <c r="R212" i="10"/>
  <c r="U212" i="10" s="1"/>
  <c r="M212" i="10"/>
  <c r="P212" i="10" s="1"/>
  <c r="H212" i="10"/>
  <c r="K212" i="10" s="1"/>
  <c r="R782" i="10"/>
  <c r="U782" i="10" s="1"/>
  <c r="M782" i="10"/>
  <c r="P782" i="10" s="1"/>
  <c r="H782" i="10"/>
  <c r="K782" i="10" s="1"/>
  <c r="R185" i="10"/>
  <c r="U185" i="10" s="1"/>
  <c r="H185" i="10"/>
  <c r="K185" i="10" s="1"/>
  <c r="M185" i="10"/>
  <c r="P185" i="10" s="1"/>
  <c r="M99" i="10"/>
  <c r="P99" i="10" s="1"/>
  <c r="H99" i="10"/>
  <c r="K99" i="10" s="1"/>
  <c r="R99" i="10"/>
  <c r="U99" i="10" s="1"/>
  <c r="H122" i="10"/>
  <c r="K122" i="10" s="1"/>
  <c r="R122" i="10"/>
  <c r="U122" i="10" s="1"/>
  <c r="M122" i="10"/>
  <c r="P122" i="10" s="1"/>
  <c r="R414" i="10"/>
  <c r="U414" i="10" s="1"/>
  <c r="H414" i="10"/>
  <c r="K414" i="10" s="1"/>
  <c r="M414" i="10"/>
  <c r="P414" i="10" s="1"/>
  <c r="M135" i="10"/>
  <c r="P135" i="10" s="1"/>
  <c r="H135" i="10"/>
  <c r="K135" i="10" s="1"/>
  <c r="R135" i="10"/>
  <c r="U135" i="10" s="1"/>
  <c r="R55" i="10"/>
  <c r="U55" i="10" s="1"/>
  <c r="M55" i="10"/>
  <c r="P55" i="10" s="1"/>
  <c r="H55" i="10"/>
  <c r="K55" i="10" s="1"/>
  <c r="R333" i="10"/>
  <c r="U333" i="10" s="1"/>
  <c r="H333" i="10"/>
  <c r="K333" i="10" s="1"/>
  <c r="M333" i="10"/>
  <c r="P333" i="10" s="1"/>
  <c r="R145" i="10"/>
  <c r="U145" i="10" s="1"/>
  <c r="H145" i="10"/>
  <c r="K145" i="10" s="1"/>
  <c r="M145" i="10"/>
  <c r="P145" i="10" s="1"/>
  <c r="M365" i="10"/>
  <c r="P365" i="10" s="1"/>
  <c r="R365" i="10"/>
  <c r="U365" i="10" s="1"/>
  <c r="H365" i="10"/>
  <c r="K365" i="10" s="1"/>
  <c r="R10" i="10"/>
  <c r="U10" i="10" s="1"/>
  <c r="M10" i="10"/>
  <c r="P10" i="10" s="1"/>
  <c r="H10" i="10"/>
  <c r="K10" i="10" s="1"/>
  <c r="M325" i="10"/>
  <c r="P325" i="10" s="1"/>
  <c r="H325" i="10"/>
  <c r="K325" i="10" s="1"/>
  <c r="R325" i="10"/>
  <c r="U325" i="10" s="1"/>
  <c r="M26" i="10"/>
  <c r="P26" i="10" s="1"/>
  <c r="H26" i="10"/>
  <c r="K26" i="10" s="1"/>
  <c r="R26" i="10"/>
  <c r="U26" i="10" s="1"/>
  <c r="H104" i="10"/>
  <c r="K104" i="10" s="1"/>
  <c r="M104" i="10"/>
  <c r="P104" i="10" s="1"/>
  <c r="R104" i="10"/>
  <c r="U104" i="10" s="1"/>
  <c r="M452" i="10"/>
  <c r="P452" i="10" s="1"/>
  <c r="R452" i="10"/>
  <c r="U452" i="10" s="1"/>
  <c r="H452" i="10"/>
  <c r="K452" i="10" s="1"/>
  <c r="M328" i="10"/>
  <c r="P328" i="10" s="1"/>
  <c r="R328" i="10"/>
  <c r="U328" i="10" s="1"/>
  <c r="H328" i="10"/>
  <c r="K328" i="10" s="1"/>
  <c r="H265" i="10"/>
  <c r="K265" i="10" s="1"/>
  <c r="R265" i="10"/>
  <c r="U265" i="10" s="1"/>
  <c r="M265" i="10"/>
  <c r="P265" i="10" s="1"/>
  <c r="H476" i="10"/>
  <c r="K476" i="10" s="1"/>
  <c r="R476" i="10"/>
  <c r="U476" i="10" s="1"/>
  <c r="M476" i="10"/>
  <c r="P476" i="10" s="1"/>
  <c r="M748" i="10"/>
  <c r="P748" i="10" s="1"/>
  <c r="R748" i="10"/>
  <c r="U748" i="10" s="1"/>
  <c r="H748" i="10"/>
  <c r="K748" i="10" s="1"/>
  <c r="H768" i="10"/>
  <c r="K768" i="10" s="1"/>
  <c r="M768" i="10"/>
  <c r="P768" i="10" s="1"/>
  <c r="R768" i="10"/>
  <c r="U768" i="10" s="1"/>
  <c r="H746" i="10"/>
  <c r="K746" i="10" s="1"/>
  <c r="R746" i="10"/>
  <c r="U746" i="10" s="1"/>
  <c r="M746" i="10"/>
  <c r="P746" i="10" s="1"/>
  <c r="H753" i="10"/>
  <c r="K753" i="10" s="1"/>
  <c r="R753" i="10"/>
  <c r="U753" i="10" s="1"/>
  <c r="M753" i="10"/>
  <c r="P753" i="10" s="1"/>
  <c r="M715" i="10"/>
  <c r="P715" i="10" s="1"/>
  <c r="H715" i="10"/>
  <c r="K715" i="10" s="1"/>
  <c r="R715" i="10"/>
  <c r="U715" i="10" s="1"/>
  <c r="M750" i="10"/>
  <c r="P750" i="10" s="1"/>
  <c r="H750" i="10"/>
  <c r="K750" i="10" s="1"/>
  <c r="R750" i="10"/>
  <c r="U750" i="10" s="1"/>
  <c r="H681" i="10"/>
  <c r="K681" i="10" s="1"/>
  <c r="R681" i="10"/>
  <c r="U681" i="10" s="1"/>
  <c r="M681" i="10"/>
  <c r="P681" i="10" s="1"/>
  <c r="H598" i="10"/>
  <c r="K598" i="10" s="1"/>
  <c r="M598" i="10"/>
  <c r="P598" i="10" s="1"/>
  <c r="R598" i="10"/>
  <c r="U598" i="10" s="1"/>
  <c r="R631" i="10"/>
  <c r="U631" i="10" s="1"/>
  <c r="M631" i="10"/>
  <c r="P631" i="10" s="1"/>
  <c r="H631" i="10"/>
  <c r="K631" i="10" s="1"/>
  <c r="H653" i="10"/>
  <c r="K653" i="10" s="1"/>
  <c r="R653" i="10"/>
  <c r="U653" i="10" s="1"/>
  <c r="M653" i="10"/>
  <c r="P653" i="10" s="1"/>
  <c r="M749" i="10"/>
  <c r="P749" i="10" s="1"/>
  <c r="R749" i="10"/>
  <c r="U749" i="10" s="1"/>
  <c r="H749" i="10"/>
  <c r="K749" i="10" s="1"/>
  <c r="M639" i="10"/>
  <c r="P639" i="10" s="1"/>
  <c r="R639" i="10"/>
  <c r="U639" i="10" s="1"/>
  <c r="H639" i="10"/>
  <c r="K639" i="10" s="1"/>
  <c r="H316" i="10"/>
  <c r="K316" i="10" s="1"/>
  <c r="M316" i="10"/>
  <c r="P316" i="10" s="1"/>
  <c r="R316" i="10"/>
  <c r="U316" i="10" s="1"/>
  <c r="M81" i="10"/>
  <c r="P81" i="10" s="1"/>
  <c r="H81" i="10"/>
  <c r="K81" i="10" s="1"/>
  <c r="R81" i="10"/>
  <c r="U81" i="10" s="1"/>
  <c r="R496" i="10"/>
  <c r="U496" i="10" s="1"/>
  <c r="M496" i="10"/>
  <c r="P496" i="10" s="1"/>
  <c r="H496" i="10"/>
  <c r="K496" i="10" s="1"/>
  <c r="H219" i="10"/>
  <c r="K219" i="10" s="1"/>
  <c r="R219" i="10"/>
  <c r="U219" i="10" s="1"/>
  <c r="M219" i="10"/>
  <c r="P219" i="10" s="1"/>
  <c r="H20" i="10"/>
  <c r="K20" i="10" s="1"/>
  <c r="M20" i="10"/>
  <c r="P20" i="10" s="1"/>
  <c r="R20" i="10"/>
  <c r="U20" i="10" s="1"/>
  <c r="R770" i="10"/>
  <c r="U770" i="10" s="1"/>
  <c r="M770" i="10"/>
  <c r="P770" i="10" s="1"/>
  <c r="H770" i="10"/>
  <c r="K770" i="10" s="1"/>
  <c r="M249" i="10"/>
  <c r="P249" i="10" s="1"/>
  <c r="H249" i="10"/>
  <c r="K249" i="10" s="1"/>
  <c r="R249" i="10"/>
  <c r="U249" i="10" s="1"/>
  <c r="H216" i="10"/>
  <c r="K216" i="10" s="1"/>
  <c r="R216" i="10"/>
  <c r="U216" i="10" s="1"/>
  <c r="M216" i="10"/>
  <c r="P216" i="10" s="1"/>
  <c r="R110" i="10"/>
  <c r="U110" i="10" s="1"/>
  <c r="H110" i="10"/>
  <c r="K110" i="10" s="1"/>
  <c r="M110" i="10"/>
  <c r="P110" i="10" s="1"/>
  <c r="R170" i="10"/>
  <c r="U170" i="10" s="1"/>
  <c r="H170" i="10"/>
  <c r="K170" i="10" s="1"/>
  <c r="M170" i="10"/>
  <c r="P170" i="10" s="1"/>
  <c r="R14" i="10"/>
  <c r="U14" i="10" s="1"/>
  <c r="M14" i="10"/>
  <c r="P14" i="10" s="1"/>
  <c r="H14" i="10"/>
  <c r="K14" i="10" s="1"/>
  <c r="M83" i="10"/>
  <c r="P83" i="10" s="1"/>
  <c r="H83" i="10"/>
  <c r="K83" i="10" s="1"/>
  <c r="R83" i="10"/>
  <c r="U83" i="10" s="1"/>
  <c r="R95" i="10"/>
  <c r="U95" i="10" s="1"/>
  <c r="M95" i="10"/>
  <c r="P95" i="10" s="1"/>
  <c r="H95" i="10"/>
  <c r="K95" i="10" s="1"/>
  <c r="R466" i="10"/>
  <c r="U466" i="10" s="1"/>
  <c r="H466" i="10"/>
  <c r="K466" i="10" s="1"/>
  <c r="M466" i="10"/>
  <c r="P466" i="10" s="1"/>
  <c r="M495" i="10"/>
  <c r="P495" i="10" s="1"/>
  <c r="H495" i="10"/>
  <c r="K495" i="10" s="1"/>
  <c r="R495" i="10"/>
  <c r="U495" i="10" s="1"/>
  <c r="M441" i="10"/>
  <c r="P441" i="10" s="1"/>
  <c r="R441" i="10"/>
  <c r="U441" i="10" s="1"/>
  <c r="H441" i="10"/>
  <c r="K441" i="10" s="1"/>
  <c r="R18" i="10"/>
  <c r="U18" i="10" s="1"/>
  <c r="M18" i="10"/>
  <c r="P18" i="10" s="1"/>
  <c r="H18" i="10"/>
  <c r="K18" i="10" s="1"/>
  <c r="R354" i="10"/>
  <c r="U354" i="10" s="1"/>
  <c r="H354" i="10"/>
  <c r="K354" i="10" s="1"/>
  <c r="M354" i="10"/>
  <c r="P354" i="10" s="1"/>
  <c r="H491" i="10"/>
  <c r="K491" i="10" s="1"/>
  <c r="M491" i="10"/>
  <c r="P491" i="10" s="1"/>
  <c r="R491" i="10"/>
  <c r="U491" i="10" s="1"/>
  <c r="H682" i="10"/>
  <c r="K682" i="10" s="1"/>
  <c r="M682" i="10"/>
  <c r="P682" i="10" s="1"/>
  <c r="R682" i="10"/>
  <c r="U682" i="10" s="1"/>
  <c r="H745" i="10"/>
  <c r="K745" i="10" s="1"/>
  <c r="M745" i="10"/>
  <c r="P745" i="10" s="1"/>
  <c r="R745" i="10"/>
  <c r="U745" i="10" s="1"/>
  <c r="M758" i="10"/>
  <c r="P758" i="10" s="1"/>
  <c r="R758" i="10"/>
  <c r="U758" i="10" s="1"/>
  <c r="H758" i="10"/>
  <c r="K758" i="10" s="1"/>
  <c r="R680" i="10"/>
  <c r="U680" i="10" s="1"/>
  <c r="M680" i="10"/>
  <c r="P680" i="10" s="1"/>
  <c r="H680" i="10"/>
  <c r="K680" i="10" s="1"/>
  <c r="M618" i="10"/>
  <c r="P618" i="10" s="1"/>
  <c r="R618" i="10"/>
  <c r="U618" i="10" s="1"/>
  <c r="H618" i="10"/>
  <c r="K618" i="10" s="1"/>
  <c r="M668" i="10"/>
  <c r="P668" i="10" s="1"/>
  <c r="H668" i="10"/>
  <c r="K668" i="10" s="1"/>
  <c r="R668" i="10"/>
  <c r="U668" i="10" s="1"/>
  <c r="H693" i="10"/>
  <c r="K693" i="10" s="1"/>
  <c r="M693" i="10"/>
  <c r="P693" i="10" s="1"/>
  <c r="R693" i="10"/>
  <c r="U693" i="10" s="1"/>
  <c r="R360" i="10"/>
  <c r="U360" i="10" s="1"/>
  <c r="M360" i="10"/>
  <c r="P360" i="10" s="1"/>
  <c r="H360" i="10"/>
  <c r="K360" i="10" s="1"/>
  <c r="R747" i="10"/>
  <c r="U747" i="10" s="1"/>
  <c r="M747" i="10"/>
  <c r="P747" i="10" s="1"/>
  <c r="H747" i="10"/>
  <c r="K747" i="10" s="1"/>
  <c r="M701" i="10"/>
  <c r="P701" i="10" s="1"/>
  <c r="R701" i="10"/>
  <c r="U701" i="10" s="1"/>
  <c r="H701" i="10"/>
  <c r="K701" i="10" s="1"/>
  <c r="R225" i="10"/>
  <c r="U225" i="10" s="1"/>
  <c r="M225" i="10"/>
  <c r="P225" i="10" s="1"/>
  <c r="H225" i="10"/>
  <c r="K225" i="10" s="1"/>
  <c r="M46" i="10"/>
  <c r="P46" i="10" s="1"/>
  <c r="H46" i="10"/>
  <c r="K46" i="10" s="1"/>
  <c r="R46" i="10"/>
  <c r="U46" i="10" s="1"/>
  <c r="H645" i="10"/>
  <c r="K645" i="10" s="1"/>
  <c r="M645" i="10"/>
  <c r="P645" i="10" s="1"/>
  <c r="R645" i="10"/>
  <c r="U645" i="10" s="1"/>
  <c r="M105" i="10"/>
  <c r="P105" i="10" s="1"/>
  <c r="H105" i="10"/>
  <c r="K105" i="10" s="1"/>
  <c r="R105" i="10"/>
  <c r="U105" i="10" s="1"/>
  <c r="H410" i="10"/>
  <c r="K410" i="10" s="1"/>
  <c r="R410" i="10"/>
  <c r="U410" i="10" s="1"/>
  <c r="M410" i="10"/>
  <c r="P410" i="10" s="1"/>
  <c r="R263" i="10"/>
  <c r="U263" i="10" s="1"/>
  <c r="H263" i="10"/>
  <c r="K263" i="10" s="1"/>
  <c r="M263" i="10"/>
  <c r="P263" i="10" s="1"/>
  <c r="M362" i="10"/>
  <c r="P362" i="10" s="1"/>
  <c r="R362" i="10"/>
  <c r="U362" i="10" s="1"/>
  <c r="H362" i="10"/>
  <c r="K362" i="10" s="1"/>
  <c r="R436" i="10"/>
  <c r="U436" i="10" s="1"/>
  <c r="H436" i="10"/>
  <c r="K436" i="10" s="1"/>
  <c r="M436" i="10"/>
  <c r="P436" i="10" s="1"/>
  <c r="R737" i="10"/>
  <c r="U737" i="10" s="1"/>
  <c r="H737" i="10"/>
  <c r="K737" i="10" s="1"/>
  <c r="M737" i="10"/>
  <c r="P737" i="10" s="1"/>
  <c r="M697" i="10"/>
  <c r="P697" i="10" s="1"/>
  <c r="H697" i="10"/>
  <c r="K697" i="10" s="1"/>
  <c r="R697" i="10"/>
  <c r="U697" i="10" s="1"/>
  <c r="R716" i="10"/>
  <c r="U716" i="10" s="1"/>
  <c r="M716" i="10"/>
  <c r="P716" i="10" s="1"/>
  <c r="H716" i="10"/>
  <c r="K716" i="10" s="1"/>
  <c r="R660" i="10"/>
  <c r="U660" i="10" s="1"/>
  <c r="H660" i="10"/>
  <c r="K660" i="10" s="1"/>
  <c r="M660" i="10"/>
  <c r="P660" i="10" s="1"/>
  <c r="R663" i="10"/>
  <c r="U663" i="10" s="1"/>
  <c r="M663" i="10"/>
  <c r="P663" i="10" s="1"/>
  <c r="H663" i="10"/>
  <c r="K663" i="10" s="1"/>
  <c r="R641" i="10"/>
  <c r="U641" i="10" s="1"/>
  <c r="H641" i="10"/>
  <c r="K641" i="10" s="1"/>
  <c r="M641" i="10"/>
  <c r="P641" i="10" s="1"/>
  <c r="R245" i="10"/>
  <c r="U245" i="10" s="1"/>
  <c r="M245" i="10"/>
  <c r="P245" i="10" s="1"/>
  <c r="H245" i="10"/>
  <c r="K245" i="10" s="1"/>
  <c r="M504" i="10"/>
  <c r="P504" i="10" s="1"/>
  <c r="H504" i="10"/>
  <c r="K504" i="10" s="1"/>
  <c r="R504" i="10"/>
  <c r="U504" i="10" s="1"/>
  <c r="H86" i="10"/>
  <c r="K86" i="10" s="1"/>
  <c r="R86" i="10"/>
  <c r="U86" i="10" s="1"/>
  <c r="M86" i="10"/>
  <c r="P86" i="10" s="1"/>
  <c r="H419" i="10"/>
  <c r="K419" i="10" s="1"/>
  <c r="R419" i="10"/>
  <c r="U419" i="10" s="1"/>
  <c r="M419" i="10"/>
  <c r="P419" i="10" s="1"/>
  <c r="H473" i="10"/>
  <c r="K473" i="10" s="1"/>
  <c r="M473" i="10"/>
  <c r="P473" i="10" s="1"/>
  <c r="R473" i="10"/>
  <c r="U473" i="10" s="1"/>
  <c r="M704" i="10"/>
  <c r="P704" i="10" s="1"/>
  <c r="R704" i="10"/>
  <c r="U704" i="10" s="1"/>
  <c r="H704" i="10"/>
  <c r="K704" i="10" s="1"/>
  <c r="H78" i="10"/>
  <c r="K78" i="10" s="1"/>
  <c r="R78" i="10"/>
  <c r="U78" i="10" s="1"/>
  <c r="M78" i="10"/>
  <c r="P78" i="10" s="1"/>
  <c r="H240" i="10"/>
  <c r="K240" i="10" s="1"/>
  <c r="M240" i="10"/>
  <c r="P240" i="10" s="1"/>
  <c r="R240" i="10"/>
  <c r="U240" i="10" s="1"/>
  <c r="R162" i="10"/>
  <c r="U162" i="10" s="1"/>
  <c r="H162" i="10"/>
  <c r="K162" i="10" s="1"/>
  <c r="M162" i="10"/>
  <c r="P162" i="10" s="1"/>
  <c r="H564" i="10"/>
  <c r="K564" i="10" s="1"/>
  <c r="R564" i="10"/>
  <c r="U564" i="10" s="1"/>
  <c r="M564" i="10"/>
  <c r="P564" i="10" s="1"/>
  <c r="M449" i="10"/>
  <c r="P449" i="10" s="1"/>
  <c r="R449" i="10"/>
  <c r="U449" i="10" s="1"/>
  <c r="H449" i="10"/>
  <c r="K449" i="10" s="1"/>
  <c r="H175" i="10"/>
  <c r="K175" i="10" s="1"/>
  <c r="M175" i="10"/>
  <c r="P175" i="10" s="1"/>
  <c r="R175" i="10"/>
  <c r="U175" i="10" s="1"/>
  <c r="H114" i="10"/>
  <c r="K114" i="10" s="1"/>
  <c r="R114" i="10"/>
  <c r="U114" i="10" s="1"/>
  <c r="M114" i="10"/>
  <c r="P114" i="10" s="1"/>
  <c r="M348" i="10"/>
  <c r="P348" i="10" s="1"/>
  <c r="H348" i="10"/>
  <c r="K348" i="10" s="1"/>
  <c r="R348" i="10"/>
  <c r="U348" i="10" s="1"/>
  <c r="R409" i="10"/>
  <c r="U409" i="10" s="1"/>
  <c r="H409" i="10"/>
  <c r="K409" i="10" s="1"/>
  <c r="M409" i="10"/>
  <c r="P409" i="10" s="1"/>
  <c r="R580" i="10"/>
  <c r="U580" i="10" s="1"/>
  <c r="M580" i="10"/>
  <c r="P580" i="10" s="1"/>
  <c r="H580" i="10"/>
  <c r="K580" i="10" s="1"/>
  <c r="H40" i="10"/>
  <c r="K40" i="10" s="1"/>
  <c r="M40" i="10"/>
  <c r="P40" i="10" s="1"/>
  <c r="R40" i="10"/>
  <c r="U40" i="10" s="1"/>
  <c r="M651" i="10"/>
  <c r="P651" i="10" s="1"/>
  <c r="R651" i="10"/>
  <c r="U651" i="10" s="1"/>
  <c r="H651" i="10"/>
  <c r="K651" i="10" s="1"/>
  <c r="R589" i="10"/>
  <c r="U589" i="10" s="1"/>
  <c r="H589" i="10"/>
  <c r="K589" i="10" s="1"/>
  <c r="M589" i="10"/>
  <c r="P589" i="10" s="1"/>
  <c r="R602" i="10"/>
  <c r="U602" i="10" s="1"/>
  <c r="M602" i="10"/>
  <c r="P602" i="10" s="1"/>
  <c r="H602" i="10"/>
  <c r="K602" i="10" s="1"/>
  <c r="M722" i="10"/>
  <c r="P722" i="10" s="1"/>
  <c r="H722" i="10"/>
  <c r="K722" i="10" s="1"/>
  <c r="R722" i="10"/>
  <c r="U722" i="10" s="1"/>
  <c r="M590" i="10"/>
  <c r="P590" i="10" s="1"/>
  <c r="R590" i="10"/>
  <c r="U590" i="10" s="1"/>
  <c r="H590" i="10"/>
  <c r="K590" i="10" s="1"/>
  <c r="M394" i="10"/>
  <c r="P394" i="10" s="1"/>
  <c r="H394" i="10"/>
  <c r="K394" i="10" s="1"/>
  <c r="R394" i="10"/>
  <c r="U394" i="10" s="1"/>
  <c r="M566" i="10"/>
  <c r="P566" i="10" s="1"/>
  <c r="R566" i="10"/>
  <c r="U566" i="10" s="1"/>
  <c r="H566" i="10"/>
  <c r="K566" i="10" s="1"/>
  <c r="M77" i="10"/>
  <c r="P77" i="10" s="1"/>
  <c r="R77" i="10"/>
  <c r="U77" i="10" s="1"/>
  <c r="H77" i="10"/>
  <c r="K77" i="10" s="1"/>
  <c r="M33" i="10"/>
  <c r="P33" i="10" s="1"/>
  <c r="H33" i="10"/>
  <c r="K33" i="10" s="1"/>
  <c r="R33" i="10"/>
  <c r="U33" i="10" s="1"/>
  <c r="R34" i="10"/>
  <c r="U34" i="10" s="1"/>
  <c r="H34" i="10"/>
  <c r="K34" i="10" s="1"/>
  <c r="M34" i="10"/>
  <c r="P34" i="10" s="1"/>
  <c r="R73" i="10"/>
  <c r="U73" i="10" s="1"/>
  <c r="H73" i="10"/>
  <c r="K73" i="10" s="1"/>
  <c r="M73" i="10"/>
  <c r="P73" i="10" s="1"/>
  <c r="R131" i="10"/>
  <c r="U131" i="10" s="1"/>
  <c r="H131" i="10"/>
  <c r="K131" i="10" s="1"/>
  <c r="M131" i="10"/>
  <c r="P131" i="10" s="1"/>
  <c r="H300" i="10"/>
  <c r="K300" i="10" s="1"/>
  <c r="M300" i="10"/>
  <c r="P300" i="10" s="1"/>
  <c r="R300" i="10"/>
  <c r="U300" i="10" s="1"/>
  <c r="H443" i="10"/>
  <c r="K443" i="10" s="1"/>
  <c r="R443" i="10"/>
  <c r="U443" i="10" s="1"/>
  <c r="M443" i="10"/>
  <c r="P443" i="10" s="1"/>
  <c r="H56" i="10"/>
  <c r="K56" i="10" s="1"/>
  <c r="M56" i="10"/>
  <c r="P56" i="10" s="1"/>
  <c r="R56" i="10"/>
  <c r="U56" i="10" s="1"/>
  <c r="R334" i="10"/>
  <c r="U334" i="10" s="1"/>
  <c r="H334" i="10"/>
  <c r="K334" i="10" s="1"/>
  <c r="M334" i="10"/>
  <c r="P334" i="10" s="1"/>
  <c r="M255" i="10"/>
  <c r="P255" i="10" s="1"/>
  <c r="R255" i="10"/>
  <c r="U255" i="10" s="1"/>
  <c r="H255" i="10"/>
  <c r="K255" i="10" s="1"/>
  <c r="M633" i="10"/>
  <c r="P633" i="10" s="1"/>
  <c r="R633" i="10"/>
  <c r="U633" i="10" s="1"/>
  <c r="H633" i="10"/>
  <c r="K633" i="10" s="1"/>
  <c r="H358" i="10"/>
  <c r="K358" i="10" s="1"/>
  <c r="M358" i="10"/>
  <c r="P358" i="10" s="1"/>
  <c r="R358" i="10"/>
  <c r="U358" i="10" s="1"/>
  <c r="R2" i="10"/>
  <c r="U2" i="10" s="1"/>
  <c r="H2" i="10"/>
  <c r="K2" i="10" s="1"/>
  <c r="M2" i="10"/>
  <c r="P2" i="10" s="1"/>
  <c r="H321" i="10"/>
  <c r="K321" i="10" s="1"/>
  <c r="R321" i="10"/>
  <c r="U321" i="10" s="1"/>
  <c r="M321" i="10"/>
  <c r="P321" i="10" s="1"/>
  <c r="R332" i="10"/>
  <c r="U332" i="10" s="1"/>
  <c r="H332" i="10"/>
  <c r="K332" i="10" s="1"/>
  <c r="M332" i="10"/>
  <c r="P332" i="10" s="1"/>
  <c r="H350" i="10"/>
  <c r="K350" i="10" s="1"/>
  <c r="M350" i="10"/>
  <c r="P350" i="10" s="1"/>
  <c r="R350" i="10"/>
  <c r="U350" i="10" s="1"/>
  <c r="R613" i="10"/>
  <c r="U613" i="10" s="1"/>
  <c r="H613" i="10"/>
  <c r="K613" i="10" s="1"/>
  <c r="M613" i="10"/>
  <c r="P613" i="10" s="1"/>
  <c r="H764" i="10"/>
  <c r="K764" i="10" s="1"/>
  <c r="R764" i="10"/>
  <c r="U764" i="10" s="1"/>
  <c r="M764" i="10"/>
  <c r="P764" i="10" s="1"/>
  <c r="M773" i="10"/>
  <c r="P773" i="10" s="1"/>
  <c r="R773" i="10"/>
  <c r="U773" i="10" s="1"/>
  <c r="H773" i="10"/>
  <c r="K773" i="10" s="1"/>
  <c r="H774" i="10"/>
  <c r="K774" i="10" s="1"/>
  <c r="M774" i="10"/>
  <c r="P774" i="10" s="1"/>
  <c r="R774" i="10"/>
  <c r="U774" i="10" s="1"/>
  <c r="H687" i="10"/>
  <c r="K687" i="10" s="1"/>
  <c r="R687" i="10"/>
  <c r="U687" i="10" s="1"/>
  <c r="M687" i="10"/>
  <c r="P687" i="10" s="1"/>
  <c r="R696" i="10"/>
  <c r="U696" i="10" s="1"/>
  <c r="M696" i="10"/>
  <c r="P696" i="10" s="1"/>
  <c r="H696" i="10"/>
  <c r="K696" i="10" s="1"/>
  <c r="M657" i="10"/>
  <c r="P657" i="10" s="1"/>
  <c r="H657" i="10"/>
  <c r="K657" i="10" s="1"/>
  <c r="R657" i="10"/>
  <c r="U657" i="10" s="1"/>
  <c r="R644" i="10"/>
  <c r="U644" i="10" s="1"/>
  <c r="H644" i="10"/>
  <c r="K644" i="10" s="1"/>
  <c r="M644" i="10"/>
  <c r="P644" i="10" s="1"/>
  <c r="R620" i="10"/>
  <c r="U620" i="10" s="1"/>
  <c r="M620" i="10"/>
  <c r="P620" i="10" s="1"/>
  <c r="H620" i="10"/>
  <c r="K620" i="10" s="1"/>
  <c r="H684" i="10"/>
  <c r="K684" i="10" s="1"/>
  <c r="R684" i="10"/>
  <c r="U684" i="10" s="1"/>
  <c r="M684" i="10"/>
  <c r="P684" i="10" s="1"/>
  <c r="R710" i="10"/>
  <c r="U710" i="10" s="1"/>
  <c r="M710" i="10"/>
  <c r="P710" i="10" s="1"/>
  <c r="H710" i="10"/>
  <c r="K710" i="10" s="1"/>
  <c r="H662" i="10"/>
  <c r="K662" i="10" s="1"/>
  <c r="M662" i="10"/>
  <c r="P662" i="10" s="1"/>
  <c r="R662" i="10"/>
  <c r="U662" i="10" s="1"/>
  <c r="M457" i="10"/>
  <c r="P457" i="10" s="1"/>
  <c r="R457" i="10"/>
  <c r="U457" i="10" s="1"/>
  <c r="H457" i="10"/>
  <c r="K457" i="10" s="1"/>
  <c r="H309" i="10"/>
  <c r="K309" i="10" s="1"/>
  <c r="R309" i="10"/>
  <c r="U309" i="10" s="1"/>
  <c r="M309" i="10"/>
  <c r="P309" i="10" s="1"/>
  <c r="M312" i="10"/>
  <c r="P312" i="10" s="1"/>
  <c r="H312" i="10"/>
  <c r="K312" i="10" s="1"/>
  <c r="R312" i="10"/>
  <c r="U312" i="10" s="1"/>
  <c r="R583" i="10"/>
  <c r="U583" i="10" s="1"/>
  <c r="H583" i="10"/>
  <c r="K583" i="10" s="1"/>
  <c r="M583" i="10"/>
  <c r="P583" i="10" s="1"/>
  <c r="M446" i="10"/>
  <c r="P446" i="10" s="1"/>
  <c r="H446" i="10"/>
  <c r="K446" i="10" s="1"/>
  <c r="R446" i="10"/>
  <c r="U446" i="10" s="1"/>
  <c r="H442" i="10"/>
  <c r="K442" i="10" s="1"/>
  <c r="R442" i="10"/>
  <c r="U442" i="10" s="1"/>
  <c r="M442" i="10"/>
  <c r="P442" i="10" s="1"/>
  <c r="M445" i="10"/>
  <c r="P445" i="10" s="1"/>
  <c r="R445" i="10"/>
  <c r="U445" i="10" s="1"/>
  <c r="H445" i="10"/>
  <c r="K445" i="10" s="1"/>
  <c r="M432" i="10"/>
  <c r="P432" i="10" s="1"/>
  <c r="R432" i="10"/>
  <c r="U432" i="10" s="1"/>
  <c r="H432" i="10"/>
  <c r="K432" i="10" s="1"/>
  <c r="H739" i="10"/>
  <c r="K739" i="10" s="1"/>
  <c r="M739" i="10"/>
  <c r="P739" i="10" s="1"/>
  <c r="R739" i="10"/>
  <c r="U739" i="10" s="1"/>
  <c r="M304" i="10"/>
  <c r="P304" i="10" s="1"/>
  <c r="H304" i="10"/>
  <c r="K304" i="10" s="1"/>
  <c r="R304" i="10"/>
  <c r="U304" i="10" s="1"/>
  <c r="R182" i="10"/>
  <c r="U182" i="10" s="1"/>
  <c r="H182" i="10"/>
  <c r="K182" i="10" s="1"/>
  <c r="M182" i="10"/>
  <c r="P182" i="10" s="1"/>
  <c r="M490" i="10"/>
  <c r="P490" i="10" s="1"/>
  <c r="H490" i="10"/>
  <c r="K490" i="10" s="1"/>
  <c r="R490" i="10"/>
  <c r="U490" i="10" s="1"/>
  <c r="H502" i="10"/>
  <c r="K502" i="10" s="1"/>
  <c r="M502" i="10"/>
  <c r="P502" i="10" s="1"/>
  <c r="R502" i="10"/>
  <c r="U502" i="10" s="1"/>
  <c r="R277" i="10"/>
  <c r="U277" i="10" s="1"/>
  <c r="M277" i="10"/>
  <c r="P277" i="10" s="1"/>
  <c r="H277" i="10"/>
  <c r="K277" i="10" s="1"/>
  <c r="R499" i="10"/>
  <c r="U499" i="10" s="1"/>
  <c r="H499" i="10"/>
  <c r="K499" i="10" s="1"/>
  <c r="M499" i="10"/>
  <c r="P499" i="10" s="1"/>
  <c r="H440" i="10"/>
  <c r="K440" i="10" s="1"/>
  <c r="M440" i="10"/>
  <c r="P440" i="10" s="1"/>
  <c r="R440" i="10"/>
  <c r="U440" i="10" s="1"/>
  <c r="R738" i="10"/>
  <c r="U738" i="10" s="1"/>
  <c r="M738" i="10"/>
  <c r="P738" i="10" s="1"/>
  <c r="H738" i="10"/>
  <c r="K738" i="10" s="1"/>
  <c r="M417" i="10"/>
  <c r="P417" i="10" s="1"/>
  <c r="H417" i="10"/>
  <c r="K417" i="10" s="1"/>
  <c r="R417" i="10"/>
  <c r="U417" i="10" s="1"/>
  <c r="H352" i="10"/>
  <c r="K352" i="10" s="1"/>
  <c r="R352" i="10"/>
  <c r="U352" i="10" s="1"/>
  <c r="M352" i="10"/>
  <c r="P352" i="10" s="1"/>
  <c r="M64" i="10"/>
  <c r="P64" i="10" s="1"/>
  <c r="R64" i="10"/>
  <c r="U64" i="10" s="1"/>
  <c r="H64" i="10"/>
  <c r="K64" i="10" s="1"/>
  <c r="M90" i="10"/>
  <c r="P90" i="10" s="1"/>
  <c r="R90" i="10"/>
  <c r="U90" i="10" s="1"/>
  <c r="H90" i="10"/>
  <c r="K90" i="10" s="1"/>
  <c r="R161" i="10"/>
  <c r="U161" i="10" s="1"/>
  <c r="M161" i="10"/>
  <c r="P161" i="10" s="1"/>
  <c r="H161" i="10"/>
  <c r="K161" i="10" s="1"/>
  <c r="H439" i="10"/>
  <c r="K439" i="10" s="1"/>
  <c r="M439" i="10"/>
  <c r="P439" i="10" s="1"/>
  <c r="R439" i="10"/>
  <c r="U439" i="10" s="1"/>
  <c r="R756" i="10"/>
  <c r="U756" i="10" s="1"/>
  <c r="M756" i="10"/>
  <c r="P756" i="10" s="1"/>
  <c r="H756" i="10"/>
  <c r="K756" i="10" s="1"/>
  <c r="R435" i="10"/>
  <c r="U435" i="10" s="1"/>
  <c r="H435" i="10"/>
  <c r="K435" i="10" s="1"/>
  <c r="M435" i="10"/>
  <c r="P435" i="10" s="1"/>
  <c r="R76" i="10"/>
  <c r="U76" i="10" s="1"/>
  <c r="H76" i="10"/>
  <c r="K76" i="10" s="1"/>
  <c r="M76" i="10"/>
  <c r="P76" i="10" s="1"/>
  <c r="M143" i="10"/>
  <c r="P143" i="10" s="1"/>
  <c r="H143" i="10"/>
  <c r="K143" i="10" s="1"/>
  <c r="R143" i="10"/>
  <c r="U143" i="10" s="1"/>
  <c r="M463" i="10"/>
  <c r="P463" i="10" s="1"/>
  <c r="R463" i="10"/>
  <c r="U463" i="10" s="1"/>
  <c r="H463" i="10"/>
  <c r="K463" i="10" s="1"/>
  <c r="M231" i="10"/>
  <c r="P231" i="10" s="1"/>
  <c r="R231" i="10"/>
  <c r="U231" i="10" s="1"/>
  <c r="H231" i="10"/>
  <c r="K231" i="10" s="1"/>
  <c r="M331" i="10"/>
  <c r="P331" i="10" s="1"/>
  <c r="R331" i="10"/>
  <c r="U331" i="10" s="1"/>
  <c r="H331" i="10"/>
  <c r="K331" i="10" s="1"/>
  <c r="R771" i="10"/>
  <c r="U771" i="10" s="1"/>
  <c r="M771" i="10"/>
  <c r="P771" i="10" s="1"/>
  <c r="H771" i="10"/>
  <c r="K771" i="10" s="1"/>
  <c r="R775" i="10"/>
  <c r="U775" i="10" s="1"/>
  <c r="H775" i="10"/>
  <c r="K775" i="10" s="1"/>
  <c r="M775" i="10"/>
  <c r="P775" i="10" s="1"/>
  <c r="H505" i="10"/>
  <c r="K505" i="10" s="1"/>
  <c r="R505" i="10"/>
  <c r="U505" i="10" s="1"/>
  <c r="M505" i="10"/>
  <c r="P505" i="10" s="1"/>
  <c r="H629" i="10"/>
  <c r="K629" i="10" s="1"/>
  <c r="R629" i="10"/>
  <c r="U629" i="10" s="1"/>
  <c r="M629" i="10"/>
  <c r="P629" i="10" s="1"/>
  <c r="R675" i="10"/>
  <c r="U675" i="10" s="1"/>
  <c r="H675" i="10"/>
  <c r="K675" i="10" s="1"/>
  <c r="M675" i="10"/>
  <c r="P675" i="10" s="1"/>
  <c r="H732" i="10"/>
  <c r="K732" i="10" s="1"/>
  <c r="R732" i="10"/>
  <c r="U732" i="10" s="1"/>
  <c r="M732" i="10"/>
  <c r="P732" i="10" s="1"/>
  <c r="H694" i="10"/>
  <c r="K694" i="10" s="1"/>
  <c r="R694" i="10"/>
  <c r="U694" i="10" s="1"/>
  <c r="M694" i="10"/>
  <c r="P694" i="10" s="1"/>
  <c r="H24" i="10"/>
  <c r="K24" i="10" s="1"/>
  <c r="R24" i="10"/>
  <c r="U24" i="10" s="1"/>
  <c r="M24" i="10"/>
  <c r="P24" i="10" s="1"/>
  <c r="M447" i="10"/>
  <c r="P447" i="10" s="1"/>
  <c r="R447" i="10"/>
  <c r="U447" i="10" s="1"/>
  <c r="H447" i="10"/>
  <c r="K447" i="10" s="1"/>
  <c r="M678" i="10"/>
  <c r="P678" i="10" s="1"/>
  <c r="R678" i="10"/>
  <c r="U678" i="10" s="1"/>
  <c r="H678" i="10"/>
  <c r="K678" i="10" s="1"/>
  <c r="R155" i="10"/>
  <c r="U155" i="10" s="1"/>
  <c r="H155" i="10"/>
  <c r="K155" i="10" s="1"/>
  <c r="M155" i="10"/>
  <c r="P155" i="10" s="1"/>
  <c r="R755" i="10"/>
  <c r="U755" i="10" s="1"/>
  <c r="M755" i="10"/>
  <c r="P755" i="10" s="1"/>
  <c r="H755" i="10"/>
  <c r="K755" i="10" s="1"/>
  <c r="R486" i="10"/>
  <c r="U486" i="10" s="1"/>
  <c r="H486" i="10"/>
  <c r="K486" i="10" s="1"/>
  <c r="M486" i="10"/>
  <c r="P486" i="10" s="1"/>
  <c r="H12" i="10"/>
  <c r="K12" i="10" s="1"/>
  <c r="M12" i="10"/>
  <c r="P12" i="10" s="1"/>
  <c r="R12" i="10"/>
  <c r="U12" i="10" s="1"/>
  <c r="M702" i="10"/>
  <c r="P702" i="10" s="1"/>
  <c r="H702" i="10"/>
  <c r="K702" i="10" s="1"/>
  <c r="R702" i="10"/>
  <c r="U702" i="10" s="1"/>
  <c r="H424" i="10"/>
  <c r="K424" i="10" s="1"/>
  <c r="M424" i="10"/>
  <c r="P424" i="10" s="1"/>
  <c r="R424" i="10"/>
  <c r="U424" i="10" s="1"/>
  <c r="R244" i="10"/>
  <c r="U244" i="10" s="1"/>
  <c r="H244" i="10"/>
  <c r="K244" i="10" s="1"/>
  <c r="M244" i="10"/>
  <c r="P244" i="10" s="1"/>
  <c r="R607" i="10"/>
  <c r="U607" i="10" s="1"/>
  <c r="H607" i="10"/>
  <c r="K607" i="10" s="1"/>
  <c r="M607" i="10"/>
  <c r="P607" i="10" s="1"/>
  <c r="R165" i="10"/>
  <c r="U165" i="10" s="1"/>
  <c r="H165" i="10"/>
  <c r="K165" i="10" s="1"/>
  <c r="M165" i="10"/>
  <c r="P165" i="10" s="1"/>
  <c r="R98" i="10"/>
  <c r="U98" i="10" s="1"/>
  <c r="H98" i="10"/>
  <c r="K98" i="10" s="1"/>
  <c r="M98" i="10"/>
  <c r="P98" i="10" s="1"/>
  <c r="M141" i="10"/>
  <c r="P141" i="10" s="1"/>
  <c r="R141" i="10"/>
  <c r="U141" i="10" s="1"/>
  <c r="H141" i="10"/>
  <c r="K141" i="10" s="1"/>
  <c r="R302" i="10"/>
  <c r="U302" i="10" s="1"/>
  <c r="H302" i="10"/>
  <c r="K302" i="10" s="1"/>
  <c r="M302" i="10"/>
  <c r="P302" i="10" s="1"/>
  <c r="M11" i="10"/>
  <c r="P11" i="10" s="1"/>
  <c r="R11" i="10"/>
  <c r="U11" i="10" s="1"/>
  <c r="H11" i="10"/>
  <c r="K11" i="10" s="1"/>
  <c r="M204" i="10"/>
  <c r="P204" i="10" s="1"/>
  <c r="H204" i="10"/>
  <c r="K204" i="10" s="1"/>
  <c r="R204" i="10"/>
  <c r="U204" i="10" s="1"/>
  <c r="R567" i="10"/>
  <c r="U567" i="10" s="1"/>
  <c r="M567" i="10"/>
  <c r="P567" i="10" s="1"/>
  <c r="H567" i="10"/>
  <c r="K567" i="10" s="1"/>
  <c r="R471" i="10"/>
  <c r="U471" i="10" s="1"/>
  <c r="H471" i="10"/>
  <c r="K471" i="10" s="1"/>
  <c r="M471" i="10"/>
  <c r="P471" i="10" s="1"/>
  <c r="R467" i="10"/>
  <c r="U467" i="10" s="1"/>
  <c r="M467" i="10"/>
  <c r="P467" i="10" s="1"/>
  <c r="H467" i="10"/>
  <c r="K467" i="10" s="1"/>
  <c r="R574" i="10"/>
  <c r="U574" i="10" s="1"/>
  <c r="M574" i="10"/>
  <c r="P574" i="10" s="1"/>
  <c r="H574" i="10"/>
  <c r="K574" i="10" s="1"/>
  <c r="M416" i="10"/>
  <c r="P416" i="10" s="1"/>
  <c r="R416" i="10"/>
  <c r="U416" i="10" s="1"/>
  <c r="H416" i="10"/>
  <c r="K416" i="10" s="1"/>
  <c r="R261" i="10"/>
  <c r="U261" i="10" s="1"/>
  <c r="M261" i="10"/>
  <c r="P261" i="10" s="1"/>
  <c r="H261" i="10"/>
  <c r="K261" i="10" s="1"/>
  <c r="R363" i="10"/>
  <c r="U363" i="10" s="1"/>
  <c r="H363" i="10"/>
  <c r="K363" i="10" s="1"/>
  <c r="M363" i="10"/>
  <c r="P363" i="10" s="1"/>
  <c r="M355" i="10"/>
  <c r="P355" i="10" s="1"/>
  <c r="R355" i="10"/>
  <c r="U355" i="10" s="1"/>
  <c r="H355" i="10"/>
  <c r="K355" i="10" s="1"/>
  <c r="M497" i="10"/>
  <c r="P497" i="10" s="1"/>
  <c r="H497" i="10"/>
  <c r="K497" i="10" s="1"/>
  <c r="R497" i="10"/>
  <c r="U497" i="10" s="1"/>
  <c r="M760" i="10"/>
  <c r="P760" i="10" s="1"/>
  <c r="R760" i="10"/>
  <c r="U760" i="10" s="1"/>
  <c r="H760" i="10"/>
  <c r="K760" i="10" s="1"/>
  <c r="M254" i="10"/>
  <c r="P254" i="10" s="1"/>
  <c r="R254" i="10"/>
  <c r="U254" i="10" s="1"/>
  <c r="H254" i="10"/>
  <c r="K254" i="10" s="1"/>
  <c r="M284" i="10"/>
  <c r="P284" i="10" s="1"/>
  <c r="R284" i="10"/>
  <c r="U284" i="10" s="1"/>
  <c r="H284" i="10"/>
  <c r="K284" i="10" s="1"/>
  <c r="R351" i="10"/>
  <c r="U351" i="10" s="1"/>
  <c r="M351" i="10"/>
  <c r="P351" i="10" s="1"/>
  <c r="H351" i="10"/>
  <c r="K351" i="10" s="1"/>
  <c r="M617" i="10"/>
  <c r="P617" i="10" s="1"/>
  <c r="H617" i="10"/>
  <c r="K617" i="10" s="1"/>
  <c r="R617" i="10"/>
  <c r="U617" i="10" s="1"/>
  <c r="R780" i="10"/>
  <c r="U780" i="10" s="1"/>
  <c r="H780" i="10"/>
  <c r="K780" i="10" s="1"/>
  <c r="M780" i="10"/>
  <c r="P780" i="10" s="1"/>
  <c r="M736" i="10"/>
  <c r="P736" i="10" s="1"/>
  <c r="H736" i="10"/>
  <c r="K736" i="10" s="1"/>
  <c r="R736" i="10"/>
  <c r="U736" i="10" s="1"/>
  <c r="R626" i="10"/>
  <c r="U626" i="10" s="1"/>
  <c r="H626" i="10"/>
  <c r="K626" i="10" s="1"/>
  <c r="M626" i="10"/>
  <c r="P626" i="10" s="1"/>
  <c r="M475" i="10"/>
  <c r="P475" i="10" s="1"/>
  <c r="H475" i="10"/>
  <c r="K475" i="10" s="1"/>
  <c r="R475" i="10"/>
  <c r="U475" i="10" s="1"/>
  <c r="R751" i="10"/>
  <c r="U751" i="10" s="1"/>
  <c r="H751" i="10"/>
  <c r="K751" i="10" s="1"/>
  <c r="M751" i="10"/>
  <c r="P751" i="10" s="1"/>
  <c r="R593" i="10"/>
  <c r="U593" i="10" s="1"/>
  <c r="M593" i="10"/>
  <c r="P593" i="10" s="1"/>
  <c r="H593" i="10"/>
  <c r="K593" i="10" s="1"/>
  <c r="H728" i="10"/>
  <c r="K728" i="10" s="1"/>
  <c r="M728" i="10"/>
  <c r="P728" i="10" s="1"/>
  <c r="R728" i="10"/>
  <c r="U728" i="10" s="1"/>
  <c r="M181" i="10"/>
  <c r="P181" i="10" s="1"/>
  <c r="H181" i="10"/>
  <c r="K181" i="10" s="1"/>
  <c r="R181" i="10"/>
  <c r="U181" i="10" s="1"/>
  <c r="M97" i="10"/>
  <c r="P97" i="10" s="1"/>
  <c r="R97" i="10"/>
  <c r="U97" i="10" s="1"/>
  <c r="H97" i="10"/>
  <c r="K97" i="10" s="1"/>
  <c r="M307" i="10"/>
  <c r="P307" i="10" s="1"/>
  <c r="R307" i="10"/>
  <c r="U307" i="10" s="1"/>
  <c r="H307" i="10"/>
  <c r="K307" i="10" s="1"/>
  <c r="R405" i="10"/>
  <c r="U405" i="10" s="1"/>
  <c r="H405" i="10"/>
  <c r="K405" i="10" s="1"/>
  <c r="M405" i="10"/>
  <c r="P405" i="10" s="1"/>
  <c r="R462" i="10"/>
  <c r="U462" i="10" s="1"/>
  <c r="M462" i="10"/>
  <c r="P462" i="10" s="1"/>
  <c r="H462" i="10"/>
  <c r="K462" i="10" s="1"/>
  <c r="R708" i="10"/>
  <c r="U708" i="10" s="1"/>
  <c r="H708" i="10"/>
  <c r="K708" i="10" s="1"/>
  <c r="M708" i="10"/>
  <c r="P708" i="10" s="1"/>
  <c r="M661" i="10"/>
  <c r="P661" i="10" s="1"/>
  <c r="R661" i="10"/>
  <c r="U661" i="10" s="1"/>
  <c r="H661" i="10"/>
  <c r="K661" i="10" s="1"/>
  <c r="R765" i="10"/>
  <c r="U765" i="10" s="1"/>
  <c r="M765" i="10"/>
  <c r="P765" i="10" s="1"/>
  <c r="H765" i="10"/>
  <c r="K765" i="10" s="1"/>
  <c r="R766" i="10"/>
  <c r="U766" i="10" s="1"/>
  <c r="H766" i="10"/>
  <c r="K766" i="10" s="1"/>
  <c r="M766" i="10"/>
  <c r="P766" i="10" s="1"/>
  <c r="M688" i="10"/>
  <c r="P688" i="10" s="1"/>
  <c r="H688" i="10"/>
  <c r="K688" i="10" s="1"/>
  <c r="R688" i="10"/>
  <c r="U688" i="10" s="1"/>
  <c r="M676" i="10"/>
  <c r="P676" i="10" s="1"/>
  <c r="R676" i="10"/>
  <c r="U676" i="10" s="1"/>
  <c r="H676" i="10"/>
  <c r="K676" i="10" s="1"/>
  <c r="R397" i="10"/>
  <c r="U397" i="10" s="1"/>
  <c r="M397" i="10"/>
  <c r="P397" i="10" s="1"/>
  <c r="H397" i="10"/>
  <c r="K397" i="10" s="1"/>
  <c r="M147" i="10"/>
  <c r="P147" i="10" s="1"/>
  <c r="R147" i="10"/>
  <c r="U147" i="10" s="1"/>
  <c r="H147" i="10"/>
  <c r="K147" i="10" s="1"/>
  <c r="M605" i="10"/>
  <c r="P605" i="10" s="1"/>
  <c r="H605" i="10"/>
  <c r="K605" i="10" s="1"/>
  <c r="R605" i="10"/>
  <c r="U605" i="10" s="1"/>
  <c r="M84" i="10"/>
  <c r="P84" i="10" s="1"/>
  <c r="R84" i="10"/>
  <c r="U84" i="10" s="1"/>
  <c r="H84" i="10"/>
  <c r="K84" i="10" s="1"/>
  <c r="H425" i="10"/>
  <c r="K425" i="10" s="1"/>
  <c r="R425" i="10"/>
  <c r="U425" i="10" s="1"/>
  <c r="M425" i="10"/>
  <c r="P425" i="10" s="1"/>
  <c r="H690" i="10"/>
  <c r="K690" i="10" s="1"/>
  <c r="M690" i="10"/>
  <c r="P690" i="10" s="1"/>
  <c r="R690" i="10"/>
  <c r="U690" i="10" s="1"/>
  <c r="R128" i="10"/>
  <c r="U128" i="10" s="1"/>
  <c r="H128" i="10"/>
  <c r="K128" i="10" s="1"/>
  <c r="M128" i="10"/>
  <c r="P128" i="10" s="1"/>
  <c r="R215" i="10"/>
  <c r="U215" i="10" s="1"/>
  <c r="H215" i="10"/>
  <c r="K215" i="10" s="1"/>
  <c r="M215" i="10"/>
  <c r="P215" i="10" s="1"/>
  <c r="R248" i="10"/>
  <c r="U248" i="10" s="1"/>
  <c r="H248" i="10"/>
  <c r="K248" i="10" s="1"/>
  <c r="M248" i="10"/>
  <c r="P248" i="10" s="1"/>
  <c r="M100" i="10"/>
  <c r="P100" i="10" s="1"/>
  <c r="R100" i="10"/>
  <c r="U100" i="10" s="1"/>
  <c r="H100" i="10"/>
  <c r="K100" i="10" s="1"/>
  <c r="R729" i="10"/>
  <c r="U729" i="10" s="1"/>
  <c r="H729" i="10"/>
  <c r="K729" i="10" s="1"/>
  <c r="M729" i="10"/>
  <c r="P729" i="10" s="1"/>
  <c r="M622" i="10"/>
  <c r="P622" i="10" s="1"/>
  <c r="H622" i="10"/>
  <c r="K622" i="10" s="1"/>
  <c r="R622" i="10"/>
  <c r="U622" i="10" s="1"/>
  <c r="M599" i="10"/>
  <c r="P599" i="10" s="1"/>
  <c r="H599" i="10"/>
  <c r="K599" i="10" s="1"/>
  <c r="R599" i="10"/>
  <c r="U599" i="10" s="1"/>
  <c r="R418" i="10"/>
  <c r="U418" i="10" s="1"/>
  <c r="M418" i="10"/>
  <c r="P418" i="10" s="1"/>
  <c r="H418" i="10"/>
  <c r="K418" i="10" s="1"/>
  <c r="R96" i="10"/>
  <c r="U96" i="10" s="1"/>
  <c r="M96" i="10"/>
  <c r="P96" i="10" s="1"/>
  <c r="H96" i="10"/>
  <c r="K96" i="10" s="1"/>
  <c r="H201" i="10"/>
  <c r="K201" i="10" s="1"/>
  <c r="R201" i="10"/>
  <c r="U201" i="10" s="1"/>
  <c r="M201" i="10"/>
  <c r="P201" i="10" s="1"/>
  <c r="R205" i="10"/>
  <c r="U205" i="10" s="1"/>
  <c r="M205" i="10"/>
  <c r="P205" i="10" s="1"/>
  <c r="H205" i="10"/>
  <c r="K205" i="10" s="1"/>
  <c r="M763" i="10"/>
  <c r="P763" i="10" s="1"/>
  <c r="R763" i="10"/>
  <c r="U763" i="10" s="1"/>
  <c r="H763" i="10"/>
  <c r="K763" i="10" s="1"/>
  <c r="H665" i="10"/>
  <c r="K665" i="10" s="1"/>
  <c r="R665" i="10"/>
  <c r="U665" i="10" s="1"/>
  <c r="M665" i="10"/>
  <c r="P665" i="10" s="1"/>
  <c r="M157" i="10"/>
  <c r="P157" i="10" s="1"/>
  <c r="H157" i="10"/>
  <c r="K157" i="10" s="1"/>
  <c r="R157" i="10"/>
  <c r="U157" i="10" s="1"/>
  <c r="H649" i="10"/>
  <c r="K649" i="10" s="1"/>
  <c r="M649" i="10"/>
  <c r="P649" i="10" s="1"/>
  <c r="R649" i="10"/>
  <c r="U649" i="10" s="1"/>
  <c r="H647" i="10"/>
  <c r="K647" i="10" s="1"/>
  <c r="M647" i="10"/>
  <c r="P647" i="10" s="1"/>
  <c r="R647" i="10"/>
  <c r="U647" i="10" s="1"/>
  <c r="R227" i="10"/>
  <c r="U227" i="10" s="1"/>
  <c r="H227" i="10"/>
  <c r="K227" i="10" s="1"/>
  <c r="M227" i="10"/>
  <c r="P227" i="10" s="1"/>
  <c r="R108" i="10"/>
  <c r="U108" i="10" s="1"/>
  <c r="M108" i="10"/>
  <c r="P108" i="10" s="1"/>
  <c r="H108" i="10"/>
  <c r="K108" i="10" s="1"/>
  <c r="H159" i="10"/>
  <c r="K159" i="10" s="1"/>
  <c r="M159" i="10"/>
  <c r="P159" i="10" s="1"/>
  <c r="R159" i="10"/>
  <c r="U159" i="10" s="1"/>
  <c r="M326" i="10"/>
  <c r="P326" i="10" s="1"/>
  <c r="R326" i="10"/>
  <c r="U326" i="10" s="1"/>
  <c r="H326" i="10"/>
  <c r="K326" i="10" s="1"/>
  <c r="M347" i="10"/>
  <c r="P347" i="10" s="1"/>
  <c r="R347" i="10"/>
  <c r="U347" i="10" s="1"/>
  <c r="H347" i="10"/>
  <c r="K347" i="10" s="1"/>
  <c r="R361" i="10"/>
  <c r="U361" i="10" s="1"/>
  <c r="M361" i="10"/>
  <c r="P361" i="10" s="1"/>
  <c r="H361" i="10"/>
  <c r="K361" i="10" s="1"/>
  <c r="H25" i="10"/>
  <c r="K25" i="10" s="1"/>
  <c r="M25" i="10"/>
  <c r="P25" i="10" s="1"/>
  <c r="R25" i="10"/>
  <c r="U25" i="10" s="1"/>
  <c r="R573" i="10"/>
  <c r="U573" i="10" s="1"/>
  <c r="M573" i="10"/>
  <c r="P573" i="10" s="1"/>
  <c r="H573" i="10"/>
  <c r="K573" i="10" s="1"/>
  <c r="H287" i="10"/>
  <c r="K287" i="10" s="1"/>
  <c r="M287" i="10"/>
  <c r="P287" i="10" s="1"/>
  <c r="R287" i="10"/>
  <c r="U287" i="10" s="1"/>
  <c r="R41" i="10"/>
  <c r="U41" i="10" s="1"/>
  <c r="M41" i="10"/>
  <c r="P41" i="10" s="1"/>
  <c r="H41" i="10"/>
  <c r="K41" i="10" s="1"/>
  <c r="R638" i="10"/>
  <c r="U638" i="10" s="1"/>
  <c r="M638" i="10"/>
  <c r="P638" i="10" s="1"/>
  <c r="H638" i="10"/>
  <c r="K638" i="10" s="1"/>
  <c r="R226" i="10"/>
  <c r="U226" i="10" s="1"/>
  <c r="H226" i="10"/>
  <c r="K226" i="10" s="1"/>
  <c r="M226" i="10"/>
  <c r="P226" i="10" s="1"/>
  <c r="H60" i="10"/>
  <c r="K60" i="10" s="1"/>
  <c r="M60" i="10"/>
  <c r="P60" i="10" s="1"/>
  <c r="R60" i="10"/>
  <c r="U60" i="10" s="1"/>
  <c r="M173" i="10"/>
  <c r="P173" i="10" s="1"/>
  <c r="R173" i="10"/>
  <c r="U173" i="10" s="1"/>
  <c r="H173" i="10"/>
  <c r="K173" i="10" s="1"/>
  <c r="M169" i="10"/>
  <c r="P169" i="10" s="1"/>
  <c r="H169" i="10"/>
  <c r="K169" i="10" s="1"/>
  <c r="R169" i="10"/>
  <c r="U169" i="10" s="1"/>
  <c r="M596" i="10"/>
  <c r="P596" i="10" s="1"/>
  <c r="R596" i="10"/>
  <c r="U596" i="10" s="1"/>
  <c r="H596" i="10"/>
  <c r="K596" i="10" s="1"/>
  <c r="R339" i="10"/>
  <c r="U339" i="10" s="1"/>
  <c r="H339" i="10"/>
  <c r="K339" i="10" s="1"/>
  <c r="M339" i="10"/>
  <c r="P339" i="10" s="1"/>
  <c r="R412" i="10"/>
  <c r="U412" i="10" s="1"/>
  <c r="M412" i="10"/>
  <c r="P412" i="10" s="1"/>
  <c r="H412" i="10"/>
  <c r="K412" i="10" s="1"/>
  <c r="R329" i="10"/>
  <c r="U329" i="10" s="1"/>
  <c r="M329" i="10"/>
  <c r="P329" i="10" s="1"/>
  <c r="H329" i="10"/>
  <c r="K329" i="10" s="1"/>
  <c r="M178" i="10"/>
  <c r="P178" i="10" s="1"/>
  <c r="H178" i="10"/>
  <c r="K178" i="10" s="1"/>
  <c r="R178" i="10"/>
  <c r="U178" i="10" s="1"/>
  <c r="H291" i="10"/>
  <c r="K291" i="10" s="1"/>
  <c r="R291" i="10"/>
  <c r="U291" i="10" s="1"/>
  <c r="M291" i="10"/>
  <c r="P291" i="10" s="1"/>
  <c r="H714" i="10"/>
  <c r="K714" i="10" s="1"/>
  <c r="R714" i="10"/>
  <c r="U714" i="10" s="1"/>
  <c r="M714" i="10"/>
  <c r="P714" i="10" s="1"/>
  <c r="H658" i="10"/>
  <c r="K658" i="10" s="1"/>
  <c r="M658" i="10"/>
  <c r="P658" i="10" s="1"/>
  <c r="R658" i="10"/>
  <c r="U658" i="10" s="1"/>
  <c r="M571" i="10"/>
  <c r="P571" i="10" s="1"/>
  <c r="R571" i="10"/>
  <c r="U571" i="10" s="1"/>
  <c r="H571" i="10"/>
  <c r="K571" i="10" s="1"/>
  <c r="M294" i="10"/>
  <c r="P294" i="10" s="1"/>
  <c r="R294" i="10"/>
  <c r="U294" i="10" s="1"/>
  <c r="H294" i="10"/>
  <c r="K294" i="10" s="1"/>
  <c r="R592" i="10"/>
  <c r="U592" i="10" s="1"/>
  <c r="M592" i="10"/>
  <c r="P592" i="10" s="1"/>
  <c r="H592" i="10"/>
  <c r="K592" i="10" s="1"/>
  <c r="M444" i="10"/>
  <c r="P444" i="10" s="1"/>
  <c r="R444" i="10"/>
  <c r="U444" i="10" s="1"/>
  <c r="H444" i="10"/>
  <c r="K444" i="10" s="1"/>
  <c r="M569" i="10"/>
  <c r="P569" i="10" s="1"/>
  <c r="H569" i="10"/>
  <c r="K569" i="10" s="1"/>
  <c r="R569" i="10"/>
  <c r="U569" i="10" s="1"/>
  <c r="M311" i="10"/>
  <c r="P311" i="10" s="1"/>
  <c r="H311" i="10"/>
  <c r="K311" i="10" s="1"/>
  <c r="R311" i="10"/>
  <c r="U311" i="10" s="1"/>
  <c r="M319" i="10"/>
  <c r="P319" i="10" s="1"/>
  <c r="R319" i="10"/>
  <c r="U319" i="10" s="1"/>
  <c r="H319" i="10"/>
  <c r="K319" i="10" s="1"/>
  <c r="H113" i="10"/>
  <c r="K113" i="10" s="1"/>
  <c r="M113" i="10"/>
  <c r="P113" i="10" s="1"/>
  <c r="R113" i="10"/>
  <c r="U113" i="10" s="1"/>
  <c r="M393" i="10"/>
  <c r="P393" i="10" s="1"/>
  <c r="H393" i="10"/>
  <c r="K393" i="10" s="1"/>
  <c r="R393" i="10"/>
  <c r="U393" i="10" s="1"/>
  <c r="H69" i="10"/>
  <c r="K69" i="10" s="1"/>
  <c r="M69" i="10"/>
  <c r="P69" i="10" s="1"/>
  <c r="R69" i="10"/>
  <c r="U69" i="10" s="1"/>
  <c r="M713" i="10"/>
  <c r="P713" i="10" s="1"/>
  <c r="R713" i="10"/>
  <c r="U713" i="10" s="1"/>
  <c r="H713" i="10"/>
  <c r="K713" i="10" s="1"/>
  <c r="H203" i="10"/>
  <c r="K203" i="10" s="1"/>
  <c r="R203" i="10"/>
  <c r="U203" i="10" s="1"/>
  <c r="M203" i="10"/>
  <c r="P203" i="10" s="1"/>
  <c r="M733" i="10"/>
  <c r="P733" i="10" s="1"/>
  <c r="R733" i="10"/>
  <c r="U733" i="10" s="1"/>
  <c r="H733" i="10"/>
  <c r="K733" i="10" s="1"/>
  <c r="H238" i="10"/>
  <c r="K238" i="10" s="1"/>
  <c r="M238" i="10"/>
  <c r="P238" i="10" s="1"/>
  <c r="R238" i="10"/>
  <c r="U238" i="10" s="1"/>
  <c r="M636" i="10"/>
  <c r="P636" i="10" s="1"/>
  <c r="R636" i="10"/>
  <c r="U636" i="10" s="1"/>
  <c r="H636" i="10"/>
  <c r="K636" i="10" s="1"/>
  <c r="R579" i="10"/>
  <c r="U579" i="10" s="1"/>
  <c r="M579" i="10"/>
  <c r="P579" i="10" s="1"/>
  <c r="H579" i="10"/>
  <c r="K579" i="10" s="1"/>
  <c r="R582" i="10"/>
  <c r="U582" i="10" s="1"/>
  <c r="M582" i="10"/>
  <c r="P582" i="10" s="1"/>
  <c r="H582" i="10"/>
  <c r="K582" i="10" s="1"/>
  <c r="M253" i="10"/>
  <c r="P253" i="10" s="1"/>
  <c r="R253" i="10"/>
  <c r="U253" i="10" s="1"/>
  <c r="H253" i="10"/>
  <c r="K253" i="10" s="1"/>
  <c r="H469" i="10"/>
  <c r="K469" i="10" s="1"/>
  <c r="M469" i="10"/>
  <c r="P469" i="10" s="1"/>
  <c r="R469" i="10"/>
  <c r="U469" i="10" s="1"/>
  <c r="H695" i="10"/>
  <c r="K695" i="10" s="1"/>
  <c r="M695" i="10"/>
  <c r="P695" i="10" s="1"/>
  <c r="R695" i="10"/>
  <c r="U695" i="10" s="1"/>
  <c r="M779" i="10"/>
  <c r="P779" i="10" s="1"/>
  <c r="R779" i="10"/>
  <c r="U779" i="10" s="1"/>
  <c r="H779" i="10"/>
  <c r="K779" i="10" s="1"/>
  <c r="M559" i="10"/>
  <c r="P559" i="10" s="1"/>
  <c r="H559" i="10"/>
  <c r="K559" i="10" s="1"/>
  <c r="R559" i="10"/>
  <c r="U559" i="10" s="1"/>
  <c r="M183" i="10"/>
  <c r="P183" i="10" s="1"/>
  <c r="H183" i="10"/>
  <c r="K183" i="10" s="1"/>
  <c r="R183" i="10"/>
  <c r="U183" i="10" s="1"/>
  <c r="M621" i="10"/>
  <c r="P621" i="10" s="1"/>
  <c r="H621" i="10"/>
  <c r="K621" i="10" s="1"/>
  <c r="R621" i="10"/>
  <c r="U621" i="10" s="1"/>
  <c r="R600" i="10"/>
  <c r="U600" i="10" s="1"/>
  <c r="M600" i="10"/>
  <c r="P600" i="10" s="1"/>
  <c r="H600" i="10"/>
  <c r="K600" i="10" s="1"/>
  <c r="R628" i="10"/>
  <c r="U628" i="10" s="1"/>
  <c r="M628" i="10"/>
  <c r="P628" i="10" s="1"/>
  <c r="H628" i="10"/>
  <c r="K628" i="10" s="1"/>
  <c r="H576" i="10"/>
  <c r="K576" i="10" s="1"/>
  <c r="M576" i="10"/>
  <c r="P576" i="10" s="1"/>
  <c r="R576" i="10"/>
  <c r="U576" i="10" s="1"/>
  <c r="M286" i="10"/>
  <c r="P286" i="10" s="1"/>
  <c r="H286" i="10"/>
  <c r="K286" i="10" s="1"/>
  <c r="R286" i="10"/>
  <c r="U286" i="10" s="1"/>
  <c r="M724" i="10"/>
  <c r="P724" i="10" s="1"/>
  <c r="R724" i="10"/>
  <c r="U724" i="10" s="1"/>
  <c r="H724" i="10"/>
  <c r="K724" i="10" s="1"/>
  <c r="H431" i="10"/>
  <c r="K431" i="10" s="1"/>
  <c r="M431" i="10"/>
  <c r="P431" i="10" s="1"/>
  <c r="R431" i="10"/>
  <c r="U431" i="10" s="1"/>
  <c r="M616" i="10"/>
  <c r="P616" i="10" s="1"/>
  <c r="R616" i="10"/>
  <c r="U616" i="10" s="1"/>
  <c r="H616" i="10"/>
  <c r="K616" i="10" s="1"/>
  <c r="M207" i="10"/>
  <c r="P207" i="10" s="1"/>
  <c r="R207" i="10"/>
  <c r="U207" i="10" s="1"/>
  <c r="H207" i="10"/>
  <c r="K207" i="10" s="1"/>
  <c r="R49" i="10"/>
  <c r="U49" i="10" s="1"/>
  <c r="H49" i="10"/>
  <c r="K49" i="10" s="1"/>
  <c r="M49" i="10"/>
  <c r="P49" i="10" s="1"/>
  <c r="R289" i="10"/>
  <c r="U289" i="10" s="1"/>
  <c r="M289" i="10"/>
  <c r="P289" i="10" s="1"/>
  <c r="H289" i="10"/>
  <c r="K289" i="10" s="1"/>
  <c r="R577" i="10"/>
  <c r="U577" i="10" s="1"/>
  <c r="H577" i="10"/>
  <c r="K577" i="10" s="1"/>
  <c r="M577" i="10"/>
  <c r="P577" i="10" s="1"/>
  <c r="M58" i="10"/>
  <c r="P58" i="10" s="1"/>
  <c r="H58" i="10"/>
  <c r="K58" i="10" s="1"/>
  <c r="R58" i="10"/>
  <c r="U58" i="10" s="1"/>
  <c r="H450" i="10"/>
  <c r="K450" i="10" s="1"/>
  <c r="M450" i="10"/>
  <c r="P450" i="10" s="1"/>
  <c r="R450" i="10"/>
  <c r="U450" i="10" s="1"/>
  <c r="M218" i="10"/>
  <c r="P218" i="10" s="1"/>
  <c r="H218" i="10"/>
  <c r="K218" i="10" s="1"/>
  <c r="R218" i="10"/>
  <c r="U218" i="10" s="1"/>
  <c r="M299" i="10"/>
  <c r="P299" i="10" s="1"/>
  <c r="H299" i="10"/>
  <c r="K299" i="10" s="1"/>
  <c r="R299" i="10"/>
  <c r="U299" i="10" s="1"/>
  <c r="R415" i="10"/>
  <c r="U415" i="10" s="1"/>
  <c r="H415" i="10"/>
  <c r="K415" i="10" s="1"/>
  <c r="M415" i="10"/>
  <c r="P415" i="10" s="1"/>
  <c r="H465" i="10"/>
  <c r="K465" i="10" s="1"/>
  <c r="M465" i="10"/>
  <c r="P465" i="10" s="1"/>
  <c r="R465" i="10"/>
  <c r="U465" i="10" s="1"/>
  <c r="R320" i="10"/>
  <c r="U320" i="10" s="1"/>
  <c r="M320" i="10"/>
  <c r="P320" i="10" s="1"/>
  <c r="H320" i="10"/>
  <c r="K320" i="10" s="1"/>
  <c r="R635" i="10"/>
  <c r="U635" i="10" s="1"/>
  <c r="M635" i="10"/>
  <c r="P635" i="10" s="1"/>
  <c r="H635" i="10"/>
  <c r="K635" i="10" s="1"/>
  <c r="R464" i="10"/>
  <c r="U464" i="10" s="1"/>
  <c r="H464" i="10"/>
  <c r="K464" i="10" s="1"/>
  <c r="M464" i="10"/>
  <c r="P464" i="10" s="1"/>
  <c r="R259" i="10"/>
  <c r="U259" i="10" s="1"/>
  <c r="H259" i="10"/>
  <c r="K259" i="10" s="1"/>
  <c r="M259" i="10"/>
  <c r="P259" i="10" s="1"/>
  <c r="H80" i="10"/>
  <c r="K80" i="10" s="1"/>
  <c r="R80" i="10"/>
  <c r="U80" i="10" s="1"/>
  <c r="M80" i="10"/>
  <c r="P80" i="10" s="1"/>
  <c r="M75" i="10"/>
  <c r="P75" i="10" s="1"/>
  <c r="H75" i="10"/>
  <c r="K75" i="10" s="1"/>
  <c r="R75" i="10"/>
  <c r="U75" i="10" s="1"/>
  <c r="R292" i="10"/>
  <c r="U292" i="10" s="1"/>
  <c r="H292" i="10"/>
  <c r="K292" i="10" s="1"/>
  <c r="M292" i="10"/>
  <c r="P292" i="10" s="1"/>
  <c r="R65" i="10"/>
  <c r="U65" i="10" s="1"/>
  <c r="M65" i="10"/>
  <c r="P65" i="10" s="1"/>
  <c r="H65" i="10"/>
  <c r="K65" i="10" s="1"/>
  <c r="M150" i="10"/>
  <c r="P150" i="10" s="1"/>
  <c r="H150" i="10"/>
  <c r="K150" i="10" s="1"/>
  <c r="R150" i="10"/>
  <c r="U150" i="10" s="1"/>
  <c r="M478" i="10"/>
  <c r="P478" i="10" s="1"/>
  <c r="H478" i="10"/>
  <c r="K478" i="10" s="1"/>
  <c r="R478" i="10"/>
  <c r="U478" i="10" s="1"/>
  <c r="M330" i="10"/>
  <c r="P330" i="10" s="1"/>
  <c r="H330" i="10"/>
  <c r="K330" i="10" s="1"/>
  <c r="R330" i="10"/>
  <c r="U330" i="10" s="1"/>
  <c r="M759" i="10"/>
  <c r="P759" i="10" s="1"/>
  <c r="R759" i="10"/>
  <c r="U759" i="10" s="1"/>
  <c r="H759" i="10"/>
  <c r="K759" i="10" s="1"/>
  <c r="R777" i="10"/>
  <c r="U777" i="10" s="1"/>
  <c r="H777" i="10"/>
  <c r="K777" i="10" s="1"/>
  <c r="M777" i="10"/>
  <c r="P777" i="10" s="1"/>
  <c r="H762" i="10"/>
  <c r="K762" i="10" s="1"/>
  <c r="M762" i="10"/>
  <c r="P762" i="10" s="1"/>
  <c r="R762" i="10"/>
  <c r="U762" i="10" s="1"/>
  <c r="M731" i="10"/>
  <c r="P731" i="10" s="1"/>
  <c r="H731" i="10"/>
  <c r="K731" i="10" s="1"/>
  <c r="R731" i="10"/>
  <c r="U731" i="10" s="1"/>
  <c r="H754" i="10"/>
  <c r="K754" i="10" s="1"/>
  <c r="R754" i="10"/>
  <c r="U754" i="10" s="1"/>
  <c r="M754" i="10"/>
  <c r="P754" i="10" s="1"/>
  <c r="H720" i="10"/>
  <c r="K720" i="10" s="1"/>
  <c r="M720" i="10"/>
  <c r="P720" i="10" s="1"/>
  <c r="R720" i="10"/>
  <c r="U720" i="10" s="1"/>
  <c r="H673" i="10"/>
  <c r="K673" i="10" s="1"/>
  <c r="M673" i="10"/>
  <c r="P673" i="10" s="1"/>
  <c r="R673" i="10"/>
  <c r="U673" i="10" s="1"/>
  <c r="R308" i="10"/>
  <c r="U308" i="10" s="1"/>
  <c r="H308" i="10"/>
  <c r="K308" i="10" s="1"/>
  <c r="M308" i="10"/>
  <c r="P308" i="10" s="1"/>
  <c r="H707" i="10"/>
  <c r="K707" i="10" s="1"/>
  <c r="R707" i="10"/>
  <c r="U707" i="10" s="1"/>
  <c r="M707" i="10"/>
  <c r="P707" i="10" s="1"/>
  <c r="R448" i="10"/>
  <c r="U448" i="10" s="1"/>
  <c r="H448" i="10"/>
  <c r="K448" i="10" s="1"/>
  <c r="M448" i="10"/>
  <c r="P448" i="10" s="1"/>
  <c r="H45" i="10"/>
  <c r="K45" i="10" s="1"/>
  <c r="R45" i="10"/>
  <c r="U45" i="10" s="1"/>
  <c r="M45" i="10"/>
  <c r="P45" i="10" s="1"/>
  <c r="H744" i="10"/>
  <c r="K744" i="10" s="1"/>
  <c r="M744" i="10"/>
  <c r="P744" i="10" s="1"/>
  <c r="R744" i="10"/>
  <c r="U744" i="10" s="1"/>
  <c r="R726" i="10"/>
  <c r="U726" i="10" s="1"/>
  <c r="M726" i="10"/>
  <c r="P726" i="10" s="1"/>
  <c r="H726" i="10"/>
  <c r="K726" i="10" s="1"/>
  <c r="R82" i="10"/>
  <c r="U82" i="10" s="1"/>
  <c r="H82" i="10"/>
  <c r="K82" i="10" s="1"/>
  <c r="M82" i="10"/>
  <c r="P82" i="10" s="1"/>
  <c r="R423" i="10"/>
  <c r="U423" i="10" s="1"/>
  <c r="M423" i="10"/>
  <c r="P423" i="10" s="1"/>
  <c r="H423" i="10"/>
  <c r="K423" i="10" s="1"/>
  <c r="H719" i="10"/>
  <c r="K719" i="10" s="1"/>
  <c r="M719" i="10"/>
  <c r="P719" i="10" s="1"/>
  <c r="R719" i="10"/>
  <c r="U719" i="10" s="1"/>
  <c r="R781" i="10"/>
  <c r="U781" i="10" s="1"/>
  <c r="H781" i="10"/>
  <c r="K781" i="10" s="1"/>
  <c r="M781" i="10"/>
  <c r="P781" i="10" s="1"/>
  <c r="M39" i="10"/>
  <c r="P39" i="10" s="1"/>
  <c r="H39" i="10"/>
  <c r="K39" i="10" s="1"/>
  <c r="R39" i="10"/>
  <c r="U39" i="10" s="1"/>
  <c r="R453" i="10"/>
  <c r="U453" i="10" s="1"/>
  <c r="M453" i="10"/>
  <c r="P453" i="10" s="1"/>
  <c r="H453" i="10"/>
  <c r="K453" i="10" s="1"/>
  <c r="H120" i="10"/>
  <c r="K120" i="10" s="1"/>
  <c r="M120" i="10"/>
  <c r="P120" i="10" s="1"/>
  <c r="R120" i="10"/>
  <c r="U120" i="10" s="1"/>
  <c r="M47" i="10"/>
  <c r="P47" i="10" s="1"/>
  <c r="R47" i="10"/>
  <c r="U47" i="10" s="1"/>
  <c r="H47" i="10"/>
  <c r="K47" i="10" s="1"/>
  <c r="M570" i="10"/>
  <c r="P570" i="10" s="1"/>
  <c r="H570" i="10"/>
  <c r="K570" i="10" s="1"/>
  <c r="R570" i="10"/>
  <c r="U570" i="10" s="1"/>
  <c r="M625" i="10"/>
  <c r="P625" i="10" s="1"/>
  <c r="H625" i="10"/>
  <c r="K625" i="10" s="1"/>
  <c r="R625" i="10"/>
  <c r="U625" i="10" s="1"/>
  <c r="M508" i="10"/>
  <c r="P508" i="10" s="1"/>
  <c r="H508" i="10"/>
  <c r="K508" i="10" s="1"/>
  <c r="R508" i="10"/>
  <c r="U508" i="10" s="1"/>
  <c r="R43" i="10"/>
  <c r="U43" i="10" s="1"/>
  <c r="H43" i="10"/>
  <c r="K43" i="10" s="1"/>
  <c r="M43" i="10"/>
  <c r="P43" i="10" s="1"/>
  <c r="R315" i="10"/>
  <c r="U315" i="10" s="1"/>
  <c r="M315" i="10"/>
  <c r="P315" i="10" s="1"/>
  <c r="H315" i="10"/>
  <c r="K315" i="10" s="1"/>
  <c r="R126" i="10"/>
  <c r="U126" i="10" s="1"/>
  <c r="H126" i="10"/>
  <c r="K126" i="10" s="1"/>
  <c r="M126" i="10"/>
  <c r="P126" i="10" s="1"/>
  <c r="H223" i="10"/>
  <c r="K223" i="10" s="1"/>
  <c r="M223" i="10"/>
  <c r="P223" i="10" s="1"/>
  <c r="R223" i="10"/>
  <c r="U223" i="10" s="1"/>
  <c r="M459" i="10"/>
  <c r="P459" i="10" s="1"/>
  <c r="R459" i="10"/>
  <c r="U459" i="10" s="1"/>
  <c r="H459" i="10"/>
  <c r="K459" i="10" s="1"/>
  <c r="H314" i="10"/>
  <c r="K314" i="10" s="1"/>
  <c r="R314" i="10"/>
  <c r="U314" i="10" s="1"/>
  <c r="M314" i="10"/>
  <c r="P314" i="10" s="1"/>
  <c r="R250" i="10"/>
  <c r="U250" i="10" s="1"/>
  <c r="H250" i="10"/>
  <c r="K250" i="10" s="1"/>
  <c r="M250" i="10"/>
  <c r="P250" i="10" s="1"/>
  <c r="R290" i="10"/>
  <c r="U290" i="10" s="1"/>
  <c r="M290" i="10"/>
  <c r="P290" i="10" s="1"/>
  <c r="H290" i="10"/>
  <c r="K290" i="10" s="1"/>
  <c r="H767" i="10"/>
  <c r="K767" i="10" s="1"/>
  <c r="M767" i="10"/>
  <c r="P767" i="10" s="1"/>
  <c r="R767" i="10"/>
  <c r="U767" i="10" s="1"/>
  <c r="M421" i="10"/>
  <c r="P421" i="10" s="1"/>
  <c r="H421" i="10"/>
  <c r="K421" i="10" s="1"/>
  <c r="R421" i="10"/>
  <c r="U421" i="10" s="1"/>
  <c r="R408" i="10"/>
  <c r="U408" i="10" s="1"/>
  <c r="M408" i="10"/>
  <c r="P408" i="10" s="1"/>
  <c r="H408" i="10"/>
  <c r="K408" i="10" s="1"/>
  <c r="H411" i="10"/>
  <c r="K411" i="10" s="1"/>
  <c r="M411" i="10"/>
  <c r="P411" i="10" s="1"/>
  <c r="R411" i="10"/>
  <c r="U411" i="10" s="1"/>
  <c r="H611" i="10"/>
  <c r="K611" i="10" s="1"/>
  <c r="R611" i="10"/>
  <c r="U611" i="10" s="1"/>
  <c r="M611" i="10"/>
  <c r="P611" i="10" s="1"/>
  <c r="R634" i="10"/>
  <c r="U634" i="10" s="1"/>
  <c r="M634" i="10"/>
  <c r="P634" i="10" s="1"/>
  <c r="H634" i="10"/>
  <c r="K634" i="10" s="1"/>
  <c r="R672" i="10"/>
  <c r="U672" i="10" s="1"/>
  <c r="H672" i="10"/>
  <c r="K672" i="10" s="1"/>
  <c r="M672" i="10"/>
  <c r="P672" i="10" s="1"/>
  <c r="R730" i="10"/>
  <c r="U730" i="10" s="1"/>
  <c r="M730" i="10"/>
  <c r="P730" i="10" s="1"/>
  <c r="H730" i="10"/>
  <c r="K730" i="10" s="1"/>
  <c r="H562" i="10"/>
  <c r="K562" i="10" s="1"/>
  <c r="R562" i="10"/>
  <c r="U562" i="10" s="1"/>
  <c r="M562" i="10"/>
  <c r="P562" i="10" s="1"/>
  <c r="M735" i="10"/>
  <c r="P735" i="10" s="1"/>
  <c r="R735" i="10"/>
  <c r="U735" i="10" s="1"/>
  <c r="H735" i="10"/>
  <c r="K735" i="10" s="1"/>
  <c r="R612" i="10"/>
  <c r="U612" i="10" s="1"/>
  <c r="H612" i="10"/>
  <c r="K612" i="10" s="1"/>
  <c r="M612" i="10"/>
  <c r="P612" i="10" s="1"/>
  <c r="H199" i="10"/>
  <c r="K199" i="10" s="1"/>
  <c r="R199" i="10"/>
  <c r="U199" i="10" s="1"/>
  <c r="M199" i="10"/>
  <c r="P199" i="10" s="1"/>
  <c r="R124" i="10"/>
  <c r="U124" i="10" s="1"/>
  <c r="M124" i="10"/>
  <c r="P124" i="10" s="1"/>
  <c r="H124" i="10"/>
  <c r="K124" i="10" s="1"/>
  <c r="R608" i="10"/>
  <c r="U608" i="10" s="1"/>
  <c r="H608" i="10"/>
  <c r="K608" i="10" s="1"/>
  <c r="M608" i="10"/>
  <c r="P608" i="10" s="1"/>
  <c r="M293" i="10"/>
  <c r="P293" i="10" s="1"/>
  <c r="H293" i="10"/>
  <c r="K293" i="10" s="1"/>
  <c r="R293" i="10"/>
  <c r="U293" i="10" s="1"/>
  <c r="M144" i="10"/>
  <c r="P144" i="10" s="1"/>
  <c r="R144" i="10"/>
  <c r="U144" i="10" s="1"/>
  <c r="H144" i="10"/>
  <c r="K144" i="10" s="1"/>
  <c r="R256" i="10"/>
  <c r="U256" i="10" s="1"/>
  <c r="M256" i="10"/>
  <c r="P256" i="10" s="1"/>
  <c r="H256" i="10"/>
  <c r="K256" i="10" s="1"/>
  <c r="R455" i="10"/>
  <c r="U455" i="10" s="1"/>
  <c r="H455" i="10"/>
  <c r="K455" i="10" s="1"/>
  <c r="M455" i="10"/>
  <c r="P455" i="10" s="1"/>
  <c r="R266" i="10"/>
  <c r="U266" i="10" s="1"/>
  <c r="H266" i="10"/>
  <c r="K266" i="10" s="1"/>
  <c r="M266" i="10"/>
  <c r="P266" i="10" s="1"/>
  <c r="M433" i="10"/>
  <c r="P433" i="10" s="1"/>
  <c r="R433" i="10"/>
  <c r="U433" i="10" s="1"/>
  <c r="H433" i="10"/>
  <c r="K433" i="10" s="1"/>
  <c r="M391" i="10"/>
  <c r="P391" i="10" s="1"/>
  <c r="H391" i="10"/>
  <c r="K391" i="10" s="1"/>
  <c r="R391" i="10"/>
  <c r="U391" i="10" s="1"/>
  <c r="R498" i="10"/>
  <c r="U498" i="10" s="1"/>
  <c r="H498" i="10"/>
  <c r="K498" i="10" s="1"/>
  <c r="M498" i="10"/>
  <c r="P498" i="10" s="1"/>
  <c r="R102" i="10"/>
  <c r="U102" i="10" s="1"/>
  <c r="H102" i="10"/>
  <c r="K102" i="10" s="1"/>
  <c r="M102" i="10"/>
  <c r="P102" i="10" s="1"/>
  <c r="R366" i="10"/>
  <c r="U366" i="10" s="1"/>
  <c r="H366" i="10"/>
  <c r="K366" i="10" s="1"/>
  <c r="M366" i="10"/>
  <c r="P366" i="10" s="1"/>
  <c r="H35" i="10"/>
  <c r="K35" i="10" s="1"/>
  <c r="R35" i="10"/>
  <c r="U35" i="10" s="1"/>
  <c r="R27" i="10"/>
  <c r="U27" i="10" s="1"/>
  <c r="H27" i="10"/>
  <c r="K27" i="10" s="1"/>
  <c r="M27" i="10"/>
  <c r="P27" i="10" s="1"/>
  <c r="R116" i="10"/>
  <c r="U116" i="10" s="1"/>
  <c r="H116" i="10"/>
  <c r="K116" i="10" s="1"/>
  <c r="M116" i="10"/>
  <c r="P116" i="10" s="1"/>
  <c r="M136" i="10"/>
  <c r="P136" i="10" s="1"/>
  <c r="H136" i="10"/>
  <c r="K136" i="10" s="1"/>
  <c r="R136" i="10"/>
  <c r="U136" i="10" s="1"/>
  <c r="H87" i="10"/>
  <c r="K87" i="10" s="1"/>
  <c r="M87" i="10"/>
  <c r="P87" i="10" s="1"/>
  <c r="R87" i="10"/>
  <c r="U87" i="10" s="1"/>
  <c r="M235" i="10"/>
  <c r="P235" i="10" s="1"/>
  <c r="H235" i="10"/>
  <c r="K235" i="10" s="1"/>
  <c r="R235" i="10"/>
  <c r="U235" i="10" s="1"/>
  <c r="R191" i="10"/>
  <c r="U191" i="10" s="1"/>
  <c r="H191" i="10"/>
  <c r="K191" i="10" s="1"/>
  <c r="M191" i="10"/>
  <c r="P191" i="10" s="1"/>
  <c r="H234" i="10"/>
  <c r="K234" i="10" s="1"/>
  <c r="M234" i="10"/>
  <c r="P234" i="10" s="1"/>
  <c r="R234" i="10"/>
  <c r="U234" i="10" s="1"/>
  <c r="H111" i="10"/>
  <c r="K111" i="10" s="1"/>
  <c r="R111" i="10"/>
  <c r="U111" i="10" s="1"/>
  <c r="M111" i="10"/>
  <c r="P111" i="10" s="1"/>
  <c r="H154" i="10"/>
  <c r="K154" i="10" s="1"/>
  <c r="R154" i="10"/>
  <c r="U154" i="10" s="1"/>
  <c r="M154" i="10"/>
  <c r="P154" i="10" s="1"/>
  <c r="B547" i="10"/>
  <c r="B44" i="10"/>
  <c r="B357" i="10"/>
  <c r="B6" i="10"/>
  <c r="B531" i="10"/>
  <c r="B16" i="10"/>
  <c r="B22" i="10"/>
  <c r="B29" i="10"/>
  <c r="B524" i="10"/>
  <c r="B515" i="10"/>
  <c r="B23" i="10"/>
  <c r="B551" i="10"/>
  <c r="B190" i="10"/>
  <c r="B514" i="10"/>
  <c r="B535" i="10"/>
  <c r="B550" i="10"/>
  <c r="B543" i="10"/>
  <c r="B542" i="10"/>
  <c r="B539" i="10"/>
  <c r="B519" i="10"/>
  <c r="B534" i="10"/>
  <c r="B527" i="10"/>
  <c r="B526" i="10"/>
  <c r="B541" i="10"/>
  <c r="B523" i="10"/>
  <c r="B518" i="10"/>
  <c r="B544" i="10"/>
  <c r="B511" i="10"/>
  <c r="B510" i="10"/>
  <c r="B525" i="10"/>
  <c r="B538" i="10"/>
  <c r="B537" i="10"/>
  <c r="B540" i="10"/>
  <c r="B549" i="10"/>
  <c r="B528" i="10"/>
  <c r="B522" i="10"/>
  <c r="B521" i="10"/>
  <c r="B536" i="10"/>
  <c r="B533" i="10"/>
  <c r="B545" i="10"/>
  <c r="B38" i="10"/>
  <c r="B512" i="10"/>
  <c r="B520" i="10"/>
  <c r="B517" i="10"/>
  <c r="B548" i="10"/>
  <c r="B529" i="10"/>
  <c r="B37" i="10"/>
  <c r="B532" i="10"/>
  <c r="B546" i="10"/>
  <c r="B513" i="10"/>
  <c r="B7" i="10"/>
  <c r="B516" i="10"/>
  <c r="B530" i="10"/>
  <c r="B8" i="10"/>
  <c r="M31" i="10" l="1"/>
  <c r="P31" i="10" s="1"/>
  <c r="H31" i="10"/>
  <c r="K31" i="10" s="1"/>
  <c r="M117" i="10"/>
  <c r="P117" i="10" s="1"/>
  <c r="H117" i="10"/>
  <c r="K117" i="10" s="1"/>
  <c r="H146" i="10"/>
  <c r="K146" i="10" s="1"/>
  <c r="R146" i="10"/>
  <c r="U146" i="10" s="1"/>
  <c r="H224" i="10"/>
  <c r="K224" i="10" s="1"/>
  <c r="M224" i="10"/>
  <c r="P224" i="10" s="1"/>
  <c r="R118" i="10"/>
  <c r="U118" i="10" s="1"/>
  <c r="R209" i="10"/>
  <c r="U209" i="10" s="1"/>
  <c r="M118" i="10"/>
  <c r="P118" i="10" s="1"/>
  <c r="M209" i="10"/>
  <c r="P209" i="10" s="1"/>
  <c r="R50" i="10"/>
  <c r="U50" i="10" s="1"/>
  <c r="H50" i="10"/>
  <c r="K50" i="10" s="1"/>
  <c r="M107" i="10"/>
  <c r="P107" i="10" s="1"/>
  <c r="R107" i="10"/>
  <c r="U107" i="10" s="1"/>
  <c r="M6" i="10"/>
  <c r="P6" i="10" s="1"/>
  <c r="H6" i="10"/>
  <c r="K6" i="10" s="1"/>
  <c r="R6" i="10"/>
  <c r="U6" i="10" s="1"/>
  <c r="R22" i="10"/>
  <c r="U22" i="10" s="1"/>
  <c r="H22" i="10"/>
  <c r="K22" i="10" s="1"/>
  <c r="M22" i="10"/>
  <c r="P22" i="10" s="1"/>
  <c r="B61" i="10"/>
  <c r="B36" i="10"/>
  <c r="B3" i="10"/>
  <c r="B13" i="10"/>
  <c r="B17" i="10"/>
  <c r="B5" i="10"/>
  <c r="B168" i="10"/>
  <c r="B19" i="10"/>
  <c r="R194" i="10"/>
  <c r="U194" i="10" s="1"/>
  <c r="H194" i="10"/>
  <c r="K194" i="10" s="1"/>
  <c r="M194" i="10"/>
  <c r="P194" i="10" s="1"/>
  <c r="B15" i="10"/>
  <c r="M68" i="10"/>
  <c r="P68" i="10" s="1"/>
  <c r="R68" i="10"/>
  <c r="U68" i="10" s="1"/>
  <c r="H68" i="10"/>
  <c r="K68" i="10" s="1"/>
  <c r="M71" i="10"/>
  <c r="P71" i="10" s="1"/>
  <c r="H71" i="10"/>
  <c r="K71" i="10" s="1"/>
  <c r="R71" i="10"/>
  <c r="U71" i="10" s="1"/>
  <c r="B42" i="10"/>
  <c r="B192" i="10"/>
  <c r="M526" i="10"/>
  <c r="P526" i="10" s="1"/>
  <c r="R526" i="10"/>
  <c r="U526" i="10" s="1"/>
  <c r="H526" i="10"/>
  <c r="K526" i="10" s="1"/>
  <c r="R17" i="10"/>
  <c r="U17" i="10" s="1"/>
  <c r="M17" i="10"/>
  <c r="P17" i="10" s="1"/>
  <c r="H17" i="10"/>
  <c r="K17" i="10" s="1"/>
  <c r="H525" i="10"/>
  <c r="K525" i="10" s="1"/>
  <c r="R525" i="10"/>
  <c r="U525" i="10" s="1"/>
  <c r="M525" i="10"/>
  <c r="P525" i="10" s="1"/>
  <c r="H550" i="10"/>
  <c r="K550" i="10" s="1"/>
  <c r="M550" i="10"/>
  <c r="P550" i="10" s="1"/>
  <c r="R550" i="10"/>
  <c r="U550" i="10" s="1"/>
  <c r="M357" i="10"/>
  <c r="P357" i="10" s="1"/>
  <c r="R357" i="10"/>
  <c r="U357" i="10" s="1"/>
  <c r="H357" i="10"/>
  <c r="K357" i="10" s="1"/>
  <c r="R543" i="10"/>
  <c r="U543" i="10" s="1"/>
  <c r="H543" i="10"/>
  <c r="K543" i="10" s="1"/>
  <c r="M543" i="10"/>
  <c r="P543" i="10" s="1"/>
  <c r="R510" i="10"/>
  <c r="U510" i="10" s="1"/>
  <c r="H510" i="10"/>
  <c r="K510" i="10" s="1"/>
  <c r="M510" i="10"/>
  <c r="P510" i="10" s="1"/>
  <c r="R535" i="10"/>
  <c r="U535" i="10" s="1"/>
  <c r="H535" i="10"/>
  <c r="K535" i="10" s="1"/>
  <c r="M535" i="10"/>
  <c r="P535" i="10" s="1"/>
  <c r="H29" i="10"/>
  <c r="K29" i="10" s="1"/>
  <c r="M29" i="10"/>
  <c r="P29" i="10" s="1"/>
  <c r="R29" i="10"/>
  <c r="U29" i="10" s="1"/>
  <c r="R44" i="10"/>
  <c r="U44" i="10" s="1"/>
  <c r="H44" i="10"/>
  <c r="K44" i="10" s="1"/>
  <c r="M44" i="10"/>
  <c r="P44" i="10" s="1"/>
  <c r="H8" i="10"/>
  <c r="K8" i="10" s="1"/>
  <c r="M8" i="10"/>
  <c r="P8" i="10" s="1"/>
  <c r="R8" i="10"/>
  <c r="U8" i="10" s="1"/>
  <c r="H527" i="10"/>
  <c r="K527" i="10" s="1"/>
  <c r="M527" i="10"/>
  <c r="P527" i="10" s="1"/>
  <c r="R527" i="10"/>
  <c r="U527" i="10" s="1"/>
  <c r="M536" i="10"/>
  <c r="P536" i="10" s="1"/>
  <c r="H536" i="10"/>
  <c r="K536" i="10" s="1"/>
  <c r="R536" i="10"/>
  <c r="U536" i="10" s="1"/>
  <c r="H511" i="10"/>
  <c r="K511" i="10" s="1"/>
  <c r="M511" i="10"/>
  <c r="P511" i="10" s="1"/>
  <c r="R511" i="10"/>
  <c r="U511" i="10" s="1"/>
  <c r="M530" i="10"/>
  <c r="P530" i="10" s="1"/>
  <c r="R530" i="10"/>
  <c r="U530" i="10" s="1"/>
  <c r="H530" i="10"/>
  <c r="K530" i="10" s="1"/>
  <c r="M546" i="10"/>
  <c r="P546" i="10" s="1"/>
  <c r="R546" i="10"/>
  <c r="U546" i="10" s="1"/>
  <c r="H546" i="10"/>
  <c r="K546" i="10" s="1"/>
  <c r="M520" i="10"/>
  <c r="P520" i="10" s="1"/>
  <c r="R520" i="10"/>
  <c r="U520" i="10" s="1"/>
  <c r="H520" i="10"/>
  <c r="K520" i="10" s="1"/>
  <c r="M534" i="10"/>
  <c r="P534" i="10" s="1"/>
  <c r="H534" i="10"/>
  <c r="K534" i="10" s="1"/>
  <c r="R534" i="10"/>
  <c r="U534" i="10" s="1"/>
  <c r="H513" i="10"/>
  <c r="K513" i="10" s="1"/>
  <c r="M513" i="10"/>
  <c r="P513" i="10" s="1"/>
  <c r="R513" i="10"/>
  <c r="U513" i="10" s="1"/>
  <c r="H516" i="10"/>
  <c r="K516" i="10" s="1"/>
  <c r="R516" i="10"/>
  <c r="U516" i="10" s="1"/>
  <c r="M516" i="10"/>
  <c r="P516" i="10" s="1"/>
  <c r="H532" i="10"/>
  <c r="K532" i="10" s="1"/>
  <c r="M532" i="10"/>
  <c r="P532" i="10" s="1"/>
  <c r="R532" i="10"/>
  <c r="U532" i="10" s="1"/>
  <c r="M512" i="10"/>
  <c r="P512" i="10" s="1"/>
  <c r="H512" i="10"/>
  <c r="K512" i="10" s="1"/>
  <c r="R512" i="10"/>
  <c r="U512" i="10" s="1"/>
  <c r="M544" i="10"/>
  <c r="P544" i="10" s="1"/>
  <c r="R544" i="10"/>
  <c r="U544" i="10" s="1"/>
  <c r="H544" i="10"/>
  <c r="K544" i="10" s="1"/>
  <c r="H519" i="10"/>
  <c r="K519" i="10" s="1"/>
  <c r="R519" i="10"/>
  <c r="U519" i="10" s="1"/>
  <c r="M519" i="10"/>
  <c r="P519" i="10" s="1"/>
  <c r="H514" i="10"/>
  <c r="K514" i="10" s="1"/>
  <c r="R514" i="10"/>
  <c r="U514" i="10" s="1"/>
  <c r="M514" i="10"/>
  <c r="P514" i="10" s="1"/>
  <c r="H23" i="10"/>
  <c r="K23" i="10" s="1"/>
  <c r="M23" i="10"/>
  <c r="P23" i="10" s="1"/>
  <c r="R23" i="10"/>
  <c r="U23" i="10" s="1"/>
  <c r="R541" i="10"/>
  <c r="U541" i="10" s="1"/>
  <c r="H541" i="10"/>
  <c r="K541" i="10" s="1"/>
  <c r="M541" i="10"/>
  <c r="P541" i="10" s="1"/>
  <c r="H38" i="10"/>
  <c r="K38" i="10" s="1"/>
  <c r="R38" i="10"/>
  <c r="U38" i="10" s="1"/>
  <c r="M38" i="10"/>
  <c r="P38" i="10" s="1"/>
  <c r="M518" i="10"/>
  <c r="P518" i="10" s="1"/>
  <c r="R518" i="10"/>
  <c r="U518" i="10" s="1"/>
  <c r="H518" i="10"/>
  <c r="K518" i="10" s="1"/>
  <c r="M547" i="10"/>
  <c r="P547" i="10" s="1"/>
  <c r="R547" i="10"/>
  <c r="U547" i="10" s="1"/>
  <c r="H547" i="10"/>
  <c r="K547" i="10" s="1"/>
  <c r="R545" i="10"/>
  <c r="U545" i="10" s="1"/>
  <c r="M545" i="10"/>
  <c r="P545" i="10" s="1"/>
  <c r="H545" i="10"/>
  <c r="K545" i="10" s="1"/>
  <c r="R549" i="10"/>
  <c r="U549" i="10" s="1"/>
  <c r="M549" i="10"/>
  <c r="P549" i="10" s="1"/>
  <c r="H549" i="10"/>
  <c r="K549" i="10" s="1"/>
  <c r="M531" i="10"/>
  <c r="P531" i="10" s="1"/>
  <c r="R531" i="10"/>
  <c r="U531" i="10" s="1"/>
  <c r="H531" i="10"/>
  <c r="K531" i="10" s="1"/>
  <c r="R37" i="10"/>
  <c r="U37" i="10" s="1"/>
  <c r="H37" i="10"/>
  <c r="K37" i="10" s="1"/>
  <c r="M37" i="10"/>
  <c r="P37" i="10" s="1"/>
  <c r="H540" i="10"/>
  <c r="K540" i="10" s="1"/>
  <c r="M540" i="10"/>
  <c r="P540" i="10" s="1"/>
  <c r="R540" i="10"/>
  <c r="U540" i="10" s="1"/>
  <c r="H3" i="10"/>
  <c r="K3" i="10" s="1"/>
  <c r="R3" i="10"/>
  <c r="U3" i="10" s="1"/>
  <c r="M3" i="10"/>
  <c r="P3" i="10" s="1"/>
  <c r="H548" i="10"/>
  <c r="K548" i="10" s="1"/>
  <c r="R548" i="10"/>
  <c r="U548" i="10" s="1"/>
  <c r="M548" i="10"/>
  <c r="P548" i="10" s="1"/>
  <c r="H517" i="10"/>
  <c r="K517" i="10" s="1"/>
  <c r="M517" i="10"/>
  <c r="P517" i="10" s="1"/>
  <c r="R517" i="10"/>
  <c r="U517" i="10" s="1"/>
  <c r="M537" i="10"/>
  <c r="P537" i="10" s="1"/>
  <c r="R537" i="10"/>
  <c r="U537" i="10" s="1"/>
  <c r="H537" i="10"/>
  <c r="K537" i="10" s="1"/>
  <c r="R538" i="10"/>
  <c r="U538" i="10" s="1"/>
  <c r="H538" i="10"/>
  <c r="K538" i="10" s="1"/>
  <c r="M538" i="10"/>
  <c r="P538" i="10" s="1"/>
  <c r="R533" i="10"/>
  <c r="U533" i="10" s="1"/>
  <c r="H533" i="10"/>
  <c r="K533" i="10" s="1"/>
  <c r="M533" i="10"/>
  <c r="P533" i="10" s="1"/>
  <c r="H515" i="10"/>
  <c r="K515" i="10" s="1"/>
  <c r="R515" i="10"/>
  <c r="U515" i="10" s="1"/>
  <c r="M515" i="10"/>
  <c r="P515" i="10" s="1"/>
  <c r="R524" i="10"/>
  <c r="U524" i="10" s="1"/>
  <c r="M524" i="10"/>
  <c r="P524" i="10" s="1"/>
  <c r="H524" i="10"/>
  <c r="K524" i="10" s="1"/>
  <c r="R551" i="10"/>
  <c r="U551" i="10" s="1"/>
  <c r="M551" i="10"/>
  <c r="P551" i="10" s="1"/>
  <c r="H551" i="10"/>
  <c r="K551" i="10" s="1"/>
  <c r="R521" i="10"/>
  <c r="U521" i="10" s="1"/>
  <c r="M521" i="10"/>
  <c r="P521" i="10" s="1"/>
  <c r="H521" i="10"/>
  <c r="K521" i="10" s="1"/>
  <c r="H522" i="10"/>
  <c r="K522" i="10" s="1"/>
  <c r="M522" i="10"/>
  <c r="P522" i="10" s="1"/>
  <c r="R522" i="10"/>
  <c r="U522" i="10" s="1"/>
  <c r="R16" i="10"/>
  <c r="U16" i="10" s="1"/>
  <c r="M16" i="10"/>
  <c r="P16" i="10" s="1"/>
  <c r="H16" i="10"/>
  <c r="K16" i="10" s="1"/>
  <c r="M528" i="10"/>
  <c r="P528" i="10" s="1"/>
  <c r="H528" i="10"/>
  <c r="K528" i="10" s="1"/>
  <c r="R528" i="10"/>
  <c r="U528" i="10" s="1"/>
  <c r="R7" i="10"/>
  <c r="U7" i="10" s="1"/>
  <c r="M7" i="10"/>
  <c r="P7" i="10" s="1"/>
  <c r="H7" i="10"/>
  <c r="K7" i="10" s="1"/>
  <c r="H529" i="10"/>
  <c r="K529" i="10" s="1"/>
  <c r="M529" i="10"/>
  <c r="P529" i="10" s="1"/>
  <c r="R529" i="10"/>
  <c r="U529" i="10" s="1"/>
  <c r="M539" i="10"/>
  <c r="P539" i="10" s="1"/>
  <c r="R539" i="10"/>
  <c r="U539" i="10" s="1"/>
  <c r="H539" i="10"/>
  <c r="K539" i="10" s="1"/>
  <c r="R523" i="10"/>
  <c r="U523" i="10" s="1"/>
  <c r="H523" i="10"/>
  <c r="K523" i="10" s="1"/>
  <c r="M523" i="10"/>
  <c r="P523" i="10" s="1"/>
  <c r="H542" i="10"/>
  <c r="K542" i="10" s="1"/>
  <c r="R542" i="10"/>
  <c r="U542" i="10" s="1"/>
  <c r="M542" i="10"/>
  <c r="P542" i="10" s="1"/>
  <c r="R190" i="10"/>
  <c r="U190" i="10" s="1"/>
  <c r="H190" i="10"/>
  <c r="K190" i="10" s="1"/>
  <c r="M190" i="10"/>
  <c r="P190" i="10" s="1"/>
  <c r="M36" i="10" l="1"/>
  <c r="P36" i="10" s="1"/>
  <c r="H36" i="10"/>
  <c r="K36" i="10" s="1"/>
  <c r="R36" i="10"/>
  <c r="U36" i="10" s="1"/>
  <c r="H61" i="10"/>
  <c r="K61" i="10" s="1"/>
  <c r="M61" i="10"/>
  <c r="P61" i="10" s="1"/>
  <c r="R61" i="10"/>
  <c r="U61" i="10" s="1"/>
  <c r="M19" i="10"/>
  <c r="P19" i="10" s="1"/>
  <c r="R19" i="10"/>
  <c r="U19" i="10" s="1"/>
  <c r="H19" i="10"/>
  <c r="K19" i="10" s="1"/>
  <c r="M168" i="10"/>
  <c r="P168" i="10" s="1"/>
  <c r="R168" i="10"/>
  <c r="U168" i="10" s="1"/>
  <c r="H168" i="10"/>
  <c r="K168" i="10" s="1"/>
  <c r="M5" i="10"/>
  <c r="P5" i="10" s="1"/>
  <c r="R5" i="10"/>
  <c r="U5" i="10" s="1"/>
  <c r="H5" i="10"/>
  <c r="K5" i="10" s="1"/>
  <c r="M13" i="10"/>
  <c r="P13" i="10" s="1"/>
  <c r="R13" i="10"/>
  <c r="U13" i="10" s="1"/>
  <c r="H13" i="10"/>
  <c r="K13" i="10" s="1"/>
  <c r="M42" i="10"/>
  <c r="P42" i="10" s="1"/>
  <c r="H42" i="10"/>
  <c r="K42" i="10" s="1"/>
  <c r="R42" i="10"/>
  <c r="U42" i="10" s="1"/>
  <c r="R15" i="10"/>
  <c r="U15" i="10" s="1"/>
  <c r="M15" i="10"/>
  <c r="P15" i="10" s="1"/>
  <c r="H15" i="10"/>
  <c r="K15" i="10" s="1"/>
  <c r="M192" i="10"/>
  <c r="P192" i="10" s="1"/>
  <c r="H192" i="10"/>
  <c r="K192" i="10" s="1"/>
  <c r="R192" i="10"/>
  <c r="U192" i="10" s="1"/>
  <c r="B129" i="10" l="1"/>
  <c r="B179" i="10"/>
  <c r="B382" i="10"/>
  <c r="B213" i="10"/>
  <c r="B387" i="10"/>
  <c r="B368" i="10"/>
  <c r="B384" i="10"/>
  <c r="B67" i="10"/>
  <c r="B390" i="10"/>
  <c r="B381" i="10"/>
  <c r="B378" i="10"/>
  <c r="B247" i="10"/>
  <c r="B385" i="10"/>
  <c r="B380" i="10"/>
  <c r="B372" i="10"/>
  <c r="B383" i="10"/>
  <c r="B379" i="10"/>
  <c r="B371" i="10"/>
  <c r="B369" i="10"/>
  <c r="B376" i="10"/>
  <c r="B373" i="10"/>
  <c r="B386" i="10"/>
  <c r="B133" i="10"/>
  <c r="B367" i="10"/>
  <c r="B370" i="10"/>
  <c r="B389" i="10"/>
  <c r="B388" i="10"/>
  <c r="B375" i="10"/>
  <c r="B374" i="10"/>
  <c r="M67" i="10" l="1"/>
  <c r="P67" i="10" s="1"/>
  <c r="H67" i="10"/>
  <c r="K67" i="10" s="1"/>
  <c r="R67" i="10"/>
  <c r="U67" i="10" s="1"/>
  <c r="M213" i="10"/>
  <c r="P213" i="10" s="1"/>
  <c r="R213" i="10"/>
  <c r="U213" i="10" s="1"/>
  <c r="H213" i="10"/>
  <c r="K213" i="10" s="1"/>
  <c r="B206" i="10"/>
  <c r="B210" i="10"/>
  <c r="H179" i="10"/>
  <c r="K179" i="10" s="1"/>
  <c r="M179" i="10"/>
  <c r="P179" i="10" s="1"/>
  <c r="R179" i="10"/>
  <c r="U179" i="10" s="1"/>
  <c r="R133" i="10"/>
  <c r="U133" i="10" s="1"/>
  <c r="H133" i="10"/>
  <c r="K133" i="10" s="1"/>
  <c r="M133" i="10"/>
  <c r="P133" i="10" s="1"/>
  <c r="M129" i="10"/>
  <c r="P129" i="10" s="1"/>
  <c r="R129" i="10"/>
  <c r="U129" i="10" s="1"/>
  <c r="H129" i="10"/>
  <c r="K129" i="10" s="1"/>
  <c r="B232" i="10"/>
  <c r="H232" i="10" s="1"/>
  <c r="K232" i="10" s="1"/>
  <c r="B236" i="10"/>
  <c r="B70" i="10"/>
  <c r="B66" i="10"/>
  <c r="B163" i="10"/>
  <c r="B158" i="10"/>
  <c r="B137" i="10"/>
  <c r="B134" i="10"/>
  <c r="B121" i="10"/>
  <c r="M121" i="10" s="1"/>
  <c r="P121" i="10" s="1"/>
  <c r="B119" i="10"/>
  <c r="B156" i="10"/>
  <c r="B152" i="10"/>
  <c r="M372" i="10"/>
  <c r="P372" i="10" s="1"/>
  <c r="R372" i="10"/>
  <c r="U372" i="10" s="1"/>
  <c r="H372" i="10"/>
  <c r="K372" i="10" s="1"/>
  <c r="H385" i="10"/>
  <c r="K385" i="10" s="1"/>
  <c r="R385" i="10"/>
  <c r="U385" i="10" s="1"/>
  <c r="M385" i="10"/>
  <c r="P385" i="10" s="1"/>
  <c r="R247" i="10"/>
  <c r="U247" i="10" s="1"/>
  <c r="H247" i="10"/>
  <c r="K247" i="10" s="1"/>
  <c r="M247" i="10"/>
  <c r="P247" i="10" s="1"/>
  <c r="M378" i="10"/>
  <c r="P378" i="10" s="1"/>
  <c r="H378" i="10"/>
  <c r="K378" i="10" s="1"/>
  <c r="R378" i="10"/>
  <c r="U378" i="10" s="1"/>
  <c r="M381" i="10"/>
  <c r="P381" i="10" s="1"/>
  <c r="R381" i="10"/>
  <c r="U381" i="10" s="1"/>
  <c r="H381" i="10"/>
  <c r="K381" i="10" s="1"/>
  <c r="R370" i="10"/>
  <c r="U370" i="10" s="1"/>
  <c r="H370" i="10"/>
  <c r="K370" i="10" s="1"/>
  <c r="M370" i="10"/>
  <c r="P370" i="10" s="1"/>
  <c r="M390" i="10"/>
  <c r="P390" i="10" s="1"/>
  <c r="H390" i="10"/>
  <c r="K390" i="10" s="1"/>
  <c r="R390" i="10"/>
  <c r="U390" i="10" s="1"/>
  <c r="H70" i="10"/>
  <c r="K70" i="10" s="1"/>
  <c r="M70" i="10"/>
  <c r="P70" i="10" s="1"/>
  <c r="R70" i="10"/>
  <c r="U70" i="10" s="1"/>
  <c r="H374" i="10"/>
  <c r="K374" i="10" s="1"/>
  <c r="R374" i="10"/>
  <c r="U374" i="10" s="1"/>
  <c r="M374" i="10"/>
  <c r="P374" i="10" s="1"/>
  <c r="H137" i="10"/>
  <c r="K137" i="10" s="1"/>
  <c r="M137" i="10"/>
  <c r="P137" i="10" s="1"/>
  <c r="R137" i="10"/>
  <c r="U137" i="10" s="1"/>
  <c r="H384" i="10"/>
  <c r="K384" i="10" s="1"/>
  <c r="R384" i="10"/>
  <c r="U384" i="10" s="1"/>
  <c r="M384" i="10"/>
  <c r="P384" i="10" s="1"/>
  <c r="H375" i="10"/>
  <c r="K375" i="10" s="1"/>
  <c r="R375" i="10"/>
  <c r="U375" i="10" s="1"/>
  <c r="M375" i="10"/>
  <c r="P375" i="10" s="1"/>
  <c r="M386" i="10"/>
  <c r="P386" i="10" s="1"/>
  <c r="H386" i="10"/>
  <c r="K386" i="10" s="1"/>
  <c r="R386" i="10"/>
  <c r="U386" i="10" s="1"/>
  <c r="H368" i="10"/>
  <c r="K368" i="10" s="1"/>
  <c r="R368" i="10"/>
  <c r="U368" i="10" s="1"/>
  <c r="M368" i="10"/>
  <c r="P368" i="10" s="1"/>
  <c r="R206" i="10"/>
  <c r="U206" i="10" s="1"/>
  <c r="H206" i="10"/>
  <c r="K206" i="10" s="1"/>
  <c r="M206" i="10"/>
  <c r="P206" i="10" s="1"/>
  <c r="R373" i="10"/>
  <c r="U373" i="10" s="1"/>
  <c r="M373" i="10"/>
  <c r="P373" i="10" s="1"/>
  <c r="H373" i="10"/>
  <c r="K373" i="10" s="1"/>
  <c r="H387" i="10"/>
  <c r="K387" i="10" s="1"/>
  <c r="R387" i="10"/>
  <c r="U387" i="10" s="1"/>
  <c r="M387" i="10"/>
  <c r="P387" i="10" s="1"/>
  <c r="H380" i="10"/>
  <c r="K380" i="10" s="1"/>
  <c r="R380" i="10"/>
  <c r="U380" i="10" s="1"/>
  <c r="M380" i="10"/>
  <c r="P380" i="10" s="1"/>
  <c r="H376" i="10"/>
  <c r="K376" i="10" s="1"/>
  <c r="R376" i="10"/>
  <c r="U376" i="10" s="1"/>
  <c r="M376" i="10"/>
  <c r="P376" i="10" s="1"/>
  <c r="R163" i="10"/>
  <c r="U163" i="10" s="1"/>
  <c r="H163" i="10"/>
  <c r="K163" i="10" s="1"/>
  <c r="M163" i="10"/>
  <c r="P163" i="10" s="1"/>
  <c r="M369" i="10"/>
  <c r="P369" i="10" s="1"/>
  <c r="R369" i="10"/>
  <c r="U369" i="10" s="1"/>
  <c r="H369" i="10"/>
  <c r="K369" i="10" s="1"/>
  <c r="R382" i="10"/>
  <c r="U382" i="10" s="1"/>
  <c r="M382" i="10"/>
  <c r="P382" i="10" s="1"/>
  <c r="H382" i="10"/>
  <c r="K382" i="10" s="1"/>
  <c r="M367" i="10"/>
  <c r="P367" i="10" s="1"/>
  <c r="H367" i="10"/>
  <c r="K367" i="10" s="1"/>
  <c r="R367" i="10"/>
  <c r="U367" i="10" s="1"/>
  <c r="H371" i="10"/>
  <c r="K371" i="10" s="1"/>
  <c r="R371" i="10"/>
  <c r="U371" i="10" s="1"/>
  <c r="M371" i="10"/>
  <c r="P371" i="10" s="1"/>
  <c r="M388" i="10"/>
  <c r="P388" i="10" s="1"/>
  <c r="H388" i="10"/>
  <c r="K388" i="10" s="1"/>
  <c r="R388" i="10"/>
  <c r="U388" i="10" s="1"/>
  <c r="H379" i="10"/>
  <c r="K379" i="10" s="1"/>
  <c r="R379" i="10"/>
  <c r="U379" i="10" s="1"/>
  <c r="M379" i="10"/>
  <c r="P379" i="10" s="1"/>
  <c r="M156" i="10"/>
  <c r="P156" i="10" s="1"/>
  <c r="H156" i="10"/>
  <c r="K156" i="10" s="1"/>
  <c r="R156" i="10"/>
  <c r="U156" i="10" s="1"/>
  <c r="H389" i="10"/>
  <c r="K389" i="10" s="1"/>
  <c r="R389" i="10"/>
  <c r="U389" i="10" s="1"/>
  <c r="M389" i="10"/>
  <c r="P389" i="10" s="1"/>
  <c r="R383" i="10"/>
  <c r="U383" i="10" s="1"/>
  <c r="H383" i="10"/>
  <c r="K383" i="10" s="1"/>
  <c r="M383" i="10"/>
  <c r="P383" i="10" s="1"/>
  <c r="M232" i="10"/>
  <c r="P232" i="10" s="1"/>
  <c r="R232" i="10"/>
  <c r="U232" i="10" s="1"/>
  <c r="B377" i="10"/>
  <c r="R121" i="10" l="1"/>
  <c r="U121" i="10" s="1"/>
  <c r="H121" i="10"/>
  <c r="K121" i="10" s="1"/>
  <c r="M210" i="10"/>
  <c r="P210" i="10" s="1"/>
  <c r="R210" i="10"/>
  <c r="U210" i="10" s="1"/>
  <c r="H210" i="10"/>
  <c r="K210" i="10" s="1"/>
  <c r="R236" i="10"/>
  <c r="U236" i="10" s="1"/>
  <c r="M236" i="10"/>
  <c r="P236" i="10" s="1"/>
  <c r="H236" i="10"/>
  <c r="K236" i="10" s="1"/>
  <c r="M152" i="10"/>
  <c r="P152" i="10" s="1"/>
  <c r="H152" i="10"/>
  <c r="K152" i="10" s="1"/>
  <c r="R152" i="10"/>
  <c r="U152" i="10" s="1"/>
  <c r="H119" i="10"/>
  <c r="K119" i="10" s="1"/>
  <c r="R119" i="10"/>
  <c r="U119" i="10" s="1"/>
  <c r="M119" i="10"/>
  <c r="P119" i="10" s="1"/>
  <c r="H134" i="10"/>
  <c r="K134" i="10" s="1"/>
  <c r="R134" i="10"/>
  <c r="U134" i="10" s="1"/>
  <c r="M134" i="10"/>
  <c r="P134" i="10" s="1"/>
  <c r="M158" i="10"/>
  <c r="P158" i="10" s="1"/>
  <c r="H158" i="10"/>
  <c r="K158" i="10" s="1"/>
  <c r="R158" i="10"/>
  <c r="U158" i="10" s="1"/>
  <c r="M66" i="10"/>
  <c r="P66" i="10" s="1"/>
  <c r="H66" i="10"/>
  <c r="K66" i="10" s="1"/>
  <c r="R66" i="10"/>
  <c r="U66" i="10" s="1"/>
  <c r="R377" i="10"/>
  <c r="U377" i="10" s="1"/>
  <c r="H377" i="10"/>
  <c r="K377" i="10" s="1"/>
  <c r="M377" i="10"/>
  <c r="P377" i="10" s="1"/>
  <c r="I14" i="7" l="1"/>
  <c r="G19" i="7" l="1"/>
  <c r="G21" i="7"/>
  <c r="G5" i="7"/>
  <c r="I6" i="7"/>
  <c r="G13" i="7"/>
  <c r="G18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18" i="7"/>
  <c r="I21" i="7"/>
  <c r="I17" i="7"/>
  <c r="G22" i="7" l="1"/>
  <c r="I22" i="7"/>
  <c r="O14" i="7" l="1"/>
  <c r="P14" i="7" s="1"/>
  <c r="Q14" i="7" s="1"/>
  <c r="R14" i="7" s="1"/>
  <c r="O21" i="7"/>
  <c r="P21" i="7" s="1"/>
  <c r="Q21" i="7" s="1"/>
  <c r="R21" i="7" s="1"/>
  <c r="O10" i="7"/>
  <c r="P10" i="7" s="1"/>
  <c r="Q10" i="7" s="1"/>
  <c r="R10" i="7" s="1"/>
  <c r="O19" i="7"/>
  <c r="P19" i="7" s="1"/>
  <c r="Q19" i="7" s="1"/>
  <c r="R19" i="7" s="1"/>
  <c r="O17" i="7"/>
  <c r="P17" i="7" s="1"/>
  <c r="Q17" i="7" s="1"/>
  <c r="R17" i="7" s="1"/>
  <c r="O16" i="7"/>
  <c r="P16" i="7" s="1"/>
  <c r="Q16" i="7" s="1"/>
  <c r="R16" i="7" s="1"/>
  <c r="O4" i="7"/>
  <c r="P4" i="7" s="1"/>
  <c r="Q4" i="7" s="1"/>
  <c r="R4" i="7" s="1"/>
  <c r="O20" i="7"/>
  <c r="P20" i="7" s="1"/>
  <c r="Q20" i="7" s="1"/>
  <c r="R20" i="7" s="1"/>
  <c r="O15" i="7"/>
  <c r="P15" i="7" s="1"/>
  <c r="Q15" i="7" s="1"/>
  <c r="R15" i="7" s="1"/>
  <c r="O11" i="7"/>
  <c r="P11" i="7" s="1"/>
  <c r="Q11" i="7" s="1"/>
  <c r="R11" i="7" s="1"/>
  <c r="O13" i="7"/>
  <c r="P13" i="7" s="1"/>
  <c r="Q13" i="7" s="1"/>
  <c r="R13" i="7" s="1"/>
  <c r="O6" i="7"/>
  <c r="P6" i="7" s="1"/>
  <c r="Q6" i="7" s="1"/>
  <c r="R6" i="7" s="1"/>
  <c r="O5" i="7"/>
  <c r="P5" i="7" s="1"/>
  <c r="Q5" i="7" s="1"/>
  <c r="R5" i="7" s="1"/>
  <c r="O2" i="7"/>
  <c r="P2" i="7" s="1"/>
  <c r="Q2" i="7" s="1"/>
  <c r="R2" i="7" s="1"/>
  <c r="O3" i="7"/>
  <c r="P3" i="7" s="1"/>
  <c r="Q3" i="7" s="1"/>
  <c r="R3" i="7" s="1"/>
  <c r="O7" i="7"/>
  <c r="P7" i="7" s="1"/>
  <c r="Q7" i="7" s="1"/>
  <c r="R7" i="7" s="1"/>
  <c r="O9" i="7"/>
  <c r="P9" i="7" s="1"/>
  <c r="Q9" i="7" s="1"/>
  <c r="R9" i="7" s="1"/>
  <c r="O12" i="7"/>
  <c r="P12" i="7" s="1"/>
  <c r="Q12" i="7" s="1"/>
  <c r="R12" i="7" s="1"/>
  <c r="O18" i="7"/>
  <c r="P18" i="7" s="1"/>
  <c r="Q18" i="7" s="1"/>
  <c r="R18" i="7" s="1"/>
  <c r="O8" i="7"/>
  <c r="P8" i="7" s="1"/>
  <c r="Q8" i="7" s="1"/>
  <c r="R8" i="7" s="1"/>
  <c r="K12" i="7"/>
  <c r="L12" i="7" s="1"/>
  <c r="M12" i="7" s="1"/>
  <c r="N12" i="7" s="1"/>
  <c r="K10" i="7"/>
  <c r="L10" i="7" s="1"/>
  <c r="M10" i="7" s="1"/>
  <c r="N10" i="7" s="1"/>
  <c r="K5" i="7"/>
  <c r="L5" i="7" s="1"/>
  <c r="M5" i="7" s="1"/>
  <c r="N5" i="7" s="1"/>
  <c r="K13" i="7"/>
  <c r="L13" i="7" s="1"/>
  <c r="M13" i="7" s="1"/>
  <c r="N13" i="7" s="1"/>
  <c r="K11" i="7"/>
  <c r="L11" i="7" s="1"/>
  <c r="M11" i="7" s="1"/>
  <c r="N11" i="7" s="1"/>
  <c r="K8" i="7"/>
  <c r="L8" i="7" s="1"/>
  <c r="M8" i="7" s="1"/>
  <c r="N8" i="7" s="1"/>
  <c r="K20" i="7"/>
  <c r="L20" i="7" s="1"/>
  <c r="M20" i="7" s="1"/>
  <c r="N20" i="7" s="1"/>
  <c r="K6" i="7"/>
  <c r="L6" i="7" s="1"/>
  <c r="M6" i="7" s="1"/>
  <c r="N6" i="7" s="1"/>
  <c r="K3" i="7"/>
  <c r="L3" i="7" s="1"/>
  <c r="M3" i="7" s="1"/>
  <c r="N3" i="7" s="1"/>
  <c r="K15" i="7"/>
  <c r="L15" i="7" s="1"/>
  <c r="M15" i="7" s="1"/>
  <c r="N15" i="7" s="1"/>
  <c r="K19" i="7"/>
  <c r="L19" i="7" s="1"/>
  <c r="M19" i="7" s="1"/>
  <c r="N19" i="7" s="1"/>
  <c r="K4" i="7"/>
  <c r="L4" i="7" s="1"/>
  <c r="M4" i="7" s="1"/>
  <c r="N4" i="7" s="1"/>
  <c r="K18" i="7"/>
  <c r="L18" i="7" s="1"/>
  <c r="M18" i="7" s="1"/>
  <c r="N18" i="7" s="1"/>
  <c r="K2" i="7"/>
  <c r="L2" i="7" s="1"/>
  <c r="M2" i="7" s="1"/>
  <c r="N2" i="7" s="1"/>
  <c r="K9" i="7"/>
  <c r="L9" i="7" s="1"/>
  <c r="M9" i="7" s="1"/>
  <c r="N9" i="7" s="1"/>
  <c r="K14" i="7"/>
  <c r="L14" i="7" s="1"/>
  <c r="M14" i="7" s="1"/>
  <c r="N14" i="7" s="1"/>
  <c r="K21" i="7"/>
  <c r="L21" i="7" s="1"/>
  <c r="M21" i="7" s="1"/>
  <c r="N21" i="7" s="1"/>
  <c r="K7" i="7"/>
  <c r="L7" i="7" s="1"/>
  <c r="M7" i="7" s="1"/>
  <c r="N7" i="7" s="1"/>
  <c r="K16" i="7"/>
  <c r="L16" i="7" s="1"/>
  <c r="M16" i="7" s="1"/>
  <c r="N16" i="7" s="1"/>
  <c r="K17" i="7"/>
  <c r="L17" i="7" s="1"/>
  <c r="M17" i="7" s="1"/>
  <c r="N17" i="7" s="1"/>
  <c r="E509" i="10" l="1"/>
  <c r="F509" i="10" s="1"/>
  <c r="B509" i="10"/>
  <c r="H509" i="10" l="1"/>
  <c r="K509" i="10" s="1"/>
  <c r="R509" i="10"/>
  <c r="U509" i="10" s="1"/>
  <c r="M509" i="10"/>
  <c r="P509" i="10" s="1"/>
</calcChain>
</file>

<file path=xl/sharedStrings.xml><?xml version="1.0" encoding="utf-8"?>
<sst xmlns="http://schemas.openxmlformats.org/spreadsheetml/2006/main" count="10592" uniqueCount="3917">
  <si>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</si>
  <si>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</si>
  <si>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</si>
  <si>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</si>
  <si>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</si>
  <si>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</si>
  <si>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</si>
  <si>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</si>
  <si>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</si>
  <si>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</si>
  <si>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</si>
  <si>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</si>
  <si>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</si>
  <si>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</si>
  <si>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</si>
  <si>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</si>
  <si>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</si>
  <si>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</si>
  <si>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</si>
  <si>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</si>
  <si>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</si>
  <si>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</si>
  <si>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</si>
  <si>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</si>
  <si>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</si>
  <si>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</si>
  <si>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</si>
  <si>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</si>
  <si>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</si>
  <si>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</si>
  <si>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</si>
  <si>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</si>
  <si>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</si>
  <si>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</si>
  <si>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</si>
  <si>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</si>
  <si>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</si>
  <si>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</si>
  <si>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</si>
  <si>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</si>
  <si>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</si>
  <si>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</si>
  <si>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</si>
  <si>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</si>
  <si>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</si>
  <si>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</si>
  <si>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</si>
  <si>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</si>
  <si>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</si>
  <si>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</si>
  <si>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</si>
  <si>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</si>
  <si>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</si>
  <si>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</si>
  <si>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</si>
  <si>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</si>
  <si>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</si>
  <si>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</si>
  <si>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</si>
  <si>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</si>
  <si>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</si>
  <si>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</si>
  <si>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</si>
  <si>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</si>
  <si>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</si>
  <si>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</si>
  <si>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</si>
  <si>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</si>
  <si>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</si>
  <si>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</si>
  <si>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</si>
  <si>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</si>
  <si>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</si>
  <si>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</si>
  <si>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</si>
  <si>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</si>
  <si>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</si>
  <si>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</si>
  <si>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</si>
  <si>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</si>
  <si>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</si>
  <si>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</si>
  <si>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</si>
  <si>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</si>
  <si>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</si>
  <si>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</si>
  <si>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</si>
  <si>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</si>
  <si>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</si>
  <si>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</si>
  <si>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</si>
  <si>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</si>
  <si>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</si>
  <si>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</si>
  <si>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</si>
  <si>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</si>
  <si>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</si>
  <si>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</si>
  <si>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</si>
  <si>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</si>
  <si>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</si>
  <si>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</si>
  <si>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</si>
  <si>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</si>
  <si>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</si>
  <si>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</si>
  <si>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</si>
  <si>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</si>
  <si>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</si>
  <si>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</si>
  <si>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</si>
  <si>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</si>
  <si>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</si>
  <si>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</si>
  <si>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</si>
  <si>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</si>
  <si>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</si>
  <si>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</si>
  <si>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</si>
  <si>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</si>
  <si>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</si>
  <si>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</si>
  <si>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</si>
  <si>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</si>
  <si>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</si>
  <si>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</si>
  <si>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</si>
  <si>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</si>
  <si>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</si>
  <si>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</si>
  <si>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</si>
  <si>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</si>
  <si>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</si>
  <si>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</si>
  <si>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</si>
  <si>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</si>
  <si>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</si>
  <si>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</si>
  <si>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</si>
  <si>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</si>
  <si>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</si>
  <si>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</si>
  <si>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</si>
  <si>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</si>
  <si>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</si>
  <si>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</si>
  <si>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</si>
  <si>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</si>
  <si>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</si>
  <si>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</si>
  <si>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</si>
  <si>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</si>
  <si>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</si>
  <si>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</si>
  <si>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</si>
  <si>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</si>
  <si>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</si>
  <si>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</si>
  <si>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</si>
  <si>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</si>
  <si>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</si>
  <si>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</si>
  <si>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</si>
  <si>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</si>
  <si>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</si>
  <si>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</si>
  <si>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</si>
  <si>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</si>
  <si>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</si>
  <si>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</si>
  <si>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</si>
  <si>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</si>
  <si>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</si>
  <si>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</si>
  <si>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</si>
  <si>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</si>
  <si>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</si>
  <si>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</si>
  <si>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</si>
  <si>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</si>
  <si>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</si>
  <si>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</si>
  <si>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</si>
  <si>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</si>
  <si>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</si>
  <si>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</si>
  <si>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</si>
  <si>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</si>
  <si>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</si>
  <si>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</si>
  <si>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</si>
  <si>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</si>
  <si>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</si>
  <si>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</si>
  <si>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</si>
  <si>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</si>
  <si>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</si>
  <si>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</si>
  <si>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</si>
  <si>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</si>
  <si>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</si>
  <si>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</si>
  <si>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</si>
  <si>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</si>
  <si>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</si>
  <si>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</si>
  <si>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</si>
  <si>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</si>
  <si>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</si>
  <si>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</si>
  <si>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</si>
  <si>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</si>
  <si>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</si>
  <si>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</si>
  <si>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</si>
  <si>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</si>
  <si>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</si>
  <si>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</si>
  <si>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</si>
  <si>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</si>
  <si>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</si>
  <si>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</si>
  <si>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</si>
  <si>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</si>
  <si>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</si>
  <si>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</si>
  <si>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</si>
  <si>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</si>
  <si>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</si>
  <si>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</si>
  <si>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</si>
  <si>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</si>
  <si>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</si>
  <si>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</si>
  <si>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</si>
  <si>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</si>
  <si>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</si>
  <si>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</si>
  <si>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</si>
  <si>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</si>
  <si>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</si>
  <si>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</si>
  <si>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</si>
  <si>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</si>
  <si>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</si>
  <si>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</si>
  <si>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</si>
  <si>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</si>
  <si>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</si>
  <si>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</si>
  <si>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</si>
  <si>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</si>
  <si>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</si>
  <si>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</si>
  <si>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</si>
  <si>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</si>
  <si>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</si>
  <si>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</si>
  <si>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</si>
  <si>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</si>
  <si>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</si>
  <si>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</si>
  <si>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</si>
  <si>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</si>
  <si>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</si>
  <si>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</si>
  <si>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</si>
  <si>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</si>
  <si>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</si>
  <si>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</si>
  <si>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</si>
  <si>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</si>
  <si>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</si>
  <si>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</si>
  <si>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</si>
  <si>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</si>
  <si>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</si>
  <si>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</si>
  <si>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</si>
  <si>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</si>
  <si>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</si>
  <si>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</si>
  <si>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</si>
  <si>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</si>
  <si>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</si>
  <si>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</si>
  <si>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</si>
  <si>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</si>
  <si>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</si>
  <si>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</si>
  <si>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</si>
  <si>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</si>
  <si>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</si>
  <si>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</si>
  <si>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</si>
  <si>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</si>
  <si>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</si>
  <si>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</si>
  <si>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</si>
  <si>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</si>
  <si>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</si>
  <si>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</si>
  <si>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</si>
  <si>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</si>
  <si>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</si>
  <si>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</si>
  <si>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</si>
  <si>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</si>
  <si>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</si>
  <si>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</si>
  <si>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</si>
  <si>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</si>
  <si>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</si>
  <si>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</si>
  <si>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</si>
  <si>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</si>
  <si>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</si>
  <si>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</si>
  <si>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</si>
  <si>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</si>
  <si>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</si>
  <si>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</si>
  <si>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</si>
  <si>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</si>
  <si>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</si>
  <si>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</si>
  <si>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</si>
  <si>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</si>
  <si>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</si>
  <si>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</si>
  <si>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</si>
  <si>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</si>
  <si>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</si>
  <si>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</si>
  <si>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</si>
  <si>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</si>
  <si>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</si>
  <si>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</si>
  <si>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</si>
  <si>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</si>
  <si>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</si>
  <si>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</si>
  <si>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</si>
  <si>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</si>
  <si>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</si>
  <si>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</si>
  <si>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</si>
  <si>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</si>
  <si>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</si>
  <si>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</si>
  <si>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</si>
  <si>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</si>
  <si>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</si>
  <si>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</si>
  <si>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</si>
  <si>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</si>
  <si>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</si>
  <si>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</si>
  <si>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</si>
  <si>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</si>
  <si>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</si>
  <si>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</si>
  <si>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</si>
  <si>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</si>
  <si>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</si>
  <si>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</si>
  <si>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</si>
  <si>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</si>
  <si>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</si>
  <si>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</si>
  <si>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</si>
  <si>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</si>
  <si>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</si>
  <si>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</si>
  <si>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</si>
  <si>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</si>
  <si>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</si>
  <si>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</si>
  <si>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</si>
  <si>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</si>
  <si>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</si>
  <si>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</si>
  <si>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</si>
  <si>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</si>
  <si>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</si>
  <si>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</si>
  <si>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</si>
  <si>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</si>
  <si>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</si>
  <si>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</si>
  <si>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</si>
  <si>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</si>
  <si>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</si>
  <si>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</si>
  <si>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</si>
  <si>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</si>
  <si>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</si>
  <si>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</si>
  <si>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</si>
  <si>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</si>
  <si>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</si>
  <si>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</si>
  <si>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</si>
  <si>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</si>
  <si>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</si>
  <si>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</si>
  <si>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</si>
  <si>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</si>
  <si>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</si>
  <si>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</si>
  <si>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</si>
  <si>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</si>
  <si>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</si>
  <si>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</si>
  <si>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</si>
  <si>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</si>
  <si>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</si>
  <si>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</si>
  <si>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</si>
  <si>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</si>
  <si>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</si>
  <si>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</si>
  <si>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</si>
  <si>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</si>
  <si>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</si>
  <si>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</si>
  <si>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</si>
  <si>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</si>
  <si>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</si>
  <si>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</si>
  <si>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</si>
  <si>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</si>
  <si>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</si>
  <si>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</si>
  <si>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</si>
  <si>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</si>
  <si>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</si>
  <si>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</si>
  <si>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</si>
  <si>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</si>
  <si>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</si>
  <si>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</si>
  <si>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</si>
  <si>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</si>
  <si>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</si>
  <si>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</si>
  <si>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</si>
  <si>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</si>
  <si>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</si>
  <si>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</si>
  <si>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</si>
  <si>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</si>
  <si>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</si>
  <si>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</si>
  <si>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</si>
  <si>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</si>
  <si>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</si>
  <si>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</si>
  <si>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</si>
  <si>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</si>
  <si>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</si>
  <si>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</si>
  <si>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</si>
  <si>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</si>
  <si>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</si>
  <si>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</si>
  <si>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</si>
  <si>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</si>
  <si>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</si>
  <si>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</si>
  <si>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</si>
  <si>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</si>
  <si>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</si>
  <si>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</si>
  <si>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</si>
  <si>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</si>
  <si>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</si>
  <si>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</si>
  <si>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</si>
  <si>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</si>
  <si>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</si>
  <si>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</si>
  <si>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</si>
  <si>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</si>
  <si>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</si>
  <si>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</si>
  <si>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</si>
  <si>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</si>
  <si>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</si>
  <si>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</si>
  <si>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</si>
  <si>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</si>
  <si>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</si>
  <si>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</si>
  <si>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</si>
  <si>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</si>
  <si>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</si>
  <si>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</si>
  <si>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</si>
  <si>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</si>
  <si>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</si>
  <si>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</si>
  <si>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</si>
  <si>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</si>
  <si>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</si>
  <si>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</si>
  <si>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</si>
  <si>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</si>
  <si>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</si>
  <si>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</si>
  <si>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</si>
  <si>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</si>
  <si>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</si>
  <si>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</si>
  <si>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</si>
  <si>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</si>
  <si>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</si>
  <si>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</si>
  <si>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</si>
  <si>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</si>
  <si>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</si>
  <si>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</si>
  <si>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</si>
  <si>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</si>
  <si>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</si>
  <si>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</si>
  <si>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</si>
  <si>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</si>
  <si>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</si>
  <si>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</si>
  <si>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</si>
  <si>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</si>
  <si>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</si>
  <si>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</si>
  <si>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</si>
  <si>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</si>
  <si>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</si>
  <si>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</si>
  <si>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</si>
  <si>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</si>
  <si>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</si>
  <si>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</si>
  <si>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</si>
  <si>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</si>
  <si>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</si>
  <si>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</si>
  <si>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</si>
  <si>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</si>
  <si>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</si>
  <si>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</si>
  <si>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</si>
  <si>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</si>
  <si>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</si>
  <si>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</si>
  <si>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</si>
  <si>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</si>
  <si>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</si>
  <si>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</si>
  <si>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</si>
  <si>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</si>
  <si>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</si>
  <si>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</si>
  <si>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</si>
  <si>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</si>
  <si>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</si>
  <si>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</si>
  <si>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</si>
  <si>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</si>
  <si>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</si>
  <si>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</si>
  <si>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</si>
  <si>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</si>
  <si>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</si>
  <si>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</si>
  <si>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</si>
  <si>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</si>
  <si>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</si>
  <si>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</si>
  <si>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</si>
  <si>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</si>
  <si>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</si>
  <si>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</si>
  <si>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</si>
  <si>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</si>
  <si>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</si>
  <si>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</si>
  <si>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</si>
  <si>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</si>
  <si>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</si>
  <si>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</si>
  <si>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</si>
  <si>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</si>
  <si>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</si>
  <si>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</si>
  <si>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</si>
  <si>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</si>
  <si>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</si>
  <si>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</si>
  <si>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</si>
  <si>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</si>
  <si>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</si>
  <si>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</si>
  <si>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</si>
  <si>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</si>
  <si>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</si>
  <si>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</si>
  <si>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</si>
  <si>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</si>
  <si>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</si>
  <si>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</si>
  <si>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</si>
  <si>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</si>
  <si>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</si>
  <si>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</si>
  <si>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</si>
  <si>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</si>
  <si>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</si>
  <si>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</si>
  <si>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</si>
  <si>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</si>
  <si>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</si>
  <si>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</si>
  <si>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</si>
  <si>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</si>
  <si>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</si>
  <si>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</si>
  <si>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</si>
  <si>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</si>
  <si>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</si>
  <si>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</si>
  <si>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</si>
  <si>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</si>
  <si>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</si>
  <si>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</si>
  <si>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</si>
  <si>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</si>
  <si>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</si>
  <si>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</si>
  <si>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</si>
  <si>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</si>
  <si>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</si>
  <si>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</si>
  <si>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</si>
  <si>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</si>
  <si>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</si>
  <si>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</si>
  <si>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</si>
  <si>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</si>
  <si>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</si>
  <si>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</si>
  <si>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</si>
  <si>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</si>
  <si>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</si>
  <si>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</si>
  <si>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</si>
  <si>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</si>
  <si>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</si>
  <si>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</si>
  <si>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</si>
  <si>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</si>
  <si>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</si>
  <si>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</si>
  <si>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</si>
  <si>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</si>
  <si>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</si>
  <si>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</si>
  <si>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</si>
  <si>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</si>
  <si>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</si>
  <si>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</si>
  <si>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</si>
  <si>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</si>
  <si>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</si>
  <si>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</si>
  <si>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</si>
  <si>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</si>
  <si>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</si>
  <si>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</si>
  <si>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</si>
  <si>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</si>
  <si>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</si>
  <si>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</si>
  <si>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</si>
  <si>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</si>
  <si>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</si>
  <si>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</si>
  <si>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</si>
  <si>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</si>
  <si>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</si>
  <si>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</si>
  <si>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</si>
  <si>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</si>
  <si>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</si>
  <si>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</si>
  <si>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</si>
  <si>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</si>
  <si>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</si>
  <si>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</si>
  <si>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</si>
  <si>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</si>
  <si>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</si>
  <si>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</si>
  <si>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</si>
  <si>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</si>
  <si>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</si>
  <si>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</si>
  <si>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</si>
  <si>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</si>
  <si>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</si>
  <si>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</si>
  <si>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</si>
  <si>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</si>
  <si>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</si>
  <si>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</si>
  <si>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</si>
  <si>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</si>
  <si>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</si>
  <si>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</si>
  <si>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</si>
  <si>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</si>
  <si>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</si>
  <si>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</si>
  <si>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</si>
  <si>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</si>
  <si>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</si>
  <si>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</si>
  <si>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</si>
  <si>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</si>
  <si>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</si>
  <si>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</si>
  <si>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</si>
  <si>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</si>
  <si>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</si>
  <si>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</si>
  <si>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</si>
  <si>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</si>
  <si>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</si>
  <si>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</si>
  <si>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</si>
  <si>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</si>
  <si>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</si>
  <si>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</si>
  <si>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</si>
  <si>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</si>
  <si>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</si>
  <si>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</si>
  <si>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</si>
  <si>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</si>
  <si>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</si>
  <si>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</si>
  <si>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</si>
  <si>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</si>
  <si>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</si>
  <si>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</si>
  <si>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</si>
  <si>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</si>
  <si>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</si>
  <si>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</si>
  <si>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</si>
  <si>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</si>
  <si>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</si>
  <si>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</si>
  <si>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</si>
  <si>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</si>
  <si>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</si>
  <si>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</si>
  <si>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</si>
  <si>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</si>
  <si>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</si>
  <si>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</si>
  <si>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</si>
  <si>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</si>
  <si>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</si>
  <si>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</si>
  <si>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</si>
  <si>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</si>
  <si>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</si>
  <si>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</si>
  <si>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</si>
  <si>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</si>
  <si>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</si>
  <si>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</si>
  <si>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</si>
  <si>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</si>
  <si>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</si>
  <si>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</si>
  <si>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</si>
  <si>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</si>
  <si>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</si>
  <si>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</si>
  <si>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</si>
  <si>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</si>
  <si>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</si>
  <si>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</si>
  <si>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</si>
  <si>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</si>
  <si>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</si>
  <si>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</si>
  <si>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</si>
  <si>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</si>
  <si>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</si>
  <si>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</si>
  <si>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</si>
  <si>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</si>
  <si>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</si>
  <si>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</si>
  <si>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</si>
  <si>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</si>
  <si>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</si>
  <si>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</si>
  <si>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</si>
  <si>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</si>
  <si>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</si>
  <si>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</si>
  <si>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</si>
  <si>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</si>
  <si>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</si>
  <si>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</si>
  <si>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</si>
  <si>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</si>
  <si>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</si>
  <si>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</si>
  <si>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</si>
  <si>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</si>
  <si>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</si>
  <si>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</si>
  <si>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</si>
  <si>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</si>
  <si>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</si>
  <si>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</si>
  <si>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</si>
  <si>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</si>
  <si>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</si>
  <si>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</si>
  <si>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</si>
  <si>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</si>
  <si>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</si>
  <si>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</si>
  <si>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</si>
  <si>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</si>
  <si>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</si>
  <si>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</si>
  <si>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</si>
  <si>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</si>
  <si>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</si>
  <si>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</si>
  <si>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</si>
  <si>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</si>
  <si>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</si>
  <si>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</si>
  <si>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</si>
  <si>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</si>
  <si>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</si>
  <si>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</si>
  <si>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</si>
  <si>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</si>
  <si>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</si>
  <si>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</si>
  <si>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</si>
  <si>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</si>
  <si>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</si>
  <si>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</si>
  <si>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</si>
  <si>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</si>
  <si>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</si>
  <si>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</si>
  <si>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</si>
  <si>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</si>
  <si>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</si>
  <si>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</si>
  <si>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</si>
  <si>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</si>
  <si>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</si>
  <si>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</si>
  <si>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</si>
  <si>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</si>
  <si>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</si>
  <si>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</si>
  <si>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</si>
  <si>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</si>
  <si>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</si>
  <si>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</si>
  <si>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</si>
  <si>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</si>
  <si>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</si>
  <si>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</si>
  <si>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</si>
  <si>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</si>
  <si>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</si>
  <si>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</si>
  <si>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</si>
  <si>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</si>
  <si>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</si>
  <si>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</si>
  <si>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</si>
  <si>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</si>
  <si>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</si>
  <si>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</si>
  <si>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</si>
  <si>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</si>
  <si>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</si>
  <si>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</si>
  <si>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</si>
  <si>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</si>
  <si>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</si>
  <si>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</si>
  <si>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</si>
  <si>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</si>
  <si>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</si>
  <si>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</si>
  <si>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</si>
  <si>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</si>
  <si>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</si>
  <si>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</si>
  <si>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</si>
  <si>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</si>
  <si>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</si>
  <si>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</si>
  <si>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</si>
  <si>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</si>
  <si>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</si>
  <si>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</si>
  <si>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</si>
  <si>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</si>
  <si>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</si>
  <si>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</si>
  <si>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</si>
  <si>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</si>
  <si>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</si>
  <si>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</si>
  <si>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</si>
  <si>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</si>
  <si>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</si>
  <si>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</si>
  <si>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</si>
  <si>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</si>
  <si>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</si>
  <si>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</si>
  <si>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</si>
  <si>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</si>
  <si>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</si>
  <si>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</si>
  <si>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</si>
  <si>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</si>
  <si>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</si>
  <si>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</si>
  <si>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</si>
  <si>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</si>
  <si>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</si>
  <si>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</si>
  <si>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</si>
  <si>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</si>
  <si>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</si>
  <si>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</si>
  <si>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</si>
  <si>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</si>
  <si>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</si>
  <si>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</si>
  <si>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</si>
  <si>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</si>
  <si>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</si>
  <si>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</si>
  <si>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</si>
  <si>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</si>
  <si>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</si>
  <si>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</si>
  <si>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</si>
  <si>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</si>
  <si>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</si>
  <si>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</si>
  <si>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</si>
  <si>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</si>
  <si>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</si>
  <si>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</si>
  <si>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</si>
  <si>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</si>
  <si>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</si>
  <si>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</si>
  <si>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</si>
  <si>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</si>
  <si>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</si>
  <si>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</si>
  <si>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</si>
  <si>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</si>
  <si>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</si>
  <si>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</si>
  <si>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</si>
  <si>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</si>
  <si>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</si>
  <si>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</si>
  <si>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</si>
  <si>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</si>
  <si>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</si>
  <si>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</si>
  <si>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</si>
  <si>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</si>
  <si>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</si>
  <si>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</si>
  <si>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</si>
  <si>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</si>
  <si>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</si>
  <si>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</si>
  <si>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</si>
  <si>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</si>
  <si>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</si>
  <si>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</si>
  <si>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</si>
  <si>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</si>
  <si>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</si>
  <si>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</si>
  <si>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</si>
  <si>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</si>
  <si>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</si>
  <si>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</si>
  <si>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</si>
  <si>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</si>
  <si>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</si>
  <si>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</si>
  <si>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</si>
  <si>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</si>
  <si>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</si>
  <si>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</si>
  <si>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</si>
  <si>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</si>
  <si>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</si>
  <si>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</si>
  <si>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</si>
  <si>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</si>
  <si>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</si>
  <si>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</si>
  <si>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</si>
  <si>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</si>
  <si>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</si>
  <si>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</si>
  <si>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</si>
  <si>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</si>
  <si>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</si>
  <si>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</si>
  <si>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</si>
  <si>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</si>
  <si>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</si>
  <si>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</si>
  <si>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</si>
  <si>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</si>
  <si>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</si>
  <si>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</si>
  <si>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</si>
  <si>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</si>
  <si>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</si>
  <si>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</si>
  <si>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</si>
  <si>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</si>
  <si>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</si>
  <si>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</si>
  <si>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</si>
  <si>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</si>
  <si>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</si>
  <si>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</si>
  <si>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</si>
  <si>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</si>
  <si>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</si>
  <si>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</si>
  <si>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</si>
  <si>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</si>
  <si>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</si>
  <si>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</si>
  <si>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</si>
  <si>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</si>
  <si>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</si>
  <si>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</si>
  <si>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</si>
  <si>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</si>
  <si>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</si>
  <si>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</si>
  <si>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</si>
  <si>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</si>
  <si>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</si>
  <si>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</si>
  <si>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</si>
  <si>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</si>
  <si>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</si>
  <si>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</si>
  <si>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</si>
  <si>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</si>
  <si>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</si>
  <si>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</si>
  <si>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</si>
  <si>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</si>
  <si>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</si>
  <si>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</si>
  <si>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</si>
  <si>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</si>
  <si>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</si>
  <si>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</si>
  <si>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</si>
  <si>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</si>
  <si>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</si>
  <si>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</si>
  <si>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</si>
  <si>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</si>
  <si>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</si>
  <si>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</si>
  <si>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</si>
  <si>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</si>
  <si>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</si>
  <si>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</si>
  <si>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</si>
  <si>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</si>
  <si>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</si>
  <si>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</si>
  <si>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</si>
  <si>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</si>
  <si>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</si>
  <si>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</si>
  <si>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</si>
  <si>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</si>
  <si>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</si>
  <si>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</si>
  <si>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</si>
  <si>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</si>
  <si>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</si>
  <si>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</si>
  <si>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</si>
  <si>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</si>
  <si>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</si>
  <si>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</si>
  <si>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</si>
  <si>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</si>
  <si>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</si>
  <si>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</si>
  <si>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</si>
  <si>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</si>
  <si>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</si>
  <si>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</si>
  <si>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</si>
  <si>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</si>
  <si>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</si>
  <si>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</si>
  <si>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</si>
  <si>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</si>
  <si>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</si>
  <si>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</si>
  <si>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</si>
  <si>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</si>
  <si>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</si>
  <si>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</si>
  <si>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</si>
  <si>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</si>
  <si>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</si>
  <si>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</si>
  <si>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</si>
  <si>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</si>
  <si>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</si>
  <si>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</si>
  <si>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</si>
  <si>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</si>
  <si>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</si>
  <si>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</si>
  <si>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</si>
  <si>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</si>
  <si>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</si>
  <si>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</si>
  <si>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</si>
  <si>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</si>
  <si>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</si>
  <si>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</si>
  <si>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</si>
  <si>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</si>
  <si>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</si>
  <si>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</si>
  <si>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</si>
  <si>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</si>
  <si>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</si>
  <si>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</si>
  <si>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</si>
  <si>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</si>
  <si>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</si>
  <si>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</si>
  <si>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</si>
  <si>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</si>
  <si>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</si>
  <si>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</si>
  <si>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</si>
  <si>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</si>
  <si>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</si>
  <si>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</si>
  <si>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</si>
  <si>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</si>
  <si>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</si>
  <si>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</si>
  <si>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</si>
  <si>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</si>
  <si>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</si>
  <si>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</si>
  <si>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</si>
  <si>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</si>
  <si>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</si>
  <si>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</si>
  <si>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</si>
  <si>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</si>
  <si>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</si>
  <si>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</si>
  <si>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</si>
  <si>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</si>
  <si>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</si>
  <si>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</si>
  <si>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</si>
  <si>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</si>
  <si>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</si>
  <si>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</si>
  <si>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</si>
  <si>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</si>
  <si>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</si>
  <si>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</si>
  <si>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</si>
  <si>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</si>
  <si>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</si>
  <si>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</si>
  <si>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</si>
  <si>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</si>
  <si>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</si>
  <si>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</si>
  <si>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</si>
  <si>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</si>
  <si>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</si>
  <si>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</si>
  <si>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</si>
  <si>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</si>
  <si>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</si>
  <si>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</si>
  <si>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</si>
  <si>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</si>
  <si>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</si>
  <si>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</si>
  <si>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</si>
  <si>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</si>
  <si>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</si>
  <si>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</si>
  <si>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</si>
  <si>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</si>
  <si>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</si>
  <si>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</si>
  <si>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</si>
  <si>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</si>
  <si>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</si>
  <si>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</si>
  <si>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</si>
  <si>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</si>
  <si>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</si>
  <si>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</si>
  <si>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</si>
  <si>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</si>
  <si>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</si>
  <si>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</si>
  <si>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</si>
  <si>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</si>
  <si>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</si>
  <si>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</si>
  <si>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</si>
  <si>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</si>
  <si>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</si>
  <si>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</si>
  <si>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</si>
  <si>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</si>
  <si>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</si>
  <si>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</si>
  <si>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</si>
  <si>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</si>
  <si>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</si>
  <si>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</si>
  <si>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</si>
  <si>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</si>
  <si>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</si>
  <si>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</si>
  <si>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</si>
  <si>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</si>
  <si>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</si>
  <si>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</si>
  <si>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</si>
  <si>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</si>
  <si>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</si>
  <si>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</si>
  <si>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</si>
  <si>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</si>
  <si>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</si>
  <si>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</si>
  <si>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</si>
  <si>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</si>
  <si>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</si>
  <si>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</si>
  <si>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</si>
  <si>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</si>
  <si>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</si>
  <si>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</si>
  <si>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</si>
  <si>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</si>
  <si>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</si>
  <si>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</si>
  <si>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</si>
  <si>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</si>
  <si>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</si>
  <si>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</si>
  <si>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</si>
  <si>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</si>
  <si>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</si>
  <si>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</si>
  <si>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</si>
  <si>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</si>
  <si>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</si>
  <si>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</si>
  <si>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</si>
  <si>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</si>
  <si>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</si>
  <si>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</si>
  <si>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</si>
  <si>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</si>
  <si>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</si>
  <si>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</si>
  <si>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</si>
  <si>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</si>
  <si>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</si>
  <si>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</si>
  <si>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</si>
  <si>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</si>
  <si>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</si>
  <si>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</si>
  <si>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</si>
  <si>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</si>
  <si>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</si>
  <si>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</si>
  <si>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</si>
  <si>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</si>
  <si>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</si>
  <si>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</si>
  <si>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</si>
  <si>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</si>
  <si>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</si>
  <si>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</si>
  <si>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</si>
  <si>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</si>
  <si>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</si>
  <si>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</si>
  <si>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</si>
  <si>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</si>
  <si>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</si>
  <si>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</si>
  <si>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</si>
  <si>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</si>
  <si>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</si>
  <si>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</si>
  <si>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</si>
  <si>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</si>
  <si>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</si>
  <si>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</si>
  <si>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</si>
  <si>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</si>
  <si>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</si>
  <si>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</si>
  <si>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</si>
  <si>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</si>
  <si>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</si>
  <si>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</si>
  <si>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</si>
  <si>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</si>
  <si>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</si>
  <si>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</si>
  <si>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</si>
  <si>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</si>
  <si>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</si>
  <si>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</si>
  <si>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</si>
  <si>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</si>
  <si>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</si>
  <si>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</si>
  <si>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</si>
  <si>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</si>
  <si>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</si>
  <si>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</si>
  <si>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</si>
  <si>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</si>
  <si>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</si>
  <si>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</si>
  <si>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</si>
  <si>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</si>
  <si>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</si>
  <si>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</si>
  <si>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</si>
  <si>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</si>
  <si>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</si>
  <si>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</si>
  <si>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</si>
  <si>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</si>
  <si>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</si>
  <si>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</si>
  <si>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</si>
  <si>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</si>
  <si>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</si>
  <si>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</si>
  <si>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</si>
  <si>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</si>
  <si>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</si>
  <si>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</si>
  <si>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</si>
  <si>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</si>
  <si>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</si>
  <si>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</si>
  <si>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</si>
  <si>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</si>
  <si>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</si>
  <si>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</si>
  <si>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</si>
  <si>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</si>
  <si>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</si>
  <si>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</si>
  <si>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</si>
  <si>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</si>
  <si>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</si>
  <si>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</si>
  <si>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</si>
  <si>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</si>
  <si>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</si>
  <si>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</si>
  <si>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</si>
  <si>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</si>
  <si>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</si>
  <si>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</si>
  <si>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</si>
  <si>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</si>
  <si>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</si>
  <si>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</si>
  <si>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</si>
  <si>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</si>
  <si>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</si>
  <si>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</si>
  <si>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</si>
  <si>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</si>
  <si>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</si>
  <si>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</si>
  <si>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</si>
  <si>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</si>
  <si>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</si>
  <si>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</si>
  <si>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</si>
  <si>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</si>
  <si>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</si>
  <si>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</si>
  <si>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</si>
  <si>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</si>
  <si>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</si>
  <si>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</si>
  <si>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</si>
  <si>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</si>
  <si>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</si>
  <si>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</si>
  <si>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</si>
  <si>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</si>
  <si>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</si>
  <si>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</si>
  <si>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</si>
  <si>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</si>
  <si>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</si>
  <si>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</si>
  <si>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</si>
  <si>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</si>
  <si>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</si>
  <si>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</si>
  <si>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</si>
  <si>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</si>
  <si>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</si>
  <si>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</si>
  <si>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</si>
  <si>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</si>
  <si>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</si>
  <si>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</si>
  <si>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</si>
  <si>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</si>
  <si>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</si>
  <si>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</si>
  <si>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</si>
  <si>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</si>
  <si>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</si>
  <si>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</si>
  <si>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</si>
  <si>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</si>
  <si>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</si>
  <si>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</si>
  <si>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</si>
  <si>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</si>
  <si>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</si>
  <si>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</si>
  <si>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</si>
  <si>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</si>
  <si>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</si>
  <si>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</si>
  <si>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</si>
  <si>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</si>
  <si>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</si>
  <si>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</si>
  <si>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</si>
  <si>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</si>
  <si>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</si>
  <si>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</si>
  <si>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</si>
  <si>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</si>
  <si>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</si>
  <si>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</si>
  <si>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</si>
  <si>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</si>
  <si>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</si>
  <si>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</si>
  <si>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</si>
  <si>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</si>
  <si>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</si>
  <si>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</si>
  <si>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</si>
  <si>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</si>
  <si>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</si>
  <si>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</si>
  <si>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</si>
  <si>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</si>
  <si>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</si>
  <si>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</si>
  <si>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</si>
  <si>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</si>
  <si>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</si>
  <si>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</si>
  <si>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</si>
  <si>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</si>
  <si>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</si>
  <si>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</si>
  <si>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</si>
  <si>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</si>
  <si>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</si>
  <si>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</si>
  <si>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</si>
  <si>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</si>
  <si>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</si>
  <si>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</si>
  <si>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</si>
  <si>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</si>
  <si>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</si>
  <si>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</si>
  <si>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</si>
  <si>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</si>
  <si>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</si>
  <si>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</si>
  <si>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</si>
  <si>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</si>
  <si>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</si>
  <si>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</si>
  <si>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</si>
  <si>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</si>
  <si>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</si>
  <si>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</si>
  <si>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</si>
  <si>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</si>
  <si>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</si>
  <si>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</si>
  <si>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</si>
  <si>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</si>
  <si>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</si>
  <si>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</si>
  <si>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</si>
  <si>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</si>
  <si>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</si>
  <si>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</si>
  <si>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</si>
  <si>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</si>
  <si>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</si>
  <si>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</si>
  <si>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</si>
  <si>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</si>
  <si>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</si>
  <si>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</si>
  <si>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</si>
  <si>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</si>
  <si>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</si>
  <si>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</si>
  <si>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</si>
  <si>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</si>
  <si>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</si>
  <si>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</si>
  <si>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</si>
  <si>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</si>
  <si>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</si>
  <si>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</si>
  <si>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</si>
  <si>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</si>
  <si>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</si>
  <si>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</si>
  <si>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</si>
  <si>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</si>
  <si>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</si>
  <si>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</si>
  <si>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</si>
  <si>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</si>
  <si>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</si>
  <si>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</si>
  <si>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</si>
  <si>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</si>
  <si>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</si>
  <si>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</si>
  <si>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</si>
  <si>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</si>
  <si>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</si>
  <si>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</si>
  <si>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</si>
  <si>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</si>
  <si>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</si>
  <si>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</si>
  <si>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</si>
  <si>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</si>
  <si>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</si>
  <si>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</si>
  <si>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</si>
  <si>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</si>
  <si>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</si>
  <si>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</si>
  <si>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</si>
  <si>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</si>
  <si>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</si>
  <si>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</si>
  <si>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</si>
  <si>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</si>
  <si>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</si>
  <si>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</si>
  <si>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</si>
  <si>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</si>
  <si>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</si>
  <si>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</si>
  <si>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</si>
  <si>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</si>
  <si>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</si>
  <si>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</si>
  <si>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</si>
  <si>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</si>
  <si>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</si>
  <si>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</si>
  <si>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</si>
  <si>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</si>
  <si>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</si>
  <si>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</si>
  <si>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</si>
  <si>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</si>
  <si>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</si>
  <si>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</si>
  <si>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</si>
  <si>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</si>
  <si>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</si>
  <si>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</si>
  <si>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</si>
  <si>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</si>
  <si>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</si>
  <si>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</si>
  <si>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</si>
  <si>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</si>
  <si>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</si>
  <si>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</si>
  <si>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</si>
  <si>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</si>
  <si>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</si>
  <si>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</si>
  <si>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</si>
  <si>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</si>
  <si>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</si>
  <si>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</si>
  <si>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</si>
  <si>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</si>
  <si>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</si>
  <si>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</si>
  <si>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</si>
  <si>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</si>
  <si>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</si>
  <si>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</si>
  <si>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</si>
  <si>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</si>
  <si>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</si>
  <si>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</si>
  <si>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</si>
  <si>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</si>
  <si>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</si>
  <si>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</si>
  <si>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</si>
  <si>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</si>
  <si>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</si>
  <si>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</si>
  <si>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</si>
  <si>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</si>
  <si>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</si>
  <si>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</si>
  <si>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</si>
  <si>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</si>
  <si>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</si>
  <si>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</si>
  <si>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</si>
  <si>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</si>
  <si>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</si>
  <si>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</si>
  <si>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</si>
  <si>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</si>
  <si>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</si>
  <si>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</si>
  <si>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</si>
  <si>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</si>
  <si>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</si>
  <si>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</si>
  <si>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</si>
  <si>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</si>
  <si>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</si>
  <si>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</si>
  <si>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</si>
  <si>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</si>
  <si>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</si>
  <si>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</si>
  <si>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</si>
  <si>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</si>
  <si>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</si>
  <si>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</si>
  <si>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</si>
  <si>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</si>
  <si>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</si>
  <si>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</si>
  <si>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</si>
  <si>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</si>
  <si>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</si>
  <si>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</si>
  <si>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</si>
  <si>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</si>
  <si>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</si>
  <si>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</si>
  <si>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</si>
  <si>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</si>
  <si>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</si>
  <si>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</si>
  <si>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</si>
  <si>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</si>
  <si>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</si>
  <si>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</si>
  <si>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</si>
  <si>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</si>
  <si>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</si>
  <si>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</si>
  <si>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</si>
  <si>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</si>
  <si>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</si>
  <si>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</si>
  <si>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</si>
  <si>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</si>
  <si>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</si>
  <si>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</si>
  <si>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</si>
  <si>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</si>
  <si>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</si>
  <si>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</si>
  <si>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</si>
  <si>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</si>
  <si>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</si>
  <si>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</si>
  <si>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</si>
  <si>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</si>
  <si>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</si>
  <si>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</si>
  <si>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</si>
  <si>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</si>
  <si>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</si>
  <si>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</si>
  <si>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</si>
  <si>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</si>
  <si>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</si>
  <si>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</si>
  <si>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</si>
  <si>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</si>
  <si>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</si>
  <si>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</si>
  <si>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</si>
  <si>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</si>
  <si>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</si>
  <si>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</si>
  <si>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</si>
  <si>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</si>
  <si>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</si>
  <si>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</si>
  <si>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</si>
  <si>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</si>
  <si>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</si>
  <si>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</si>
  <si>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</si>
  <si>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</si>
  <si>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</si>
  <si>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</si>
  <si>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</si>
  <si>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</si>
  <si>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</si>
  <si>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</si>
  <si>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</si>
  <si>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</si>
  <si>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</si>
  <si>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</si>
  <si>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</si>
  <si>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</si>
  <si>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</si>
  <si>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</si>
  <si>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</si>
  <si>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</si>
  <si>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</si>
  <si>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</si>
  <si>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</si>
  <si>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</si>
  <si>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</si>
  <si>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</si>
  <si>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</si>
  <si>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</si>
  <si>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</si>
  <si>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</si>
  <si>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</si>
  <si>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</si>
  <si>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</si>
  <si>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</si>
  <si>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</si>
  <si>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</si>
  <si>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</si>
  <si>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</si>
  <si>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</si>
  <si>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</si>
  <si>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</si>
  <si>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</si>
  <si>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</si>
  <si>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</si>
  <si>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</si>
  <si>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</si>
  <si>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</si>
  <si>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</si>
  <si>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</si>
  <si>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</si>
  <si>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</si>
  <si>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</si>
  <si>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</si>
  <si>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</si>
  <si>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</si>
  <si>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</si>
  <si>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</si>
  <si>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</si>
  <si>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</si>
  <si>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</si>
  <si>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</si>
  <si>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</si>
  <si>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</si>
  <si>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</si>
  <si>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</si>
  <si>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</si>
  <si>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</si>
  <si>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</si>
  <si>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</si>
  <si>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</si>
  <si>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</si>
  <si>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</si>
  <si>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</si>
  <si>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</si>
  <si>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</si>
  <si>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</si>
  <si>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</si>
  <si>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</si>
  <si>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</si>
  <si>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</si>
  <si>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</si>
  <si>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</si>
  <si>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</si>
  <si>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</si>
  <si>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</si>
  <si>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</si>
  <si>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</si>
  <si>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</si>
  <si>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</si>
  <si>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</si>
  <si>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</si>
  <si>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</si>
  <si>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</si>
  <si>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</si>
  <si>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</si>
  <si>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</si>
  <si>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</si>
  <si>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</si>
  <si>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</si>
  <si>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</si>
  <si>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</si>
  <si>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</si>
  <si>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</si>
  <si>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</si>
  <si>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</si>
  <si>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</si>
  <si>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</si>
  <si>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</si>
  <si>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</si>
  <si>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</si>
  <si>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</si>
  <si>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</si>
  <si>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</si>
  <si>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</si>
  <si>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</si>
  <si>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</si>
  <si>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</si>
  <si>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</si>
  <si>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</si>
  <si>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</si>
  <si>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</si>
  <si>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</si>
  <si>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</si>
  <si>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</si>
  <si>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</si>
  <si>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</si>
  <si>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</si>
  <si>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</si>
  <si>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</si>
  <si>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</si>
  <si>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</si>
  <si>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</si>
  <si>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</si>
  <si>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</si>
  <si>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</si>
  <si>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</si>
  <si>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</si>
  <si>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</si>
  <si>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</si>
  <si>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</si>
  <si>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</si>
  <si>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</si>
  <si>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</si>
  <si>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</si>
  <si>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</si>
  <si>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</si>
  <si>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</si>
  <si>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</si>
  <si>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</si>
  <si>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</si>
  <si>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</si>
  <si>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</si>
  <si>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</si>
  <si>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</si>
  <si>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</si>
  <si>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</si>
  <si>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</si>
  <si>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</si>
  <si>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</si>
  <si>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</si>
  <si>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</si>
  <si>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</si>
  <si>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</si>
  <si>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</si>
  <si>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</si>
  <si>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</si>
  <si>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</si>
  <si>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</si>
  <si>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</si>
  <si>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</si>
  <si>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</si>
  <si>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</si>
  <si>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</si>
  <si>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</si>
  <si>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</si>
  <si>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</si>
  <si>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</si>
  <si>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</si>
  <si>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</si>
  <si>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</si>
  <si>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</si>
  <si>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</si>
  <si>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</si>
  <si>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</si>
  <si>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</si>
  <si>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</si>
  <si>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</si>
  <si>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</si>
  <si>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</si>
  <si>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</si>
  <si>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</si>
  <si>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</si>
  <si>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</si>
  <si>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</si>
  <si>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</si>
  <si>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</si>
  <si>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</si>
  <si>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</si>
  <si>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</si>
  <si>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</si>
  <si>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</si>
  <si>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</si>
  <si>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</si>
  <si>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</si>
  <si>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</si>
  <si>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</si>
  <si>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</si>
  <si>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</si>
  <si>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</si>
  <si>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</si>
  <si>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</si>
  <si>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</si>
  <si>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</si>
  <si>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</si>
  <si>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</si>
  <si>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</si>
  <si>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</si>
  <si>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</si>
  <si>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</si>
  <si>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</si>
  <si>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</si>
  <si>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</si>
  <si>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</si>
  <si>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</si>
  <si>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</si>
  <si>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</si>
  <si>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</si>
  <si>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</si>
  <si>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</si>
  <si>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</si>
  <si>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</si>
  <si>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</si>
  <si>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</si>
  <si>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</si>
  <si>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</si>
  <si>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</si>
  <si>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</si>
  <si>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</si>
  <si>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</si>
  <si>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</si>
  <si>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</si>
  <si>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</si>
  <si>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</si>
  <si>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</si>
  <si>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</si>
  <si>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</si>
  <si>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</si>
  <si>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</si>
  <si>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</si>
  <si>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</si>
  <si>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</si>
  <si>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</si>
  <si>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</si>
  <si>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</si>
  <si>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</si>
  <si>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</si>
  <si>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</si>
  <si>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</si>
  <si>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</si>
  <si>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</si>
  <si>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</si>
  <si>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</si>
  <si>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</si>
  <si>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</si>
  <si>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</si>
  <si>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</si>
  <si>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</si>
  <si>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</si>
  <si>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</si>
  <si>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</si>
  <si>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</si>
  <si>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</si>
  <si>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</si>
  <si>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</si>
  <si>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</si>
  <si>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</si>
  <si>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</si>
  <si>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</si>
  <si>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</si>
  <si>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</si>
  <si>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</si>
  <si>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</si>
  <si>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</si>
  <si>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</si>
  <si>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</si>
  <si>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</si>
  <si>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</si>
  <si>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</si>
  <si>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</si>
  <si>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</si>
  <si>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</si>
  <si>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</si>
  <si>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</si>
  <si>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</si>
  <si>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</si>
  <si>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</si>
  <si>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</si>
  <si>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</si>
  <si>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</si>
  <si>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</si>
  <si>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</si>
  <si>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</si>
  <si>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</si>
  <si>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</si>
  <si>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</si>
  <si>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</si>
  <si>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</si>
  <si>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</si>
  <si>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</si>
  <si>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</si>
  <si>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</si>
  <si>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</si>
  <si>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</si>
  <si>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</si>
  <si>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</si>
  <si>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</si>
  <si>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</si>
  <si>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</si>
  <si>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</si>
  <si>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</si>
  <si>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</si>
  <si>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</si>
  <si>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</si>
  <si>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</si>
  <si>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</si>
  <si>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</si>
  <si>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</si>
  <si>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</si>
  <si>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</si>
  <si>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</si>
  <si>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</si>
  <si>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</si>
  <si>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</si>
  <si>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</si>
  <si>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</si>
  <si>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</si>
  <si>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</si>
  <si>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</si>
  <si>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</si>
  <si>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</si>
  <si>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</si>
  <si>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</si>
  <si>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</si>
  <si>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</si>
  <si>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</si>
  <si>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</si>
  <si>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</si>
  <si>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</si>
  <si>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</si>
  <si>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</si>
  <si>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</si>
  <si>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</si>
  <si>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</si>
  <si>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</si>
  <si>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</si>
  <si>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</si>
  <si>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</si>
  <si>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</si>
  <si>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</si>
  <si>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</si>
  <si>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</si>
  <si>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</si>
  <si>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</si>
  <si>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</si>
  <si>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</si>
  <si>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</si>
  <si>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</si>
  <si>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</si>
  <si>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</si>
  <si>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</si>
  <si>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</si>
  <si>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</si>
  <si>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</si>
  <si>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</si>
  <si>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</si>
  <si>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</si>
  <si>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</si>
  <si>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</si>
  <si>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</si>
  <si>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</si>
  <si>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</si>
  <si>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</si>
  <si>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</si>
  <si>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</si>
  <si>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</si>
  <si>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</si>
  <si>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</si>
  <si>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</si>
  <si>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</si>
  <si>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</si>
  <si>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</si>
  <si>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</si>
  <si>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</si>
  <si>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</si>
  <si>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</si>
  <si>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</si>
  <si>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</si>
  <si>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</si>
  <si>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</si>
  <si>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</si>
  <si>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</si>
  <si>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</si>
  <si>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</si>
  <si>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</si>
  <si>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</si>
  <si>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</si>
  <si>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</si>
  <si>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</si>
  <si>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</si>
  <si>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</si>
  <si>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</si>
  <si>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</si>
  <si>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</si>
  <si>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</si>
  <si>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</si>
  <si>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</si>
  <si>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</si>
  <si>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</si>
  <si>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</si>
  <si>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</si>
  <si>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</si>
  <si>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</si>
  <si>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</si>
  <si>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</si>
  <si>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</si>
  <si>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</si>
  <si>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</si>
  <si>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</si>
  <si>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</si>
  <si>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</si>
  <si>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</si>
  <si>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</si>
  <si>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</si>
  <si>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</si>
  <si>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</si>
  <si>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</si>
  <si>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</si>
  <si>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</si>
  <si>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</si>
  <si>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</si>
  <si>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</si>
  <si>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</si>
  <si>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</si>
  <si>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</si>
  <si>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</si>
  <si>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</si>
  <si>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</si>
  <si>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</si>
  <si>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</si>
  <si>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</si>
  <si>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</si>
  <si>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</si>
  <si>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</si>
  <si>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</si>
  <si>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</si>
  <si>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</si>
  <si>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</si>
  <si>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</si>
  <si>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</si>
  <si>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</si>
  <si>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</si>
  <si>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</si>
  <si>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</si>
  <si>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</si>
  <si>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</si>
  <si>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</si>
  <si>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</si>
  <si>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</si>
  <si>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</si>
  <si>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</si>
  <si>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</si>
  <si>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</si>
  <si>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</si>
  <si>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</si>
  <si>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</si>
  <si>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</si>
  <si>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</si>
  <si>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</si>
  <si>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</si>
  <si>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</si>
  <si>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</si>
  <si>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</si>
  <si>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</si>
  <si>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</si>
  <si>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</si>
  <si>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</si>
  <si>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</si>
  <si>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</si>
  <si>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</si>
  <si>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</si>
  <si>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</si>
  <si>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</si>
  <si>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</si>
  <si>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</si>
  <si>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</si>
  <si>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</si>
  <si>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</si>
  <si>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</si>
  <si>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</si>
  <si>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</si>
  <si>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</si>
  <si>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</si>
  <si>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</si>
  <si>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</si>
  <si>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</si>
  <si>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</si>
  <si>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</si>
  <si>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</si>
  <si>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</si>
  <si>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</si>
  <si>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</si>
  <si>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</si>
  <si>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</si>
  <si>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</si>
  <si>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</si>
  <si>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</si>
  <si>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</si>
  <si>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</si>
  <si>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</si>
  <si>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</si>
  <si>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</si>
  <si>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</si>
  <si>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</si>
  <si>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</si>
  <si>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</si>
  <si>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</si>
  <si>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</si>
  <si>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</si>
  <si>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</si>
  <si>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</si>
  <si>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</si>
  <si>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</si>
  <si>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</si>
  <si>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</si>
  <si>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</si>
  <si>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</si>
  <si>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</si>
  <si>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</si>
  <si>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</si>
  <si>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</si>
  <si>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</si>
  <si>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</si>
  <si>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</si>
  <si>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</si>
  <si>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</si>
  <si>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</si>
  <si>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</si>
  <si>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</si>
  <si>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</si>
  <si>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</si>
  <si>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</si>
  <si>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</si>
  <si>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</si>
  <si>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</si>
  <si>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</si>
  <si>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</si>
  <si>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</si>
  <si>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</si>
  <si>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</si>
  <si>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</si>
  <si>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</si>
  <si>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</si>
  <si>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</si>
  <si>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</si>
  <si>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</si>
  <si>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</si>
  <si>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</si>
  <si>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</si>
  <si>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</si>
  <si>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</si>
  <si>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</si>
  <si>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</si>
  <si>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</si>
  <si>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</si>
  <si>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</si>
  <si>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</si>
  <si>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</si>
  <si>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</si>
  <si>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</si>
  <si>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</si>
  <si>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</si>
  <si>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</si>
  <si>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</si>
  <si>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</si>
  <si>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</si>
  <si>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</si>
  <si>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</si>
  <si>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</si>
  <si>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</si>
  <si>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</si>
  <si>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</si>
  <si>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</si>
  <si>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</si>
  <si>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</si>
  <si>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</si>
  <si>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</si>
  <si>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</si>
  <si>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</si>
  <si>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</si>
  <si>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</si>
  <si>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</si>
  <si>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</si>
  <si>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</si>
  <si>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</si>
  <si>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</si>
  <si>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</si>
  <si>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</si>
  <si>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</si>
  <si>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</si>
  <si>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</si>
  <si>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</si>
  <si>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</si>
  <si>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</si>
  <si>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</si>
  <si>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</si>
  <si>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</si>
  <si>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</si>
  <si>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</si>
  <si>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</si>
  <si>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</si>
  <si>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2023-08-03T10:30:04.596081Z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</si>
  <si>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</si>
  <si>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</si>
  <si>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</si>
  <si>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</si>
  <si>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</si>
  <si>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</si>
  <si>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</si>
  <si>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</si>
  <si>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</si>
  <si>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</si>
  <si>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</si>
  <si>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</si>
  <si>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</si>
  <si>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</si>
  <si>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</si>
  <si>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</si>
  <si>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</si>
  <si>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</si>
  <si>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</si>
  <si>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</si>
  <si>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</si>
  <si>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</si>
  <si>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</si>
  <si>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</si>
  <si>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</si>
  <si>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</si>
  <si>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</si>
  <si>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</si>
  <si>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</si>
  <si>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</si>
  <si>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</si>
  <si>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</si>
  <si>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</si>
  <si>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</si>
  <si>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</si>
  <si>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</si>
  <si>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</si>
  <si>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</si>
  <si>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</si>
  <si>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</si>
  <si>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</si>
  <si>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</si>
  <si>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</si>
  <si>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</si>
  <si>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</si>
  <si>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</si>
  <si>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</si>
  <si>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</si>
  <si>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</si>
  <si>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</si>
  <si>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</si>
  <si>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</si>
  <si>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</si>
  <si>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</si>
  <si>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</si>
  <si>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</si>
  <si>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</si>
  <si>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</si>
  <si>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</si>
  <si>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</si>
  <si>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</si>
  <si>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</si>
  <si>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</si>
  <si>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</si>
  <si>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</si>
  <si>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</si>
  <si>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</si>
  <si>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</si>
  <si>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</si>
  <si>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</si>
  <si>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</si>
  <si>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</si>
  <si>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</si>
  <si>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</si>
  <si>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</si>
  <si>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</si>
  <si>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</si>
  <si>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</si>
  <si>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</si>
  <si>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</si>
  <si>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</si>
  <si>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</si>
  <si>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</si>
  <si>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</si>
  <si>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</si>
  <si>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</si>
  <si>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</si>
  <si>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</si>
  <si>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</si>
  <si>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</si>
  <si>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</si>
  <si>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</si>
  <si>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</si>
  <si>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</si>
  <si>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</si>
  <si>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</si>
  <si>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</si>
  <si>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</si>
  <si>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2023-08-12T21:30:06.147236Z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</si>
  <si>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</si>
  <si>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</si>
  <si>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</si>
  <si>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</si>
  <si>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</si>
  <si>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</si>
  <si>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</si>
  <si>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</si>
  <si>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</si>
  <si>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</si>
  <si>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</si>
  <si>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</si>
  <si>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</si>
  <si>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</si>
  <si>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</si>
  <si>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</si>
  <si>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</si>
  <si>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</si>
  <si>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</si>
  <si>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</si>
  <si>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</si>
  <si>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</si>
  <si>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</si>
  <si>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</si>
  <si>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</si>
  <si>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</si>
  <si>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</si>
  <si>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</si>
  <si>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</si>
  <si>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</si>
  <si>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</si>
  <si>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</si>
  <si>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</si>
  <si>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</si>
  <si>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</si>
  <si>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</si>
  <si>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</si>
  <si>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</si>
  <si>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</si>
  <si>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</si>
  <si>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</si>
  <si>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</si>
  <si>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</si>
  <si>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</si>
  <si>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</si>
  <si>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</si>
  <si>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</si>
  <si>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</si>
  <si>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</si>
  <si>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</si>
  <si>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</si>
  <si>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</si>
  <si>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</si>
  <si>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</si>
  <si>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</si>
  <si>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</si>
  <si>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</si>
  <si>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</si>
  <si>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</si>
  <si>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</si>
  <si>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</si>
  <si>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</si>
  <si>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</si>
  <si>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</si>
  <si>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</si>
  <si>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</si>
  <si>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</si>
  <si>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</si>
  <si>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</si>
  <si>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</si>
  <si>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</si>
  <si>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</si>
  <si>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</si>
  <si>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</si>
  <si>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</si>
  <si>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</si>
  <si>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</si>
  <si>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</si>
  <si>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</si>
  <si>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</si>
  <si>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</si>
  <si>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</si>
  <si>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</si>
  <si>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</si>
  <si>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</si>
  <si>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</si>
  <si>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</si>
  <si>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</si>
  <si>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</si>
  <si>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</si>
  <si>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</si>
  <si>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</si>
  <si>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</si>
  <si>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</si>
  <si>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</si>
  <si>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</si>
  <si>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</si>
  <si>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</si>
  <si>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</si>
  <si>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</si>
  <si>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</si>
  <si>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</si>
  <si>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</si>
  <si>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</si>
  <si>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</si>
  <si>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</si>
  <si>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</si>
  <si>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</si>
  <si>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</si>
  <si>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</si>
  <si>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</si>
  <si>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</si>
  <si>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</si>
  <si>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</si>
  <si>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</si>
  <si>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</si>
  <si>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</si>
  <si>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</si>
  <si>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</si>
  <si>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</si>
  <si>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</si>
  <si>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</si>
  <si>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</si>
  <si>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</si>
  <si>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</si>
  <si>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</si>
  <si>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</si>
  <si>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</si>
  <si>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</si>
  <si>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</si>
  <si>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</si>
  <si>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</si>
  <si>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</si>
  <si>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</si>
  <si>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</si>
  <si>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</si>
  <si>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</si>
  <si>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</si>
  <si>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</si>
  <si>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</si>
  <si>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</si>
  <si>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</si>
  <si>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</si>
  <si>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</si>
  <si>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</si>
  <si>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</si>
  <si>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</si>
  <si>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</si>
  <si>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</si>
  <si>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</si>
  <si>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</si>
  <si>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</si>
  <si>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</si>
  <si>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</si>
  <si>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</si>
  <si>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</si>
  <si>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</si>
  <si>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</si>
  <si>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</si>
  <si>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</si>
  <si>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</si>
  <si>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</si>
  <si>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</si>
  <si>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</si>
  <si>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</si>
  <si>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</si>
  <si>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</si>
  <si>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</si>
  <si>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</si>
  <si>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</si>
  <si>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</si>
  <si>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</si>
  <si>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</si>
  <si>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</si>
  <si>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</si>
  <si>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</si>
  <si>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</si>
  <si>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</si>
  <si>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</si>
  <si>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</si>
  <si>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</si>
  <si>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</si>
  <si>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</si>
  <si>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</si>
  <si>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</si>
  <si>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</si>
  <si>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</si>
  <si>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</si>
  <si>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</si>
  <si>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</si>
  <si>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</si>
  <si>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</si>
  <si>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</si>
  <si>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</si>
  <si>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</si>
  <si>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</si>
  <si>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</si>
  <si>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</si>
  <si>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</si>
  <si>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</si>
  <si>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</si>
  <si>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</si>
  <si>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</si>
  <si>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</si>
  <si>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</si>
  <si>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</si>
  <si>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</si>
  <si>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</si>
  <si>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</si>
  <si>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</si>
  <si>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</si>
  <si>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</si>
  <si>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</si>
  <si>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</si>
  <si>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</si>
  <si>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</si>
  <si>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</si>
  <si>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</si>
  <si>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</si>
  <si>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</si>
  <si>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</si>
  <si>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</si>
  <si>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</si>
  <si>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</si>
  <si>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</si>
  <si>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</si>
  <si>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</si>
  <si>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</si>
  <si>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</si>
  <si>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</si>
  <si>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</si>
  <si>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</si>
  <si>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</si>
  <si>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</si>
  <si>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</si>
  <si>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</si>
  <si>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</si>
  <si>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</si>
  <si>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</si>
  <si>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</si>
  <si>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</si>
  <si>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</si>
  <si>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</si>
  <si>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</si>
  <si>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</si>
  <si>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</si>
  <si>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</si>
  <si>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</si>
  <si>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</si>
  <si>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</si>
  <si>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</si>
  <si>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</si>
  <si>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</si>
  <si>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</si>
  <si>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</si>
  <si>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</si>
  <si>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</si>
  <si>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</si>
  <si>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</si>
  <si>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</si>
  <si>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</si>
  <si>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</si>
  <si>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</si>
  <si>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</si>
  <si>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</si>
  <si>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</si>
  <si>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</si>
  <si>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</si>
  <si>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</si>
  <si>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</si>
  <si>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</si>
  <si>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</si>
  <si>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</si>
  <si>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</si>
  <si>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</si>
  <si>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</si>
  <si>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</si>
  <si>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</si>
  <si>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</si>
  <si>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</si>
  <si>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</si>
  <si>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</si>
  <si>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</si>
  <si>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</si>
  <si>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</si>
  <si>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</si>
  <si>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</si>
  <si>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</si>
  <si>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</si>
  <si>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</si>
  <si>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</si>
  <si>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</si>
  <si>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</si>
  <si>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</si>
  <si>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</si>
  <si>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</si>
  <si>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</si>
  <si>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</si>
  <si>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</si>
  <si>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</si>
  <si>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</si>
  <si>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</si>
  <si>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</si>
  <si>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</si>
  <si>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</si>
  <si>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</si>
  <si>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</si>
  <si>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</si>
  <si>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</si>
  <si>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</si>
  <si>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</si>
  <si>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</si>
  <si>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</si>
  <si>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</si>
  <si>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</si>
  <si>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</si>
  <si>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</si>
  <si>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</si>
  <si>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</si>
  <si>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</si>
  <si>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</si>
  <si>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</si>
  <si>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2023-08-18T17:00:05.628652Z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</si>
  <si>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</si>
  <si>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</si>
  <si>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</si>
  <si>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</si>
  <si>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</si>
  <si>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</si>
  <si>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</si>
  <si>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</si>
  <si>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</si>
  <si>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2023-08-18T14:00:10.338568Z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</si>
  <si>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</si>
  <si>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</si>
  <si>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</si>
  <si>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</si>
  <si>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</si>
  <si>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</si>
  <si>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2023-08-18T23:30:05.934168Z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</si>
  <si>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</si>
  <si>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</si>
  <si>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</si>
  <si>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</si>
  <si>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</si>
  <si>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</si>
  <si>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</si>
  <si>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</si>
  <si>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</si>
  <si>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</si>
  <si>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</si>
  <si>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</si>
  <si>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</si>
  <si>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</si>
  <si>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</si>
  <si>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</si>
  <si>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</si>
  <si>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</si>
  <si>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</si>
  <si>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</si>
  <si>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</si>
  <si>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</si>
  <si>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</si>
  <si>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</si>
  <si>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</si>
  <si>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</si>
  <si>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</si>
  <si>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</si>
  <si>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</si>
  <si>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</si>
  <si>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</si>
  <si>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</si>
  <si>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</si>
  <si>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</si>
  <si>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</si>
  <si>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</si>
  <si>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</si>
  <si>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</si>
  <si>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</si>
  <si>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</si>
  <si>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</si>
  <si>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</si>
  <si>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</si>
  <si>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</si>
  <si>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</si>
  <si>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</si>
  <si>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</si>
  <si>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</si>
  <si>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2023-08-25T11:00:06.801620Z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</si>
  <si>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</si>
  <si>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</si>
  <si>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</si>
  <si>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</si>
  <si>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</si>
  <si>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</si>
  <si>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</si>
  <si>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</si>
  <si>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</si>
  <si>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</si>
  <si>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</si>
  <si>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2023-08-27T23:00:06.773004Z</t>
  </si>
  <si>
    <t>Hannes</t>
  </si>
  <si>
    <t>247245.jpg</t>
  </si>
  <si>
    <t>Delcroix</t>
  </si>
  <si>
    <t>447715.jpg</t>
  </si>
  <si>
    <t>A.Ramsey</t>
  </si>
  <si>
    <t>2023-08-24T14:00:06.688509Z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</si>
  <si>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</si>
  <si>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</si>
  <si>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</si>
  <si>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</si>
  <si>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</si>
  <si>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</si>
  <si>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</si>
  <si>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</si>
  <si>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</si>
  <si>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</si>
  <si>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</si>
  <si>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Knee injury - 75% chance of playing</t>
  </si>
  <si>
    <t>Knee injury - Expected back 21 Oct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</si>
  <si>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</si>
  <si>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</si>
  <si>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</si>
  <si>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</si>
  <si>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</si>
  <si>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2023-08-26T19:30:08.007075Z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</si>
  <si>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</si>
  <si>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</si>
  <si>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</si>
  <si>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</si>
  <si>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</si>
  <si>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</si>
  <si>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</si>
  <si>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</si>
  <si>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</si>
  <si>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</si>
  <si>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</si>
  <si>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</si>
  <si>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</si>
  <si>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</si>
  <si>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</si>
  <si>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</si>
  <si>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</si>
  <si>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</si>
  <si>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</si>
  <si>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</si>
  <si>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</si>
  <si>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</si>
  <si>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</si>
  <si>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</si>
  <si>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</si>
  <si>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</si>
  <si>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2023-08-27T23:00:07.360467Z</t>
  </si>
  <si>
    <t>2023-08-28T08:19:16.956660Z</t>
  </si>
  <si>
    <t>2023-08-26T14:30:06.122359Z</t>
  </si>
  <si>
    <t>Transferred to Basel</t>
  </si>
  <si>
    <t>2023-08-28T07:58:11.676535Z</t>
  </si>
  <si>
    <t>2023-08-26T21:00:08.352500Z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</si>
  <si>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</si>
  <si>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</si>
  <si>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</si>
  <si>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</si>
  <si>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</si>
  <si>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</si>
  <si>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</si>
  <si>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</si>
  <si>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</si>
  <si>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</si>
  <si>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</si>
  <si>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</si>
  <si>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</si>
  <si>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</si>
  <si>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</si>
  <si>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23-236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</si>
  <si>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</si>
  <si>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</si>
  <si>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</si>
  <si>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</si>
  <si>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</si>
  <si>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</si>
  <si>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</si>
  <si>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</si>
  <si>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</si>
  <si>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</si>
  <si>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</si>
  <si>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</si>
  <si>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</si>
  <si>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</si>
  <si>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</si>
  <si>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</si>
  <si>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</si>
  <si>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</si>
  <si>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</si>
  <si>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</si>
  <si>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</si>
  <si>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</si>
  <si>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</si>
  <si>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</si>
  <si>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</si>
  <si>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</si>
  <si>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</si>
  <si>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</si>
  <si>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Raheem Sterling - 2</t>
  </si>
  <si>
    <t>Taiwo Awoniyi - 3</t>
  </si>
  <si>
    <t>Transferred to Monaco</t>
  </si>
  <si>
    <t>2023-08-31T08:55:15.272751Z</t>
  </si>
  <si>
    <t>2023-09-04T05:00:07.113298Z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</si>
  <si>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</si>
  <si>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</si>
  <si>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</si>
  <si>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</si>
  <si>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</si>
  <si>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</si>
  <si>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</si>
  <si>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</si>
  <si>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</si>
  <si>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</si>
  <si>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</si>
  <si>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</si>
  <si>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</si>
  <si>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</si>
  <si>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</si>
  <si>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</si>
  <si>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</si>
  <si>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</si>
  <si>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</si>
  <si>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</si>
  <si>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</si>
  <si>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</si>
  <si>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2023-09-01T13:30:07.634596Z</t>
  </si>
  <si>
    <t>535301.jpg</t>
  </si>
  <si>
    <t>Baleba</t>
  </si>
  <si>
    <t>Anssumane</t>
  </si>
  <si>
    <t>465607.jpg</t>
  </si>
  <si>
    <t>Fati Vieira</t>
  </si>
  <si>
    <t>Ansu Fati</t>
  </si>
  <si>
    <t>Illness - Unknown return date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</si>
  <si>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</si>
  <si>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</si>
  <si>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</si>
  <si>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</si>
  <si>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</si>
  <si>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</si>
  <si>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</si>
  <si>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</si>
  <si>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Knee injury - Expected back 07 Oct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</si>
  <si>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</si>
  <si>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</si>
  <si>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</si>
  <si>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</si>
  <si>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</si>
  <si>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</si>
  <si>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</si>
  <si>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</si>
  <si>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</si>
  <si>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</si>
  <si>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</si>
  <si>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</si>
  <si>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</si>
  <si>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</si>
  <si>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</si>
  <si>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</si>
  <si>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</si>
  <si>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2023-08-31T02:00:07.907908Z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</si>
  <si>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</si>
  <si>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</si>
  <si>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</si>
  <si>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</si>
  <si>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</si>
  <si>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</si>
  <si>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</si>
  <si>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</si>
  <si>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</si>
  <si>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</si>
  <si>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</si>
  <si>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</si>
  <si>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</si>
  <si>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</si>
  <si>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</si>
  <si>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</si>
  <si>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</si>
  <si>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</si>
  <si>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</si>
  <si>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</si>
  <si>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</si>
  <si>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</si>
  <si>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</si>
  <si>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</si>
  <si>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</si>
  <si>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</si>
  <si>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</si>
  <si>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</si>
  <si>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</si>
  <si>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</si>
  <si>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</si>
  <si>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</si>
  <si>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</si>
  <si>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</si>
  <si>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</si>
  <si>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</si>
  <si>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</si>
  <si>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2023-09-02T17:00:08.339119Z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</si>
  <si>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</si>
  <si>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</si>
  <si>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</si>
  <si>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</si>
  <si>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</si>
  <si>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</si>
  <si>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</si>
  <si>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</si>
  <si>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</si>
  <si>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</si>
  <si>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</si>
  <si>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</si>
  <si>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</si>
  <si>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</si>
  <si>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</si>
  <si>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</si>
  <si>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</si>
  <si>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</si>
  <si>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</si>
  <si>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</si>
  <si>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</si>
  <si>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</si>
  <si>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</si>
  <si>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</si>
  <si>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</si>
  <si>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</si>
  <si>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</si>
  <si>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</si>
  <si>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</si>
  <si>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</si>
  <si>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2023-08-31T17:30:08.698593Z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</si>
  <si>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</si>
  <si>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</si>
  <si>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</si>
  <si>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</si>
  <si>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</si>
  <si>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</si>
  <si>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</si>
  <si>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</si>
  <si>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</si>
  <si>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</si>
  <si>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</si>
  <si>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</si>
  <si>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</si>
  <si>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</si>
  <si>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</si>
  <si>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</si>
  <si>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</si>
  <si>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</si>
  <si>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</si>
  <si>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</si>
  <si>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</si>
  <si>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</si>
  <si>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</si>
  <si>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</si>
  <si>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26-259</t>
  </si>
  <si>
    <t>Timothy Castagne</t>
  </si>
  <si>
    <t>Jonny Evans</t>
  </si>
  <si>
    <t>23-054</t>
  </si>
  <si>
    <t>Will Hughes</t>
  </si>
  <si>
    <t>Rasmus Højlund</t>
  </si>
  <si>
    <t>Tariq Lamptey</t>
  </si>
  <si>
    <t>Dwight McNeil</t>
  </si>
  <si>
    <t>Ben Mee</t>
  </si>
  <si>
    <t>Kudus Mohammed</t>
  </si>
  <si>
    <t>31-028</t>
  </si>
  <si>
    <t>25-247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</si>
  <si>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</si>
  <si>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</si>
  <si>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</si>
  <si>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</si>
  <si>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</si>
  <si>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</si>
  <si>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</si>
  <si>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</si>
  <si>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</si>
  <si>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</si>
  <si>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</si>
  <si>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</si>
  <si>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</si>
  <si>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</si>
  <si>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</si>
  <si>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</si>
  <si>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</si>
  <si>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</si>
  <si>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</si>
  <si>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</si>
  <si>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</si>
  <si>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</si>
  <si>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</si>
  <si>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</si>
  <si>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Evan Ferguson - 4</t>
  </si>
  <si>
    <t>Bryan Mbeumo - 4</t>
  </si>
  <si>
    <r>
      <t>Andreas Pereira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Tim Ream</t>
    </r>
    <r>
      <rPr>
        <sz val="8.6"/>
        <color rgb="FF000000"/>
        <rFont val="Verdana"/>
        <family val="2"/>
      </rPr>
      <t>... - 1</t>
    </r>
  </si>
  <si>
    <t>Lyle Foster - 2</t>
  </si>
  <si>
    <t>GW5</t>
  </si>
  <si>
    <t>2023-09-17T20:30:06.235303Z</t>
  </si>
  <si>
    <t>Groin Injury - Expected back 21 Oct</t>
  </si>
  <si>
    <t>Permanent move to Trabzonspor</t>
  </si>
  <si>
    <t>2023-09-11T14:13:51.462896Z</t>
  </si>
  <si>
    <t>Joined Al-Duhail on loan for the rest of the season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</si>
  <si>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</si>
  <si>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</si>
  <si>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</si>
  <si>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</si>
  <si>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</si>
  <si>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</si>
  <si>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</si>
  <si>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</si>
  <si>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</si>
  <si>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</si>
  <si>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2023-09-16T20:00:07.069068Z</t>
  </si>
  <si>
    <t>Permanent transfer to Genk</t>
  </si>
  <si>
    <t>2023-09-06T09:25:40.755182Z</t>
  </si>
  <si>
    <t>Has joined Kasimpasa S.K. on loan</t>
  </si>
  <si>
    <t>2023-09-18T10:36:05.969054Z</t>
  </si>
  <si>
    <t>Suspended until 03 Oct</t>
  </si>
  <si>
    <t>2023-09-18T21:30:07.410356Z</t>
  </si>
  <si>
    <t>Mike</t>
  </si>
  <si>
    <t>437748.jpg</t>
  </si>
  <si>
    <t>Trésor</t>
  </si>
  <si>
    <t>M.Trésor</t>
  </si>
  <si>
    <t>2023-09-17T20:30:06.437413Z</t>
  </si>
  <si>
    <t>2023-09-17T20:30:06.589342Z</t>
  </si>
  <si>
    <t>Hamstring injury - Expected back 07 Oct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</si>
  <si>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</si>
  <si>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</si>
  <si>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</si>
  <si>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</si>
  <si>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</si>
  <si>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</si>
  <si>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</si>
  <si>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</si>
  <si>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</si>
  <si>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</si>
  <si>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</si>
  <si>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</si>
  <si>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2023-09-15T15:30:07.878268Z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</si>
  <si>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</si>
  <si>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</si>
  <si>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</si>
  <si>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</si>
  <si>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</si>
  <si>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</si>
  <si>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</si>
  <si>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</si>
  <si>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Hamstring injury - 50% chance of playing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</si>
  <si>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</si>
  <si>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</si>
  <si>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</si>
  <si>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</si>
  <si>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</si>
  <si>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</si>
  <si>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</si>
  <si>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</si>
  <si>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</si>
  <si>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Knock - 50% chance of playing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</si>
  <si>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</si>
  <si>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</si>
  <si>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</si>
  <si>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</si>
  <si>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</si>
  <si>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</si>
  <si>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</si>
  <si>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</si>
  <si>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2023-09-08T19:00:07.812942Z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</si>
  <si>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</si>
  <si>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</si>
  <si>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</si>
  <si>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</si>
  <si>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</si>
  <si>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Knee injury - Expected back 08 Oct</t>
  </si>
  <si>
    <t>2023-09-16T20:00:07.739859Z</t>
  </si>
  <si>
    <t>2023-09-12T11:00:07.995712Z</t>
  </si>
  <si>
    <t>Achilles injury - Expected back 21 Oct</t>
  </si>
  <si>
    <t>2023-09-06T20:00:07.244866Z</t>
  </si>
  <si>
    <t>2023-09-10T22:00:08.090730Z</t>
  </si>
  <si>
    <t>2023-09-15T15:30:08.541381Z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</si>
  <si>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</si>
  <si>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</si>
  <si>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</si>
  <si>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</si>
  <si>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</si>
  <si>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</si>
  <si>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</si>
  <si>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</si>
  <si>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</si>
  <si>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</si>
  <si>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</si>
  <si>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</si>
  <si>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</si>
  <si>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</si>
  <si>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</si>
  <si>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</si>
  <si>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</si>
  <si>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</si>
  <si>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</si>
  <si>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</si>
  <si>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</si>
  <si>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</si>
  <si>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</si>
  <si>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</si>
  <si>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2023-09-08T19:00:07.413291Z</t>
  </si>
  <si>
    <t>2023-09-13T01:00:07.638722Z</t>
  </si>
  <si>
    <t>2023-09-15T10:00:07.942527Z</t>
  </si>
  <si>
    <t>2023-09-16T20:00:07.914030Z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</si>
  <si>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</si>
  <si>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</si>
  <si>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</si>
  <si>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</si>
  <si>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</si>
  <si>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</si>
  <si>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2023-09-16T20:00:08.058261Z</t>
  </si>
  <si>
    <t>On loan to Olympiakos</t>
  </si>
  <si>
    <t>2023-09-06T09:27:43.215497Z</t>
  </si>
  <si>
    <t>Jean-Ricner</t>
  </si>
  <si>
    <t>231057.jpg</t>
  </si>
  <si>
    <t>Bellegarde</t>
  </si>
  <si>
    <t>28-213</t>
  </si>
  <si>
    <t>25-330</t>
  </si>
  <si>
    <t>23-231</t>
  </si>
  <si>
    <t>20-317</t>
  </si>
  <si>
    <t>30-204</t>
  </si>
  <si>
    <t>30-194</t>
  </si>
  <si>
    <t>25-164</t>
  </si>
  <si>
    <t>Jean-Ricner Bellegarde</t>
  </si>
  <si>
    <t>26-187</t>
  </si>
  <si>
    <t>20-265</t>
  </si>
  <si>
    <t>23-289</t>
  </si>
  <si>
    <t>20-205</t>
  </si>
  <si>
    <t>26-128</t>
  </si>
  <si>
    <t>Tommy Doyle</t>
  </si>
  <si>
    <t>20-323</t>
  </si>
  <si>
    <t>18-335</t>
  </si>
  <si>
    <t>32-248</t>
  </si>
  <si>
    <t>22-100</t>
  </si>
  <si>
    <t>Ryan Gravenberch</t>
  </si>
  <si>
    <t>23-060</t>
  </si>
  <si>
    <t>19-183</t>
  </si>
  <si>
    <t>24-100</t>
  </si>
  <si>
    <t>Callum Hudson-Odoi</t>
  </si>
  <si>
    <t>30-251</t>
  </si>
  <si>
    <t>26-363</t>
  </si>
  <si>
    <t>25-324</t>
  </si>
  <si>
    <t>26-175</t>
  </si>
  <si>
    <t>Gabriel Martinelli</t>
  </si>
  <si>
    <t>24-252</t>
  </si>
  <si>
    <t>26-141</t>
  </si>
  <si>
    <t>25-261</t>
  </si>
  <si>
    <t>Divock Origi</t>
  </si>
  <si>
    <t>Dango Ouattara</t>
  </si>
  <si>
    <t>20-233</t>
  </si>
  <si>
    <t>Albert Sambi Lokonga</t>
  </si>
  <si>
    <t>Ibrahim Sangaré</t>
  </si>
  <si>
    <t>Luis Sinisterra</t>
  </si>
  <si>
    <t>Charlie Taylor</t>
  </si>
  <si>
    <t>Mike Trésor</t>
  </si>
  <si>
    <t>25-297</t>
  </si>
  <si>
    <t>22-159</t>
  </si>
  <si>
    <t>26-181</t>
  </si>
  <si>
    <t>27-016</t>
  </si>
  <si>
    <t>28-291</t>
  </si>
  <si>
    <t>26-252</t>
  </si>
  <si>
    <t>26-278</t>
  </si>
  <si>
    <t>24-254</t>
  </si>
  <si>
    <t>Carlos Baleba</t>
  </si>
  <si>
    <t>Fodé Ballo-Touré</t>
  </si>
  <si>
    <t>33-278</t>
  </si>
  <si>
    <t>31-064</t>
  </si>
  <si>
    <t>Eric Dier</t>
  </si>
  <si>
    <t>Nicolás Domínguez</t>
  </si>
  <si>
    <t>25-083</t>
  </si>
  <si>
    <t>Malcolm Ebiowei</t>
  </si>
  <si>
    <t>Alfie Gilchrist</t>
  </si>
  <si>
    <t>20-211</t>
  </si>
  <si>
    <t>Rob Holding</t>
  </si>
  <si>
    <t>Alex Matos</t>
  </si>
  <si>
    <t>Konstantinos Mavropanos</t>
  </si>
  <si>
    <t>Teden Mengi</t>
  </si>
  <si>
    <t>21-142</t>
  </si>
  <si>
    <t>Álex Moreno</t>
  </si>
  <si>
    <t>32-143</t>
  </si>
  <si>
    <t>20-299</t>
  </si>
  <si>
    <t>28-184</t>
  </si>
  <si>
    <t>Ronnie Stutter</t>
  </si>
  <si>
    <t>Odisseas Vlachodimos</t>
  </si>
  <si>
    <r>
      <t>Leon Bailey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Moussa Diaby</t>
    </r>
    <r>
      <rPr>
        <sz val="8.6"/>
        <color rgb="FF000000"/>
        <rFont val="Verdana"/>
        <family val="2"/>
      </rPr>
      <t>... - 2</t>
    </r>
  </si>
  <si>
    <t>Odsonne Édouard - 4</t>
  </si>
  <si>
    <t>Hwang Hee-chan - 3</t>
  </si>
  <si>
    <t>Gustavo Hamer - 2</t>
  </si>
  <si>
    <t>Hamstring injury - 75% chance of playing</t>
  </si>
  <si>
    <t>2023-09-24T22:30:06.788217Z</t>
  </si>
  <si>
    <t>Back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</si>
  <si>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</si>
  <si>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</si>
  <si>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</si>
  <si>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</si>
  <si>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</si>
  <si>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</si>
  <si>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2023-09-22T14:00:07.577623Z</t>
  </si>
  <si>
    <t>2023-09-22T14:00:07.601244Z</t>
  </si>
  <si>
    <t>2023-09-22T14:00:07.621312Z</t>
  </si>
  <si>
    <t>2023-09-25T13:00:08.033849Z</t>
  </si>
  <si>
    <t>Muscle injury - Expected back 07 Oct</t>
  </si>
  <si>
    <t>Suspended until 21 Oct</t>
  </si>
  <si>
    <t>2023-09-24T16:30:06.897822Z</t>
  </si>
  <si>
    <t>Suspended until 07 Oct</t>
  </si>
  <si>
    <t>2023-09-24T16:30:06.950233Z</t>
  </si>
  <si>
    <t>2023-09-22T13:30:07.934644Z</t>
  </si>
  <si>
    <t>2023-09-24T18:00:07.480397Z</t>
  </si>
  <si>
    <t>Lack of match fitness - 75% chance of playing</t>
  </si>
  <si>
    <t>Mackenzie</t>
  </si>
  <si>
    <t>447261.jpg</t>
  </si>
  <si>
    <t>Hunt</t>
  </si>
  <si>
    <t>Groin Injury - 75% chance of playing</t>
  </si>
  <si>
    <t>2023-09-23T22:00:07.732576Z</t>
  </si>
  <si>
    <t>Groin Injury - Expected back 29 Oct</t>
  </si>
  <si>
    <t>2023-09-22T12:00:09.389013Z</t>
  </si>
  <si>
    <t>Knock - Expected back 08 Oct</t>
  </si>
  <si>
    <t>2023-09-20T09:00:09.855543Z</t>
  </si>
  <si>
    <t>2023-09-23T21:30:07.288023Z</t>
  </si>
  <si>
    <t>2023-09-20T09:00:09.995371Z</t>
  </si>
  <si>
    <t>2023-09-23T22:30:07.521955Z</t>
  </si>
  <si>
    <t>Toe Injury - 75% chance of playing</t>
  </si>
  <si>
    <t>2023-09-24T22:30:08.362792Z</t>
  </si>
  <si>
    <t>2023-09-23T22:00:06.903992Z</t>
  </si>
  <si>
    <t>Hamstring injury - Expected back 21 Oct</t>
  </si>
  <si>
    <t>Calf injury - 25% chance of playing</t>
  </si>
  <si>
    <t>Knock - 25% chance of playing</t>
  </si>
  <si>
    <t>2023-09-24T22:30:07.995996Z</t>
  </si>
  <si>
    <t>Knee injury - Expected back 23 Oct</t>
  </si>
  <si>
    <t>Groin Injury - Expected back 23 Oct</t>
  </si>
  <si>
    <t>Thigh injury - Expected back 23 Oct</t>
  </si>
  <si>
    <t>2023-09-25T12:30:08.800627Z</t>
  </si>
  <si>
    <t>2023-09-20T12:30:08.524991Z</t>
  </si>
  <si>
    <t>2023-09-22T11:30:08.260489Z</t>
  </si>
  <si>
    <t>2023-09-22T11:30:08.275824Z</t>
  </si>
  <si>
    <t>Ineligible to face his parent club on 30/9. - Expected back 08 Oct</t>
  </si>
  <si>
    <t>2023-09-23T21:30:07.230910Z</t>
  </si>
  <si>
    <t>2023-09-23T21:30:07.990147Z</t>
  </si>
  <si>
    <t>23-264</t>
  </si>
  <si>
    <t>26-001</t>
  </si>
  <si>
    <t>21-267</t>
  </si>
  <si>
    <t>27-179</t>
  </si>
  <si>
    <t>21-180</t>
  </si>
  <si>
    <t>24-183</t>
  </si>
  <si>
    <t>26-352</t>
  </si>
  <si>
    <t>22-111</t>
  </si>
  <si>
    <t>25-161</t>
  </si>
  <si>
    <t>28-068</t>
  </si>
  <si>
    <t>28-219</t>
  </si>
  <si>
    <t>24-353</t>
  </si>
  <si>
    <t>30-358</t>
  </si>
  <si>
    <t>29-227</t>
  </si>
  <si>
    <t>25-336</t>
  </si>
  <si>
    <t>23-237</t>
  </si>
  <si>
    <t>22-295</t>
  </si>
  <si>
    <t>Sofyan Amrabat</t>
  </si>
  <si>
    <t>27-035</t>
  </si>
  <si>
    <t>27-117</t>
  </si>
  <si>
    <t>23-298</t>
  </si>
  <si>
    <t>33-181</t>
  </si>
  <si>
    <t>23-213</t>
  </si>
  <si>
    <t>22-066</t>
  </si>
  <si>
    <t>30-210</t>
  </si>
  <si>
    <t>30-275</t>
  </si>
  <si>
    <t>26-044</t>
  </si>
  <si>
    <t>32-014</t>
  </si>
  <si>
    <t>26-047</t>
  </si>
  <si>
    <t>30-200</t>
  </si>
  <si>
    <t>19-265</t>
  </si>
  <si>
    <t>25-170</t>
  </si>
  <si>
    <t>29-294</t>
  </si>
  <si>
    <t>25-290</t>
  </si>
  <si>
    <t>35-067</t>
  </si>
  <si>
    <t>23-268</t>
  </si>
  <si>
    <t>29-143</t>
  </si>
  <si>
    <t>25-090</t>
  </si>
  <si>
    <t>22-193</t>
  </si>
  <si>
    <t>28-046</t>
  </si>
  <si>
    <t>32-333</t>
  </si>
  <si>
    <t>25-223</t>
  </si>
  <si>
    <t>31-075</t>
  </si>
  <si>
    <t>25-237</t>
  </si>
  <si>
    <t>23-129</t>
  </si>
  <si>
    <t>27-106</t>
  </si>
  <si>
    <t>27-026</t>
  </si>
  <si>
    <t>20-075</t>
  </si>
  <si>
    <t>32-234</t>
  </si>
  <si>
    <t>23-256</t>
  </si>
  <si>
    <t>26-279</t>
  </si>
  <si>
    <t>21-090</t>
  </si>
  <si>
    <t>Armando Broja</t>
  </si>
  <si>
    <t>22-015</t>
  </si>
  <si>
    <t>20-036</t>
  </si>
  <si>
    <t>26-079</t>
  </si>
  <si>
    <t>25-168</t>
  </si>
  <si>
    <t>27-280</t>
  </si>
  <si>
    <t>25-006</t>
  </si>
  <si>
    <t>21-007</t>
  </si>
  <si>
    <t>18-276</t>
  </si>
  <si>
    <t>27-023</t>
  </si>
  <si>
    <t>31-139</t>
  </si>
  <si>
    <t>20-052</t>
  </si>
  <si>
    <t>21-327</t>
  </si>
  <si>
    <t>26-193</t>
  </si>
  <si>
    <t>20-271</t>
  </si>
  <si>
    <t>31-214</t>
  </si>
  <si>
    <t>26-049</t>
  </si>
  <si>
    <t>27-294</t>
  </si>
  <si>
    <t>19-245</t>
  </si>
  <si>
    <t>19-124</t>
  </si>
  <si>
    <t>23-295</t>
  </si>
  <si>
    <t>28-215</t>
  </si>
  <si>
    <t>19-340</t>
  </si>
  <si>
    <t>22-148</t>
  </si>
  <si>
    <t>26-234</t>
  </si>
  <si>
    <t>34-092</t>
  </si>
  <si>
    <t>31-034</t>
  </si>
  <si>
    <t>31-105</t>
  </si>
  <si>
    <t>27-171</t>
  </si>
  <si>
    <t>24-121</t>
  </si>
  <si>
    <t>27-267</t>
  </si>
  <si>
    <t>21-203</t>
  </si>
  <si>
    <t>24-191</t>
  </si>
  <si>
    <t>23-084</t>
  </si>
  <si>
    <t>22-149</t>
  </si>
  <si>
    <t>26-237</t>
  </si>
  <si>
    <t>24-337</t>
  </si>
  <si>
    <t>30-154</t>
  </si>
  <si>
    <t>25-087</t>
  </si>
  <si>
    <t>33-142</t>
  </si>
  <si>
    <t>32-089</t>
  </si>
  <si>
    <t>24-209</t>
  </si>
  <si>
    <t>28-163</t>
  </si>
  <si>
    <t>24-080</t>
  </si>
  <si>
    <t>26-134</t>
  </si>
  <si>
    <t>26-255</t>
  </si>
  <si>
    <t>30-067</t>
  </si>
  <si>
    <t>25-198</t>
  </si>
  <si>
    <t>17-318</t>
  </si>
  <si>
    <t>31-252</t>
  </si>
  <si>
    <t>21-121</t>
  </si>
  <si>
    <t>25-089</t>
  </si>
  <si>
    <t>25-280</t>
  </si>
  <si>
    <t>30-267</t>
  </si>
  <si>
    <t>23-260</t>
  </si>
  <si>
    <t>23-278</t>
  </si>
  <si>
    <t>21-343</t>
  </si>
  <si>
    <t>31-308</t>
  </si>
  <si>
    <t>19-286</t>
  </si>
  <si>
    <t>30-039</t>
  </si>
  <si>
    <t>25-252</t>
  </si>
  <si>
    <t>30-340</t>
  </si>
  <si>
    <t>21-151</t>
  </si>
  <si>
    <t>20-174</t>
  </si>
  <si>
    <t>30-228</t>
  </si>
  <si>
    <t>31-223</t>
  </si>
  <si>
    <t>35-265</t>
  </si>
  <si>
    <t>25-088</t>
  </si>
  <si>
    <t>20-329</t>
  </si>
  <si>
    <t>18-341</t>
  </si>
  <si>
    <t>29-017</t>
  </si>
  <si>
    <t>22-251</t>
  </si>
  <si>
    <t>30-104</t>
  </si>
  <si>
    <t>23-120</t>
  </si>
  <si>
    <t>32-254</t>
  </si>
  <si>
    <t>27-215</t>
  </si>
  <si>
    <t>23-022</t>
  </si>
  <si>
    <t>24-141</t>
  </si>
  <si>
    <t>33-364</t>
  </si>
  <si>
    <t>19-086</t>
  </si>
  <si>
    <t>22-196</t>
  </si>
  <si>
    <t>30-019</t>
  </si>
  <si>
    <t>23-241</t>
  </si>
  <si>
    <t>22-106</t>
  </si>
  <si>
    <t>25-253</t>
  </si>
  <si>
    <t>22-225</t>
  </si>
  <si>
    <t>26-125</t>
  </si>
  <si>
    <t>23-021</t>
  </si>
  <si>
    <t>22-213</t>
  </si>
  <si>
    <t>21-132</t>
  </si>
  <si>
    <t>28-015</t>
  </si>
  <si>
    <t>32-102</t>
  </si>
  <si>
    <t>23-074</t>
  </si>
  <si>
    <t>25-313</t>
  </si>
  <si>
    <t>20-129</t>
  </si>
  <si>
    <t>21-245</t>
  </si>
  <si>
    <t>23-066</t>
  </si>
  <si>
    <t>19-189</t>
  </si>
  <si>
    <t>19-017</t>
  </si>
  <si>
    <t>26-093</t>
  </si>
  <si>
    <t>18-175</t>
  </si>
  <si>
    <t>24-106</t>
  </si>
  <si>
    <t>23-109</t>
  </si>
  <si>
    <t>27-242</t>
  </si>
  <si>
    <t>31-079</t>
  </si>
  <si>
    <t>21-107</t>
  </si>
  <si>
    <t>21-258</t>
  </si>
  <si>
    <t>22-322</t>
  </si>
  <si>
    <t>28-161</t>
  </si>
  <si>
    <t>28-051</t>
  </si>
  <si>
    <t>24-004</t>
  </si>
  <si>
    <t>27-145</t>
  </si>
  <si>
    <t>22-097</t>
  </si>
  <si>
    <t>23-291</t>
  </si>
  <si>
    <t>25-138</t>
  </si>
  <si>
    <t>21-364</t>
  </si>
  <si>
    <t>27-042</t>
  </si>
  <si>
    <t>23-242</t>
  </si>
  <si>
    <t>22-125</t>
  </si>
  <si>
    <t>30-184</t>
  </si>
  <si>
    <t>22-238</t>
  </si>
  <si>
    <t>31-279</t>
  </si>
  <si>
    <t>26-295</t>
  </si>
  <si>
    <t>25-272</t>
  </si>
  <si>
    <t>23-221</t>
  </si>
  <si>
    <t>33-155</t>
  </si>
  <si>
    <t>22-136</t>
  </si>
  <si>
    <t>26-080</t>
  </si>
  <si>
    <t>23-306</t>
  </si>
  <si>
    <t>30-337</t>
  </si>
  <si>
    <t>30-257</t>
  </si>
  <si>
    <t>27-004</t>
  </si>
  <si>
    <t>24-354</t>
  </si>
  <si>
    <t>19-322</t>
  </si>
  <si>
    <t>23-222</t>
  </si>
  <si>
    <t>24-143</t>
  </si>
  <si>
    <t>19-010</t>
  </si>
  <si>
    <t>24-123</t>
  </si>
  <si>
    <t>25-337</t>
  </si>
  <si>
    <t>29-142</t>
  </si>
  <si>
    <t>23-153</t>
  </si>
  <si>
    <t>35-138</t>
  </si>
  <si>
    <t>22-360</t>
  </si>
  <si>
    <t>29-121</t>
  </si>
  <si>
    <t>22-267</t>
  </si>
  <si>
    <t>29-318</t>
  </si>
  <si>
    <t>30-024</t>
  </si>
  <si>
    <t>31-205</t>
  </si>
  <si>
    <t>28-335</t>
  </si>
  <si>
    <t>18-308</t>
  </si>
  <si>
    <t>22-215</t>
  </si>
  <si>
    <t>29-070</t>
  </si>
  <si>
    <t>27-169</t>
  </si>
  <si>
    <t>28-296</t>
  </si>
  <si>
    <t>26-137</t>
  </si>
  <si>
    <t>25-139</t>
  </si>
  <si>
    <t>27-043</t>
  </si>
  <si>
    <t>21-199</t>
  </si>
  <si>
    <t>24-275</t>
  </si>
  <si>
    <t>26-306</t>
  </si>
  <si>
    <t>25-191</t>
  </si>
  <si>
    <t>29-067</t>
  </si>
  <si>
    <t>22-099</t>
  </si>
  <si>
    <t>31-023</t>
  </si>
  <si>
    <t>25-250</t>
  </si>
  <si>
    <t>21-011</t>
  </si>
  <si>
    <t>26-089</t>
  </si>
  <si>
    <t>32-048</t>
  </si>
  <si>
    <t>24-049</t>
  </si>
  <si>
    <t>20-342</t>
  </si>
  <si>
    <t>27-113</t>
  </si>
  <si>
    <t>28-342</t>
  </si>
  <si>
    <t>26-317</t>
  </si>
  <si>
    <t>23-307</t>
  </si>
  <si>
    <t>26-291</t>
  </si>
  <si>
    <t>34-004</t>
  </si>
  <si>
    <t>20-247</t>
  </si>
  <si>
    <t>37-264</t>
  </si>
  <si>
    <t>30-196</t>
  </si>
  <si>
    <t>24-024</t>
  </si>
  <si>
    <t>29-009</t>
  </si>
  <si>
    <t>26-267</t>
  </si>
  <si>
    <t>31-048</t>
  </si>
  <si>
    <t>27-283</t>
  </si>
  <si>
    <t>24-258</t>
  </si>
  <si>
    <t>22-263</t>
  </si>
  <si>
    <t>22-144</t>
  </si>
  <si>
    <t>24-119</t>
  </si>
  <si>
    <t>29-249</t>
  </si>
  <si>
    <t>34-068</t>
  </si>
  <si>
    <t>23-200</t>
  </si>
  <si>
    <t>27-201</t>
  </si>
  <si>
    <t>24-118</t>
  </si>
  <si>
    <t>32-166</t>
  </si>
  <si>
    <t>25-029</t>
  </si>
  <si>
    <t>24-093</t>
  </si>
  <si>
    <t>29-199</t>
  </si>
  <si>
    <t>24-205</t>
  </si>
  <si>
    <t>26-147</t>
  </si>
  <si>
    <t>35-125</t>
  </si>
  <si>
    <t>19-153</t>
  </si>
  <si>
    <t>33-260</t>
  </si>
  <si>
    <t>22-040</t>
  </si>
  <si>
    <t>27-176</t>
  </si>
  <si>
    <t>25-267</t>
  </si>
  <si>
    <t>28-160</t>
  </si>
  <si>
    <t>29-051</t>
  </si>
  <si>
    <t>21-226</t>
  </si>
  <si>
    <t>28-078</t>
  </si>
  <si>
    <t>29-053</t>
  </si>
  <si>
    <t>26-029</t>
  </si>
  <si>
    <t>21-344</t>
  </si>
  <si>
    <t>21-279</t>
  </si>
  <si>
    <t>34-235</t>
  </si>
  <si>
    <t>27-297</t>
  </si>
  <si>
    <t>21-229</t>
  </si>
  <si>
    <t>29-202</t>
  </si>
  <si>
    <t>30-119</t>
  </si>
  <si>
    <t>31-159</t>
  </si>
  <si>
    <t>24-012</t>
  </si>
  <si>
    <t>20-239</t>
  </si>
  <si>
    <t>20-355</t>
  </si>
  <si>
    <t>25-134</t>
  </si>
  <si>
    <t>Jacob Ramsey</t>
  </si>
  <si>
    <t>22-120</t>
  </si>
  <si>
    <t>25-329</t>
  </si>
  <si>
    <t>28-010</t>
  </si>
  <si>
    <t>35-355</t>
  </si>
  <si>
    <t>29-203</t>
  </si>
  <si>
    <t>28-241</t>
  </si>
  <si>
    <t>26-283</t>
  </si>
  <si>
    <t>30-235</t>
  </si>
  <si>
    <t>23-181</t>
  </si>
  <si>
    <t>26-138</t>
  </si>
  <si>
    <t>28-002</t>
  </si>
  <si>
    <t>29-198</t>
  </si>
  <si>
    <t>26-048</t>
  </si>
  <si>
    <t>27-095</t>
  </si>
  <si>
    <t>34-058</t>
  </si>
  <si>
    <t>25-151</t>
  </si>
  <si>
    <t>28-257</t>
  </si>
  <si>
    <t>30-070</t>
  </si>
  <si>
    <t>22-020</t>
  </si>
  <si>
    <t>31-102</t>
  </si>
  <si>
    <t>22-185</t>
  </si>
  <si>
    <t>23-338</t>
  </si>
  <si>
    <t>27-105</t>
  </si>
  <si>
    <t>25-311</t>
  </si>
  <si>
    <t>23-184</t>
  </si>
  <si>
    <t>31-137</t>
  </si>
  <si>
    <t>21-302</t>
  </si>
  <si>
    <t>30-276</t>
  </si>
  <si>
    <t>29-313</t>
  </si>
  <si>
    <t>23-261</t>
  </si>
  <si>
    <t>28-075</t>
  </si>
  <si>
    <t>29-046</t>
  </si>
  <si>
    <t>21-068</t>
  </si>
  <si>
    <t>39-003</t>
  </si>
  <si>
    <t>23-009</t>
  </si>
  <si>
    <t>23-059</t>
  </si>
  <si>
    <t>26-011</t>
  </si>
  <si>
    <t>24-063</t>
  </si>
  <si>
    <t>28-210</t>
  </si>
  <si>
    <t>33-038</t>
  </si>
  <si>
    <t>22-335</t>
  </si>
  <si>
    <t>28-007</t>
  </si>
  <si>
    <t>30-310</t>
  </si>
  <si>
    <t>24-187</t>
  </si>
  <si>
    <t>30-007</t>
  </si>
  <si>
    <t>27-351</t>
  </si>
  <si>
    <t>22-107</t>
  </si>
  <si>
    <t>24-324</t>
  </si>
  <si>
    <t>34-180</t>
  </si>
  <si>
    <t>23-140</t>
  </si>
  <si>
    <t>20-350</t>
  </si>
  <si>
    <t>27-243</t>
  </si>
  <si>
    <t>28-019</t>
  </si>
  <si>
    <t>22-036</t>
  </si>
  <si>
    <t>24-120</t>
  </si>
  <si>
    <t>33-006</t>
  </si>
  <si>
    <t>28-295</t>
  </si>
  <si>
    <t>25-044</t>
  </si>
  <si>
    <t>27-136</t>
  </si>
  <si>
    <t>29-093</t>
  </si>
  <si>
    <t>20-301</t>
  </si>
  <si>
    <t>32-079</t>
  </si>
  <si>
    <t>30-153</t>
  </si>
  <si>
    <t>31-253</t>
  </si>
  <si>
    <t>21-038</t>
  </si>
  <si>
    <t>26-353</t>
  </si>
  <si>
    <t>23-118</t>
  </si>
  <si>
    <t>24-064</t>
  </si>
  <si>
    <t>33-120</t>
  </si>
  <si>
    <t>25-303</t>
  </si>
  <si>
    <t>33-331</t>
  </si>
  <si>
    <t>28-328</t>
  </si>
  <si>
    <t>27-269</t>
  </si>
  <si>
    <t>28-264</t>
  </si>
  <si>
    <t>32-303</t>
  </si>
  <si>
    <t>25-352</t>
  </si>
  <si>
    <t>22-165</t>
  </si>
  <si>
    <t>35-047</t>
  </si>
  <si>
    <t>31-210</t>
  </si>
  <si>
    <t>27-022</t>
  </si>
  <si>
    <t>31-292</t>
  </si>
  <si>
    <t>28-297</t>
  </si>
  <si>
    <t>26-258</t>
  </si>
  <si>
    <t>25-308</t>
  </si>
  <si>
    <t>38-078</t>
  </si>
  <si>
    <t>21-024</t>
  </si>
  <si>
    <t>24-085</t>
  </si>
  <si>
    <t>26-284</t>
  </si>
  <si>
    <t>28-333</t>
  </si>
  <si>
    <t>24-282</t>
  </si>
  <si>
    <t>20-089</t>
  </si>
  <si>
    <t>25-017</t>
  </si>
  <si>
    <t>24-260</t>
  </si>
  <si>
    <t>18-338</t>
  </si>
  <si>
    <t>23-345</t>
  </si>
  <si>
    <t>26-265</t>
  </si>
  <si>
    <t>19-351</t>
  </si>
  <si>
    <t>Donny van de Beek</t>
  </si>
  <si>
    <t>26-160</t>
  </si>
  <si>
    <t>30-074</t>
  </si>
  <si>
    <t>21-020</t>
  </si>
  <si>
    <t>19-306</t>
  </si>
  <si>
    <t>38-022</t>
  </si>
  <si>
    <t>29-206</t>
  </si>
  <si>
    <t>28-248</t>
  </si>
  <si>
    <t>22-274</t>
  </si>
  <si>
    <t>32-173</t>
  </si>
  <si>
    <t>33-284</t>
  </si>
  <si>
    <t>25-065</t>
  </si>
  <si>
    <t>31-070</t>
  </si>
  <si>
    <t>19-228</t>
  </si>
  <si>
    <t>29-253</t>
  </si>
  <si>
    <t>34-253</t>
  </si>
  <si>
    <t>20-021</t>
  </si>
  <si>
    <t>24-339</t>
  </si>
  <si>
    <t>Mohamed Elneny</t>
  </si>
  <si>
    <t>31-076</t>
  </si>
  <si>
    <t>38-160</t>
  </si>
  <si>
    <t>34-132</t>
  </si>
  <si>
    <t>20-186</t>
  </si>
  <si>
    <t>35-192</t>
  </si>
  <si>
    <t>20-321</t>
  </si>
  <si>
    <t>23-071</t>
  </si>
  <si>
    <t>18-215</t>
  </si>
  <si>
    <t>31-163</t>
  </si>
  <si>
    <t>19-301</t>
  </si>
  <si>
    <t>30-057</t>
  </si>
  <si>
    <t>18-248</t>
  </si>
  <si>
    <t>20-224</t>
  </si>
  <si>
    <t>18-364</t>
  </si>
  <si>
    <t>20-217</t>
  </si>
  <si>
    <t>26-197</t>
  </si>
  <si>
    <t>28-005</t>
  </si>
  <si>
    <t>28-108</t>
  </si>
  <si>
    <t>20-194</t>
  </si>
  <si>
    <t>Mackenzie Hunt</t>
  </si>
  <si>
    <t>21-315</t>
  </si>
  <si>
    <t>25-230</t>
  </si>
  <si>
    <t>21-165</t>
  </si>
  <si>
    <t>23-244</t>
  </si>
  <si>
    <t>17-259</t>
  </si>
  <si>
    <t>24-306</t>
  </si>
  <si>
    <t>35-175</t>
  </si>
  <si>
    <t>28-100</t>
  </si>
  <si>
    <t>39-341</t>
  </si>
  <si>
    <t>19-344</t>
  </si>
  <si>
    <t>20-154</t>
  </si>
  <si>
    <t>18-357</t>
  </si>
  <si>
    <t>25-288</t>
  </si>
  <si>
    <t>28-159</t>
  </si>
  <si>
    <t>19-012</t>
  </si>
  <si>
    <t>21-148</t>
  </si>
  <si>
    <t>19-050</t>
  </si>
  <si>
    <t>30-109</t>
  </si>
  <si>
    <t>24-322</t>
  </si>
  <si>
    <t>24-346</t>
  </si>
  <si>
    <t>18-301</t>
  </si>
  <si>
    <t>30-323</t>
  </si>
  <si>
    <t>20-261</t>
  </si>
  <si>
    <t>23-352</t>
  </si>
  <si>
    <t>18-061</t>
  </si>
  <si>
    <t>26-120</t>
  </si>
  <si>
    <t>34-015</t>
  </si>
  <si>
    <t>26-286</t>
  </si>
  <si>
    <t>19-145</t>
  </si>
  <si>
    <t>21-150</t>
  </si>
  <si>
    <t>32-101</t>
  </si>
  <si>
    <t>32-149</t>
  </si>
  <si>
    <t>Cédric Soares</t>
  </si>
  <si>
    <t>32-025</t>
  </si>
  <si>
    <t>20-305</t>
  </si>
  <si>
    <t>28-190</t>
  </si>
  <si>
    <t>18-262</t>
  </si>
  <si>
    <t>28-037</t>
  </si>
  <si>
    <t>Alejo Véliz</t>
  </si>
  <si>
    <t>20-006</t>
  </si>
  <si>
    <t>23-350</t>
  </si>
  <si>
    <t>19-336</t>
  </si>
  <si>
    <t>29-152</t>
  </si>
  <si>
    <t>18-112</t>
  </si>
  <si>
    <t>19-208</t>
  </si>
  <si>
    <t>19-089</t>
  </si>
  <si>
    <t>GW7</t>
  </si>
  <si>
    <t>GW6</t>
  </si>
  <si>
    <t>Erling Haaland - 8</t>
  </si>
  <si>
    <r>
      <t>Mohamed Salah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Darwin Núñez</t>
    </r>
    <r>
      <rPr>
        <sz val="8.6"/>
        <color rgb="FF000000"/>
        <rFont val="Verdana"/>
        <family val="2"/>
      </rPr>
      <t> - 3</t>
    </r>
  </si>
  <si>
    <r>
      <t>Jason Steele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Bart Verbruggen</t>
    </r>
  </si>
  <si>
    <t>Son Heung-min - 5</t>
  </si>
  <si>
    <t>Bukayo Saka - 3</t>
  </si>
  <si>
    <t>Jarrod Bowen - 4</t>
  </si>
  <si>
    <t>Callum Wilson - 4</t>
  </si>
  <si>
    <t>Bruno Fernandes - 2</t>
  </si>
  <si>
    <t>Abdoulaye Doucouré - 2</t>
  </si>
  <si>
    <t>Dominic Solanke - 3</t>
  </si>
  <si>
    <t>Carlton Morris - 2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</si>
</sst>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39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left" vertical="center"/>
    </xf>
    <xf numFmtId="0" fontId="13" fillId="3" borderId="20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1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3" fillId="3" borderId="24" xfId="1" applyFill="1" applyBorder="1" applyAlignment="1">
      <alignment horizontal="left" vertical="center"/>
    </xf>
    <xf numFmtId="0" fontId="13" fillId="3" borderId="25" xfId="1" applyFill="1" applyBorder="1" applyAlignment="1">
      <alignment horizontal="left" vertical="center"/>
    </xf>
    <xf numFmtId="0" fontId="13" fillId="3" borderId="15" xfId="1" applyFill="1" applyBorder="1" applyAlignment="1">
      <alignment horizontal="left" vertical="center"/>
    </xf>
    <xf numFmtId="0" fontId="12" fillId="3" borderId="16" xfId="0" applyFont="1" applyFill="1" applyBorder="1" applyAlignment="1">
      <alignment horizontal="right" vertical="center"/>
    </xf>
    <xf numFmtId="0" fontId="12" fillId="3" borderId="15" xfId="0" applyFont="1" applyFill="1" applyBorder="1" applyAlignment="1">
      <alignment horizontal="right" vertical="center"/>
    </xf>
    <xf numFmtId="0" fontId="13" fillId="3" borderId="26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3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3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4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8" fillId="0" borderId="39" xfId="0" applyFont="1" applyFill="1" applyBorder="1" applyAlignment="1">
      <alignment horizontal="center"/>
    </xf>
    <xf numFmtId="0" fontId="15" fillId="3" borderId="15" xfId="0" applyFont="1" applyFill="1" applyBorder="1" applyAlignment="1">
      <alignment horizontal="right" vertical="center"/>
    </xf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center" vertical="center"/>
    </xf>
    <xf numFmtId="0" fontId="14" fillId="3" borderId="38" xfId="0" applyFont="1" applyFill="1" applyBorder="1" applyAlignment="1">
      <alignment horizontal="left" vertical="center"/>
    </xf>
    <xf numFmtId="0" fontId="14" fillId="3" borderId="17" xfId="0" applyFont="1" applyFill="1" applyBorder="1" applyAlignment="1">
      <alignment horizontal="left" vertical="center"/>
    </xf>
    <xf numFmtId="0" fontId="14" fillId="3" borderId="14" xfId="0" applyFont="1" applyFill="1" applyBorder="1" applyAlignment="1">
      <alignment horizontal="left" vertical="center"/>
    </xf>
    <xf numFmtId="0" fontId="17" fillId="10" borderId="36" xfId="0" applyFont="1" applyFill="1" applyBorder="1" applyAlignment="1">
      <alignment horizontal="right" vertical="center"/>
    </xf>
    <xf numFmtId="0" fontId="17" fillId="10" borderId="30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left" vertical="center"/>
    </xf>
    <xf numFmtId="0" fontId="13" fillId="3" borderId="33" xfId="1" applyFill="1" applyBorder="1" applyAlignment="1">
      <alignment horizontal="left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3" xfId="0" applyFont="1" applyFill="1" applyBorder="1" applyAlignment="1">
      <alignment horizontal="right" vertical="center"/>
    </xf>
    <xf numFmtId="3" fontId="14" fillId="3" borderId="37" xfId="0" applyNumberFormat="1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0" fontId="11" fillId="3" borderId="37" xfId="0" applyFont="1" applyFill="1" applyBorder="1" applyAlignment="1">
      <alignment horizontal="right" vertical="center"/>
    </xf>
    <xf numFmtId="0" fontId="11" fillId="3" borderId="33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3" fontId="14" fillId="3" borderId="34" xfId="0" applyNumberFormat="1" applyFont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  <xf numFmtId="0" fontId="13" fillId="3" borderId="34" xfId="1" applyFill="1" applyBorder="1" applyAlignment="1">
      <alignment horizontal="left" vertical="center"/>
    </xf>
    <xf numFmtId="0" fontId="11" fillId="3" borderId="34" xfId="0" applyFont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right" vertical="center"/>
    </xf>
    <xf numFmtId="0" fontId="14" fillId="3" borderId="30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7" fillId="8" borderId="36" xfId="0" applyFont="1" applyFill="1" applyBorder="1" applyAlignment="1">
      <alignment horizontal="right" vertical="center"/>
    </xf>
    <xf numFmtId="0" fontId="17" fillId="8" borderId="30" xfId="0" applyFont="1" applyFill="1" applyBorder="1" applyAlignment="1">
      <alignment horizontal="right" vertical="center"/>
    </xf>
    <xf numFmtId="0" fontId="17" fillId="8" borderId="31" xfId="0" applyFont="1" applyFill="1" applyBorder="1" applyAlignment="1">
      <alignment horizontal="right" vertical="center"/>
    </xf>
    <xf numFmtId="0" fontId="14" fillId="3" borderId="35" xfId="0" applyFont="1" applyFill="1" applyBorder="1" applyAlignment="1">
      <alignment horizontal="left" vertical="center"/>
    </xf>
    <xf numFmtId="0" fontId="14" fillId="3" borderId="32" xfId="0" applyFont="1" applyFill="1" applyBorder="1" applyAlignment="1">
      <alignment horizontal="right" vertical="center"/>
    </xf>
    <xf numFmtId="0" fontId="17" fillId="8" borderId="29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left" vertical="center"/>
    </xf>
    <xf numFmtId="3" fontId="14" fillId="3" borderId="32" xfId="0" applyNumberFormat="1" applyFont="1" applyFill="1" applyBorder="1" applyAlignment="1">
      <alignment horizontal="right" vertical="center"/>
    </xf>
    <xf numFmtId="0" fontId="13" fillId="3" borderId="32" xfId="1" applyFill="1" applyBorder="1" applyAlignment="1">
      <alignment horizontal="right" vertical="center"/>
    </xf>
    <xf numFmtId="0" fontId="17" fillId="9" borderId="36" xfId="0" applyFont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0.05</v>
          </cell>
        </row>
        <row r="17">
          <cell r="B17">
            <v>0.05</v>
          </cell>
        </row>
        <row r="18">
          <cell r="B18">
            <v>0.25</v>
          </cell>
        </row>
        <row r="19">
          <cell r="B19">
            <v>0.25</v>
          </cell>
        </row>
        <row r="20">
          <cell r="B20">
            <v>0.2</v>
          </cell>
        </row>
        <row r="21">
          <cell r="B21">
            <v>0.2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C2"/>
          <cell r="D2"/>
          <cell r="M2" t="str">
            <v>MCI</v>
          </cell>
        </row>
        <row r="3">
          <cell r="A3" t="str">
            <v>Evan Ferguson</v>
          </cell>
          <cell r="B3" t="str">
            <v>Ferguson</v>
          </cell>
          <cell r="C3"/>
          <cell r="D3"/>
          <cell r="M3" t="str">
            <v>BHA</v>
          </cell>
        </row>
        <row r="4">
          <cell r="A4" t="str">
            <v>Darwin Núñez Ribeiro</v>
          </cell>
          <cell r="B4" t="str">
            <v>Darwin</v>
          </cell>
          <cell r="C4" t="str">
            <v>Darwin Núñez</v>
          </cell>
          <cell r="D4" t="str">
            <v>Darwin Nunez</v>
          </cell>
          <cell r="M4" t="str">
            <v>LIV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Bryan Mbeumo</v>
          </cell>
          <cell r="B6" t="str">
            <v>Mbeumo</v>
          </cell>
          <cell r="M6" t="str">
            <v>BRE</v>
          </cell>
        </row>
        <row r="7">
          <cell r="A7" t="str">
            <v>Mohamed Salah</v>
          </cell>
          <cell r="B7" t="str">
            <v>Salah</v>
          </cell>
          <cell r="M7" t="str">
            <v>LIV</v>
          </cell>
        </row>
        <row r="8">
          <cell r="A8" t="str">
            <v>David Brooks</v>
          </cell>
          <cell r="B8" t="str">
            <v>Brooks</v>
          </cell>
          <cell r="M8" t="str">
            <v>BOU</v>
          </cell>
        </row>
        <row r="9">
          <cell r="A9" t="str">
            <v>Jean-Philippe Mateta</v>
          </cell>
          <cell r="B9" t="str">
            <v>Mateta</v>
          </cell>
          <cell r="M9" t="str">
            <v>CRY</v>
          </cell>
        </row>
        <row r="10">
          <cell r="A10" t="str">
            <v>Emerson Leite de Souza Junior</v>
          </cell>
          <cell r="B10" t="str">
            <v>E.Royal</v>
          </cell>
          <cell r="C10" t="str">
            <v>Emerson R</v>
          </cell>
          <cell r="D10" t="str">
            <v>Emerson</v>
          </cell>
          <cell r="M10" t="str">
            <v>TOT</v>
          </cell>
        </row>
        <row r="11">
          <cell r="A11" t="str">
            <v>Harvey Barnes</v>
          </cell>
          <cell r="B11" t="str">
            <v>Barnes</v>
          </cell>
          <cell r="M11" t="str">
            <v>NEW</v>
          </cell>
        </row>
        <row r="12">
          <cell r="A12" t="str">
            <v>David Raya Martin</v>
          </cell>
          <cell r="B12" t="str">
            <v>Raya</v>
          </cell>
          <cell r="C12" t="str">
            <v>David Raya</v>
          </cell>
          <cell r="M12" t="str">
            <v>ARS</v>
          </cell>
        </row>
        <row r="13">
          <cell r="A13" t="str">
            <v>Anthony Elanga</v>
          </cell>
          <cell r="B13" t="str">
            <v>Elanga</v>
          </cell>
          <cell r="M13" t="str">
            <v>NFO</v>
          </cell>
        </row>
        <row r="14">
          <cell r="A14" t="str">
            <v>Kristoffer Ajer</v>
          </cell>
          <cell r="B14" t="str">
            <v>Ajer</v>
          </cell>
          <cell r="M14" t="str">
            <v>BRE</v>
          </cell>
        </row>
        <row r="15">
          <cell r="A15" t="str">
            <v>Bukayo Saka</v>
          </cell>
          <cell r="B15" t="str">
            <v>Saka</v>
          </cell>
          <cell r="M15" t="str">
            <v>ARS</v>
          </cell>
        </row>
        <row r="16">
          <cell r="A16" t="str">
            <v>Julián Álvarez</v>
          </cell>
          <cell r="B16" t="str">
            <v>J.Alvarez</v>
          </cell>
          <cell r="C16" t="str">
            <v>Alvarez</v>
          </cell>
          <cell r="D16" t="str">
            <v>Julian Alvarez</v>
          </cell>
          <cell r="M16" t="str">
            <v>MCI</v>
          </cell>
        </row>
        <row r="17">
          <cell r="A17" t="str">
            <v>Solly March</v>
          </cell>
          <cell r="B17" t="str">
            <v>March</v>
          </cell>
          <cell r="M17" t="str">
            <v>BHA</v>
          </cell>
        </row>
        <row r="18">
          <cell r="A18" t="str">
            <v>Jarrod Bowen</v>
          </cell>
          <cell r="B18" t="str">
            <v>Bowen</v>
          </cell>
          <cell r="M18" t="str">
            <v>WHU</v>
          </cell>
        </row>
        <row r="19">
          <cell r="A19" t="str">
            <v>Taiwo Awoniyi</v>
          </cell>
          <cell r="B19" t="str">
            <v>Awoniyi</v>
          </cell>
          <cell r="M19" t="str">
            <v>NFO</v>
          </cell>
        </row>
        <row r="20">
          <cell r="A20" t="str">
            <v>Odsonne Edouard</v>
          </cell>
          <cell r="B20" t="str">
            <v>Edouard</v>
          </cell>
          <cell r="C20" t="str">
            <v>Odsonne Édouard</v>
          </cell>
          <cell r="M20" t="str">
            <v>CRY</v>
          </cell>
        </row>
        <row r="21">
          <cell r="A21" t="str">
            <v>James Maddison</v>
          </cell>
          <cell r="B21" t="str">
            <v>Maddison</v>
          </cell>
          <cell r="M21" t="str">
            <v>TOT</v>
          </cell>
        </row>
        <row r="22">
          <cell r="A22" t="str">
            <v>Pervis Estupiñán</v>
          </cell>
          <cell r="B22" t="str">
            <v>Estupiñan</v>
          </cell>
          <cell r="C22" t="str">
            <v>Estupinan</v>
          </cell>
          <cell r="D22" t="str">
            <v>Pervis Estupinan</v>
          </cell>
          <cell r="M22" t="str">
            <v>BHA</v>
          </cell>
        </row>
        <row r="23">
          <cell r="A23" t="str">
            <v>Son Heung-Min</v>
          </cell>
          <cell r="B23" t="str">
            <v>Son</v>
          </cell>
          <cell r="M23" t="str">
            <v>TOT</v>
          </cell>
        </row>
        <row r="24">
          <cell r="A24" t="str">
            <v>Leon Bailey</v>
          </cell>
          <cell r="B24" t="str">
            <v>Bailey</v>
          </cell>
          <cell r="M24" t="str">
            <v>AVL</v>
          </cell>
        </row>
        <row r="25">
          <cell r="A25" t="str">
            <v>Moussa Diaby</v>
          </cell>
          <cell r="B25" t="str">
            <v>Diaby</v>
          </cell>
          <cell r="M25" t="str">
            <v>AVL</v>
          </cell>
        </row>
        <row r="26">
          <cell r="A26" t="str">
            <v>João Pedro Junqueira de Jesus</v>
          </cell>
          <cell r="B26" t="str">
            <v>João Pedro</v>
          </cell>
          <cell r="M26" t="str">
            <v>BHA</v>
          </cell>
        </row>
        <row r="27">
          <cell r="A27" t="str">
            <v>Matty Cash</v>
          </cell>
          <cell r="B27" t="str">
            <v>Cash</v>
          </cell>
          <cell r="M27" t="str">
            <v>AVL</v>
          </cell>
        </row>
        <row r="28">
          <cell r="A28" t="str">
            <v>Nathan Aké</v>
          </cell>
          <cell r="B28" t="str">
            <v>Aké</v>
          </cell>
          <cell r="C28" t="str">
            <v>Ake</v>
          </cell>
          <cell r="D28" t="str">
            <v>Nathan Ake</v>
          </cell>
          <cell r="M28" t="str">
            <v>MCI</v>
          </cell>
        </row>
        <row r="29">
          <cell r="A29" t="str">
            <v>Phil Foden</v>
          </cell>
          <cell r="B29" t="str">
            <v>Foden</v>
          </cell>
          <cell r="M29" t="str">
            <v>MCI</v>
          </cell>
        </row>
        <row r="30">
          <cell r="A30" t="str">
            <v>Manor Solomon</v>
          </cell>
          <cell r="B30" t="str">
            <v>Solomon</v>
          </cell>
          <cell r="M30" t="str">
            <v>TOT</v>
          </cell>
        </row>
        <row r="31">
          <cell r="A31" t="str">
            <v>Marcus Tavernier</v>
          </cell>
          <cell r="B31" t="str">
            <v>Tavernier</v>
          </cell>
          <cell r="M31" t="str">
            <v>BOU</v>
          </cell>
        </row>
        <row r="32">
          <cell r="A32" t="str">
            <v>Raheem Sterling</v>
          </cell>
          <cell r="B32" t="str">
            <v>Sterling</v>
          </cell>
          <cell r="M32" t="str">
            <v>CHE</v>
          </cell>
        </row>
        <row r="33">
          <cell r="A33" t="str">
            <v>Bruno Borges Fernandes</v>
          </cell>
          <cell r="B33" t="str">
            <v>B.Fernandes</v>
          </cell>
          <cell r="C33" t="str">
            <v>Bruno Fernandes</v>
          </cell>
          <cell r="M33" t="str">
            <v>MUN</v>
          </cell>
        </row>
        <row r="34">
          <cell r="A34" t="str">
            <v>Raphaël Varane</v>
          </cell>
          <cell r="B34" t="str">
            <v>R.Varane</v>
          </cell>
          <cell r="C34" t="str">
            <v>Raphael Varane</v>
          </cell>
          <cell r="D34"/>
          <cell r="M34" t="str">
            <v>MUN</v>
          </cell>
        </row>
        <row r="35">
          <cell r="A35" t="str">
            <v>Jack Grealish</v>
          </cell>
          <cell r="B35" t="str">
            <v>Grealish</v>
          </cell>
          <cell r="M35" t="str">
            <v>MCI</v>
          </cell>
        </row>
        <row r="36">
          <cell r="A36" t="str">
            <v>Yoane Wissa</v>
          </cell>
          <cell r="B36" t="str">
            <v>Wissa</v>
          </cell>
          <cell r="M36" t="str">
            <v>BRE</v>
          </cell>
        </row>
        <row r="37">
          <cell r="A37" t="str">
            <v>Pascal Groß</v>
          </cell>
          <cell r="B37" t="str">
            <v>Gross</v>
          </cell>
          <cell r="D37" t="str">
            <v>Pascal Gross</v>
          </cell>
          <cell r="M37" t="str">
            <v>BHA</v>
          </cell>
        </row>
        <row r="38">
          <cell r="A38" t="str">
            <v>Bernardo Veiga de Carvalho e Silva</v>
          </cell>
          <cell r="B38" t="str">
            <v>Bernardo</v>
          </cell>
          <cell r="C38" t="str">
            <v>B Silva</v>
          </cell>
          <cell r="D38" t="str">
            <v>Bernardo Silva</v>
          </cell>
          <cell r="M38" t="str">
            <v>MCI</v>
          </cell>
        </row>
        <row r="39">
          <cell r="A39" t="str">
            <v>Martin Ødegaard</v>
          </cell>
          <cell r="B39" t="str">
            <v>Ødegaard</v>
          </cell>
          <cell r="C39" t="str">
            <v>Odegaard</v>
          </cell>
          <cell r="D39" t="str">
            <v>Martin Odegaard</v>
          </cell>
          <cell r="M39" t="str">
            <v>ARS</v>
          </cell>
        </row>
        <row r="40">
          <cell r="A40" t="str">
            <v>Christian Eriksen</v>
          </cell>
          <cell r="B40" t="str">
            <v>Eriksen</v>
          </cell>
          <cell r="M40" t="str">
            <v>MUN</v>
          </cell>
        </row>
        <row r="41">
          <cell r="A41" t="str">
            <v>Cameron Archer</v>
          </cell>
          <cell r="B41" t="str">
            <v>Archer</v>
          </cell>
          <cell r="M41" t="str">
            <v>SHU</v>
          </cell>
        </row>
        <row r="42">
          <cell r="A42" t="str">
            <v>Cristian Romero</v>
          </cell>
          <cell r="B42" t="str">
            <v>Romero</v>
          </cell>
          <cell r="M42" t="str">
            <v>TOT</v>
          </cell>
        </row>
        <row r="43">
          <cell r="A43" t="str">
            <v>Ollie Watkins</v>
          </cell>
          <cell r="B43" t="str">
            <v>Watkins</v>
          </cell>
          <cell r="M43" t="str">
            <v>AVL</v>
          </cell>
        </row>
        <row r="44">
          <cell r="A44" t="str">
            <v>Sven Botman</v>
          </cell>
          <cell r="B44" t="str">
            <v>Botman</v>
          </cell>
          <cell r="M44" t="str">
            <v>NEW</v>
          </cell>
        </row>
        <row r="45">
          <cell r="A45" t="str">
            <v>Ben Chilwell</v>
          </cell>
          <cell r="B45" t="str">
            <v>Chilwell</v>
          </cell>
          <cell r="M45" t="str">
            <v>CHE</v>
          </cell>
        </row>
        <row r="46">
          <cell r="A46" t="str">
            <v>Joachim Andersen</v>
          </cell>
          <cell r="B46" t="str">
            <v>Andersen</v>
          </cell>
          <cell r="M46" t="str">
            <v>CRY</v>
          </cell>
        </row>
        <row r="47">
          <cell r="A47" t="str">
            <v>Alexander Isak</v>
          </cell>
          <cell r="B47" t="str">
            <v>Isak</v>
          </cell>
          <cell r="M47" t="str">
            <v>NEW</v>
          </cell>
        </row>
        <row r="48">
          <cell r="A48" t="str">
            <v>Marcus Rashford</v>
          </cell>
          <cell r="B48" t="str">
            <v>Rashford</v>
          </cell>
          <cell r="M48" t="str">
            <v>MUN</v>
          </cell>
        </row>
        <row r="49">
          <cell r="A49" t="str">
            <v>Andrew Robertson</v>
          </cell>
          <cell r="B49" t="str">
            <v>Robertson</v>
          </cell>
          <cell r="M49" t="str">
            <v>LIV</v>
          </cell>
        </row>
        <row r="50">
          <cell r="A50" t="str">
            <v>Kaoru Mitoma</v>
          </cell>
          <cell r="B50" t="str">
            <v>Mitoma</v>
          </cell>
          <cell r="M50" t="str">
            <v>BHA</v>
          </cell>
        </row>
        <row r="51">
          <cell r="A51" t="str">
            <v>Dominic Solanke</v>
          </cell>
          <cell r="B51" t="str">
            <v>Solanke</v>
          </cell>
          <cell r="M51" t="str">
            <v>BOU</v>
          </cell>
        </row>
        <row r="52">
          <cell r="A52" t="str">
            <v>Destiny Udogie</v>
          </cell>
          <cell r="B52" t="str">
            <v>Udogie</v>
          </cell>
          <cell r="M52" t="str">
            <v>TOT</v>
          </cell>
        </row>
        <row r="53">
          <cell r="A53" t="str">
            <v>Diogo Teixeira da Silva</v>
          </cell>
          <cell r="B53" t="str">
            <v>Diogo J.</v>
          </cell>
          <cell r="C53" t="str">
            <v>Diogo Jota</v>
          </cell>
          <cell r="M53" t="str">
            <v>LIV</v>
          </cell>
        </row>
        <row r="54">
          <cell r="A54" t="str">
            <v>Douglas Luiz Soares de Paulo</v>
          </cell>
          <cell r="B54" t="str">
            <v>Douglas Luiz</v>
          </cell>
          <cell r="M54" t="str">
            <v>AVL</v>
          </cell>
        </row>
        <row r="55">
          <cell r="A55" t="str">
            <v>Oleksandr Zinchenko</v>
          </cell>
          <cell r="B55" t="str">
            <v>Zinchenko</v>
          </cell>
          <cell r="M55" t="str">
            <v>ARS</v>
          </cell>
        </row>
        <row r="56">
          <cell r="A56" t="str">
            <v>Leandro Trossard</v>
          </cell>
          <cell r="B56" t="str">
            <v>Trossard</v>
          </cell>
          <cell r="C56"/>
          <cell r="D56"/>
          <cell r="M56" t="str">
            <v>ARS</v>
          </cell>
        </row>
        <row r="57">
          <cell r="A57" t="str">
            <v>Ivan Perišić</v>
          </cell>
          <cell r="B57" t="str">
            <v>Perišić</v>
          </cell>
          <cell r="C57" t="str">
            <v>Ivan Perisic</v>
          </cell>
          <cell r="D57" t="str">
            <v>PERISIC</v>
          </cell>
          <cell r="M57" t="str">
            <v>TOT</v>
          </cell>
        </row>
        <row r="58">
          <cell r="A58" t="str">
            <v>Dejan Kulusevski</v>
          </cell>
          <cell r="B58" t="str">
            <v>Kulusevski</v>
          </cell>
          <cell r="M58" t="str">
            <v>TOT</v>
          </cell>
        </row>
        <row r="59">
          <cell r="A59" t="str">
            <v>Tim Ream</v>
          </cell>
          <cell r="B59" t="str">
            <v>Ream</v>
          </cell>
          <cell r="M59" t="str">
            <v>FUL</v>
          </cell>
        </row>
        <row r="60">
          <cell r="A60" t="str">
            <v>Eddie Nketiah</v>
          </cell>
          <cell r="B60" t="str">
            <v>Nketiah</v>
          </cell>
          <cell r="M60" t="str">
            <v>ARS</v>
          </cell>
        </row>
        <row r="61">
          <cell r="A61" t="str">
            <v>Pape Matar Sarr</v>
          </cell>
          <cell r="B61" t="str">
            <v>Sarr</v>
          </cell>
          <cell r="C61" t="str">
            <v>P Sarr</v>
          </cell>
          <cell r="M61" t="str">
            <v>TOT</v>
          </cell>
        </row>
        <row r="62">
          <cell r="A62" t="str">
            <v>João Palhinha Gonçalves</v>
          </cell>
          <cell r="B62" t="str">
            <v>J.Palhinha</v>
          </cell>
          <cell r="C62" t="str">
            <v>Joao Palhinha</v>
          </cell>
          <cell r="D62" t="str">
            <v>João Palhinha</v>
          </cell>
          <cell r="M62" t="str">
            <v>FUL</v>
          </cell>
        </row>
        <row r="63">
          <cell r="A63" t="str">
            <v>Willy Boly</v>
          </cell>
          <cell r="B63" t="str">
            <v>Boly</v>
          </cell>
          <cell r="M63" t="str">
            <v>NFO</v>
          </cell>
        </row>
        <row r="64">
          <cell r="A64" t="str">
            <v>Sean Longstaff</v>
          </cell>
          <cell r="B64" t="str">
            <v>Longstaff</v>
          </cell>
          <cell r="M64" t="str">
            <v>NEW</v>
          </cell>
        </row>
        <row r="65">
          <cell r="A65" t="str">
            <v>Trent Alexander-Arnold</v>
          </cell>
          <cell r="B65" t="str">
            <v>Alexander-Arnold</v>
          </cell>
          <cell r="C65" t="str">
            <v>Trent</v>
          </cell>
          <cell r="M65" t="str">
            <v>LIV</v>
          </cell>
        </row>
        <row r="66">
          <cell r="A66" t="str">
            <v>Eberechi Eze</v>
          </cell>
          <cell r="B66" t="str">
            <v>Eze</v>
          </cell>
          <cell r="M66" t="str">
            <v>CRY</v>
          </cell>
        </row>
        <row r="67">
          <cell r="A67" t="str">
            <v>Carlton Morris</v>
          </cell>
          <cell r="B67" t="str">
            <v>Morris</v>
          </cell>
          <cell r="M67" t="str">
            <v>LUT</v>
          </cell>
        </row>
        <row r="68">
          <cell r="A68" t="str">
            <v>William Saliba</v>
          </cell>
          <cell r="B68" t="str">
            <v>Saliba</v>
          </cell>
          <cell r="M68" t="str">
            <v>ARS</v>
          </cell>
        </row>
        <row r="69">
          <cell r="A69" t="str">
            <v>Abdoulaye Doucouré</v>
          </cell>
          <cell r="B69" t="str">
            <v>A.Doucoure</v>
          </cell>
          <cell r="M69" t="str">
            <v>EVE</v>
          </cell>
        </row>
        <row r="70">
          <cell r="A70" t="str">
            <v>Pedro Porro</v>
          </cell>
          <cell r="B70" t="str">
            <v>Pedro Porro</v>
          </cell>
          <cell r="M70" t="str">
            <v>TOT</v>
          </cell>
        </row>
        <row r="71">
          <cell r="A71" t="str">
            <v>Robert Sánchez</v>
          </cell>
          <cell r="B71" t="str">
            <v>Sanchez</v>
          </cell>
          <cell r="C71" t="str">
            <v>R Sanchez</v>
          </cell>
          <cell r="M71" t="str">
            <v>CHE</v>
          </cell>
        </row>
        <row r="72">
          <cell r="A72" t="str">
            <v>Bobby De Cordova-Reid</v>
          </cell>
          <cell r="B72" t="str">
            <v>De Cordova-Reid</v>
          </cell>
          <cell r="C72" t="str">
            <v>Reid</v>
          </cell>
          <cell r="D72" t="str">
            <v>Bobby Reid</v>
          </cell>
          <cell r="M72" t="str">
            <v>FUL</v>
          </cell>
        </row>
        <row r="73">
          <cell r="A73" t="str">
            <v>Luis Díaz</v>
          </cell>
          <cell r="B73" t="str">
            <v>Luis Díaz</v>
          </cell>
          <cell r="C73" t="str">
            <v>Luis Diaz</v>
          </cell>
          <cell r="M73" t="str">
            <v>LIV</v>
          </cell>
        </row>
        <row r="74">
          <cell r="A74" t="str">
            <v>Levi Colwill</v>
          </cell>
          <cell r="B74" t="str">
            <v>Colwill</v>
          </cell>
          <cell r="M74" t="str">
            <v>CHE</v>
          </cell>
        </row>
        <row r="75">
          <cell r="A75" t="str">
            <v>Declan Rice</v>
          </cell>
          <cell r="B75" t="str">
            <v>Rice</v>
          </cell>
          <cell r="M75" t="str">
            <v>ARS</v>
          </cell>
        </row>
        <row r="76">
          <cell r="A76" t="str">
            <v>Benjamin White</v>
          </cell>
          <cell r="B76" t="str">
            <v>White</v>
          </cell>
          <cell r="C76" t="str">
            <v>B White</v>
          </cell>
          <cell r="D76" t="str">
            <v>Ben White</v>
          </cell>
          <cell r="M76" t="str">
            <v>ARS</v>
          </cell>
        </row>
        <row r="77">
          <cell r="A77" t="str">
            <v>Josh Brownhill</v>
          </cell>
          <cell r="B77" t="str">
            <v>Brownhill</v>
          </cell>
          <cell r="C77"/>
          <cell r="M77" t="str">
            <v>BUR</v>
          </cell>
        </row>
        <row r="78">
          <cell r="A78" t="str">
            <v>Bernd Leno</v>
          </cell>
          <cell r="B78" t="str">
            <v>Leno</v>
          </cell>
          <cell r="M78" t="str">
            <v>FUL</v>
          </cell>
        </row>
        <row r="79">
          <cell r="A79" t="str">
            <v>Michail Antonio</v>
          </cell>
          <cell r="B79" t="str">
            <v>Antonio</v>
          </cell>
          <cell r="M79" t="str">
            <v>WHU</v>
          </cell>
        </row>
        <row r="80">
          <cell r="A80" t="str">
            <v>Lyle Foster</v>
          </cell>
          <cell r="B80" t="str">
            <v>Foster</v>
          </cell>
          <cell r="M80" t="str">
            <v>BUR</v>
          </cell>
        </row>
        <row r="81">
          <cell r="A81" t="str">
            <v>Kyle Walker</v>
          </cell>
          <cell r="B81" t="str">
            <v>Walker</v>
          </cell>
          <cell r="M81" t="str">
            <v>MCI</v>
          </cell>
        </row>
        <row r="82">
          <cell r="A82" t="str">
            <v>Norberto Murara Neto</v>
          </cell>
          <cell r="B82" t="str">
            <v>Neto</v>
          </cell>
          <cell r="M82" t="str">
            <v>BOU</v>
          </cell>
        </row>
        <row r="83">
          <cell r="A83" t="str">
            <v>Hwang Hee-chan</v>
          </cell>
          <cell r="B83" t="str">
            <v>Hee Chan</v>
          </cell>
          <cell r="M83" t="str">
            <v>WOL</v>
          </cell>
        </row>
        <row r="84">
          <cell r="A84" t="str">
            <v>Aaron Wan-Bissaka</v>
          </cell>
          <cell r="B84" t="str">
            <v>Wan-Bissaka</v>
          </cell>
          <cell r="M84" t="str">
            <v>MUN</v>
          </cell>
        </row>
        <row r="85">
          <cell r="A85" t="str">
            <v>Tariq Lamptey</v>
          </cell>
          <cell r="B85" t="str">
            <v>Lamptey</v>
          </cell>
          <cell r="M85" t="str">
            <v>BHA</v>
          </cell>
        </row>
        <row r="86">
          <cell r="A86" t="str">
            <v>Hugo Bueno López</v>
          </cell>
          <cell r="B86" t="str">
            <v>H.Bueno</v>
          </cell>
          <cell r="C86" t="str">
            <v>Hugo Bueno</v>
          </cell>
          <cell r="D86"/>
          <cell r="M86" t="str">
            <v>WOL</v>
          </cell>
        </row>
        <row r="87">
          <cell r="A87" t="str">
            <v>Rúben Gato Alves Dias</v>
          </cell>
          <cell r="B87" t="str">
            <v>Rúben</v>
          </cell>
          <cell r="C87" t="str">
            <v>Ruben Dias</v>
          </cell>
          <cell r="D87" t="str">
            <v>Rúben Dias</v>
          </cell>
          <cell r="M87" t="str">
            <v>MCI</v>
          </cell>
        </row>
        <row r="88">
          <cell r="A88" t="str">
            <v>Alisson Ramses Becker</v>
          </cell>
          <cell r="B88" t="str">
            <v>A.Becker</v>
          </cell>
          <cell r="C88" t="str">
            <v>Alisson</v>
          </cell>
          <cell r="M88" t="str">
            <v>LIV</v>
          </cell>
        </row>
        <row r="89">
          <cell r="A89" t="str">
            <v>Joel Matip</v>
          </cell>
          <cell r="B89" t="str">
            <v>Matip</v>
          </cell>
          <cell r="C89" t="str">
            <v>Joël Matip</v>
          </cell>
          <cell r="M89" t="str">
            <v>LIV</v>
          </cell>
        </row>
        <row r="90">
          <cell r="A90" t="str">
            <v>Ethan Pinnock</v>
          </cell>
          <cell r="B90" t="str">
            <v>Pinnock</v>
          </cell>
          <cell r="M90" t="str">
            <v>BRE</v>
          </cell>
        </row>
        <row r="91">
          <cell r="A91" t="str">
            <v>Lucas Digne</v>
          </cell>
          <cell r="B91" t="str">
            <v>Digne</v>
          </cell>
          <cell r="M91" t="str">
            <v>AVL</v>
          </cell>
        </row>
        <row r="92">
          <cell r="A92" t="str">
            <v>Anthony Gordon</v>
          </cell>
          <cell r="B92" t="str">
            <v>Gordon</v>
          </cell>
          <cell r="M92" t="str">
            <v>NEW</v>
          </cell>
        </row>
        <row r="93">
          <cell r="A93" t="str">
            <v>Ederson Santana de Moraes</v>
          </cell>
          <cell r="B93" t="str">
            <v>Ederson M.</v>
          </cell>
          <cell r="C93" t="str">
            <v>Ederson</v>
          </cell>
          <cell r="D93"/>
          <cell r="M93" t="str">
            <v>MCI</v>
          </cell>
        </row>
        <row r="94">
          <cell r="A94" t="str">
            <v>Mathias Jensen</v>
          </cell>
          <cell r="B94" t="str">
            <v>Jensen</v>
          </cell>
          <cell r="M94" t="str">
            <v>BRE</v>
          </cell>
        </row>
        <row r="95">
          <cell r="A95" t="str">
            <v>Kieran Trippier</v>
          </cell>
          <cell r="B95" t="str">
            <v>Trippier</v>
          </cell>
          <cell r="M95" t="str">
            <v>NEW</v>
          </cell>
        </row>
        <row r="96">
          <cell r="A96" t="str">
            <v>Billy Gilmour</v>
          </cell>
          <cell r="B96" t="str">
            <v>Gilmour</v>
          </cell>
          <cell r="M96" t="str">
            <v>BHA</v>
          </cell>
        </row>
        <row r="97">
          <cell r="A97" t="str">
            <v>Morgan Gibbs-White</v>
          </cell>
          <cell r="B97" t="str">
            <v>Gibbs-White</v>
          </cell>
          <cell r="M97" t="str">
            <v>NFO</v>
          </cell>
        </row>
        <row r="98">
          <cell r="A98" t="str">
            <v>Alphonse Areola</v>
          </cell>
          <cell r="B98" t="str">
            <v>Areola</v>
          </cell>
          <cell r="M98" t="str">
            <v>WHU</v>
          </cell>
        </row>
        <row r="99">
          <cell r="A99" t="str">
            <v>Richarlison de Andrade</v>
          </cell>
          <cell r="B99" t="str">
            <v>Richarlison</v>
          </cell>
          <cell r="M99" t="str">
            <v>TOT</v>
          </cell>
        </row>
        <row r="100">
          <cell r="A100" t="str">
            <v>Kurt Zouma</v>
          </cell>
          <cell r="B100" t="str">
            <v>Zouma</v>
          </cell>
          <cell r="M100" t="str">
            <v>WHU</v>
          </cell>
        </row>
        <row r="101">
          <cell r="A101" t="str">
            <v>Tyrick Mitchell</v>
          </cell>
          <cell r="B101" t="str">
            <v>Mitchell</v>
          </cell>
          <cell r="M101" t="str">
            <v>CRY</v>
          </cell>
        </row>
        <row r="102">
          <cell r="A102" t="str">
            <v>Emerson Palmieri dos Santos</v>
          </cell>
          <cell r="B102" t="str">
            <v>Emerson</v>
          </cell>
          <cell r="C102" t="str">
            <v>Emerson P</v>
          </cell>
          <cell r="M102" t="str">
            <v>WHU</v>
          </cell>
        </row>
        <row r="103">
          <cell r="A103" t="str">
            <v>Carlos Henrique Casimiro</v>
          </cell>
          <cell r="B103" t="str">
            <v>Casemiro</v>
          </cell>
          <cell r="M103" t="str">
            <v>MUN</v>
          </cell>
        </row>
        <row r="104">
          <cell r="A104" t="str">
            <v>Gabriel dos Santos Magalhães</v>
          </cell>
          <cell r="B104" t="str">
            <v>Gabriel</v>
          </cell>
          <cell r="C104" t="str">
            <v>Gabriel Magalhaes</v>
          </cell>
          <cell r="D104" t="str">
            <v>Gabriel Dos Santos</v>
          </cell>
          <cell r="M104" t="str">
            <v>ARS</v>
          </cell>
        </row>
        <row r="105">
          <cell r="A105" t="str">
            <v>Nathan Patterson</v>
          </cell>
          <cell r="B105" t="str">
            <v>Patterson</v>
          </cell>
          <cell r="M105" t="str">
            <v>EVE</v>
          </cell>
        </row>
        <row r="106">
          <cell r="A106" t="str">
            <v>Nicolas Jackson</v>
          </cell>
          <cell r="B106"/>
          <cell r="M106" t="str">
            <v>CHE</v>
          </cell>
        </row>
        <row r="107">
          <cell r="A107" t="str">
            <v>Nathan Collins</v>
          </cell>
          <cell r="B107" t="str">
            <v>Collins</v>
          </cell>
          <cell r="M107" t="str">
            <v>BRE</v>
          </cell>
        </row>
        <row r="108">
          <cell r="A108" t="str">
            <v>Fábio Ferreira Vieira</v>
          </cell>
          <cell r="B108" t="str">
            <v>Fábio Vieira</v>
          </cell>
          <cell r="C108" t="str">
            <v>Vieira</v>
          </cell>
          <cell r="M108" t="str">
            <v>ARS</v>
          </cell>
        </row>
        <row r="109">
          <cell r="A109" t="str">
            <v>Thiago Emiliano da Silva</v>
          </cell>
          <cell r="B109" t="str">
            <v>T.Silva</v>
          </cell>
          <cell r="C109" t="str">
            <v>T Silva</v>
          </cell>
          <cell r="D109" t="str">
            <v>Thiago Silva</v>
          </cell>
          <cell r="M109" t="str">
            <v>CHE</v>
          </cell>
        </row>
        <row r="110">
          <cell r="A110" t="str">
            <v>Pedro Lomba Neto</v>
          </cell>
          <cell r="B110" t="str">
            <v>Neto</v>
          </cell>
          <cell r="C110" t="str">
            <v>P Neto</v>
          </cell>
          <cell r="M110" t="str">
            <v>WOL</v>
          </cell>
        </row>
        <row r="111">
          <cell r="A111" t="str">
            <v>José Malheiro de Sá</v>
          </cell>
          <cell r="B111" t="str">
            <v>José Sá</v>
          </cell>
          <cell r="C111" t="str">
            <v>Sa</v>
          </cell>
          <cell r="D111"/>
          <cell r="M111" t="str">
            <v>WOL</v>
          </cell>
        </row>
        <row r="112">
          <cell r="A112" t="str">
            <v>Elliot Anderson</v>
          </cell>
          <cell r="B112" t="str">
            <v>Anderson</v>
          </cell>
          <cell r="M112" t="str">
            <v>NEW</v>
          </cell>
        </row>
        <row r="113">
          <cell r="A113" t="str">
            <v>Gabriel Martinelli Silva</v>
          </cell>
          <cell r="B113" t="str">
            <v>Martinelli</v>
          </cell>
          <cell r="C113" t="str">
            <v>Gabriel Martinelli</v>
          </cell>
          <cell r="M113" t="str">
            <v>ARS</v>
          </cell>
        </row>
        <row r="114">
          <cell r="A114" t="str">
            <v>John McGinn</v>
          </cell>
          <cell r="B114" t="str">
            <v>McGinn</v>
          </cell>
          <cell r="M114" t="str">
            <v>AVL</v>
          </cell>
        </row>
        <row r="115">
          <cell r="A115" t="str">
            <v>Lloyd Kelly</v>
          </cell>
          <cell r="B115" t="str">
            <v>Kelly</v>
          </cell>
          <cell r="M115" t="str">
            <v>BOU</v>
          </cell>
        </row>
        <row r="116">
          <cell r="A116" t="str">
            <v>Joël Veltman</v>
          </cell>
          <cell r="B116" t="str">
            <v>Veltman</v>
          </cell>
          <cell r="C116" t="str">
            <v>Joel Veltman</v>
          </cell>
          <cell r="M116" t="str">
            <v>BHA</v>
          </cell>
        </row>
        <row r="117">
          <cell r="A117" t="str">
            <v>Cody Gakpo</v>
          </cell>
          <cell r="B117" t="str">
            <v>Gakpo</v>
          </cell>
          <cell r="C117"/>
          <cell r="D117"/>
          <cell r="M117" t="str">
            <v>LIV</v>
          </cell>
        </row>
        <row r="118">
          <cell r="A118" t="str">
            <v>Jordan Ayew</v>
          </cell>
          <cell r="B118" t="str">
            <v>J.Ayew</v>
          </cell>
          <cell r="M118" t="str">
            <v>CRY</v>
          </cell>
        </row>
        <row r="119">
          <cell r="A119" t="str">
            <v>Nick Pope</v>
          </cell>
          <cell r="B119" t="str">
            <v>Pope</v>
          </cell>
          <cell r="M119" t="str">
            <v>NEW</v>
          </cell>
        </row>
        <row r="120">
          <cell r="A120" t="str">
            <v>Saïd Benrahma</v>
          </cell>
          <cell r="B120" t="str">
            <v>Benrahma</v>
          </cell>
          <cell r="C120" t="str">
            <v>Said Benrahma</v>
          </cell>
          <cell r="M120" t="str">
            <v>WHU</v>
          </cell>
        </row>
        <row r="121">
          <cell r="A121" t="str">
            <v>Harvey Elliott</v>
          </cell>
          <cell r="B121" t="str">
            <v>Elliott</v>
          </cell>
          <cell r="M121" t="str">
            <v>LIV</v>
          </cell>
        </row>
        <row r="122">
          <cell r="A122" t="str">
            <v>Luke Shaw</v>
          </cell>
          <cell r="B122" t="str">
            <v>Shaw</v>
          </cell>
          <cell r="M122" t="str">
            <v>MUN</v>
          </cell>
        </row>
        <row r="123">
          <cell r="A123" t="str">
            <v>Pablo Fornals Malla</v>
          </cell>
          <cell r="B123" t="str">
            <v>P.Fornals</v>
          </cell>
          <cell r="C123" t="str">
            <v>Pablo Fornals</v>
          </cell>
          <cell r="M123" t="str">
            <v>WHU</v>
          </cell>
        </row>
        <row r="124">
          <cell r="A124" t="str">
            <v>Rico Henry</v>
          </cell>
          <cell r="B124" t="str">
            <v>Henry</v>
          </cell>
          <cell r="M124" t="str">
            <v>BRE</v>
          </cell>
        </row>
        <row r="125">
          <cell r="A125" t="str">
            <v>Aaron Ramsdale</v>
          </cell>
          <cell r="B125" t="str">
            <v>Ramsdale</v>
          </cell>
          <cell r="M125" t="str">
            <v>ARS</v>
          </cell>
        </row>
        <row r="126">
          <cell r="A126" t="str">
            <v>Danny Welbeck</v>
          </cell>
          <cell r="B126" t="str">
            <v>Welbeck</v>
          </cell>
          <cell r="M126" t="str">
            <v>BHA</v>
          </cell>
        </row>
        <row r="127">
          <cell r="A127" t="str">
            <v>Mark Flekken</v>
          </cell>
          <cell r="B127" t="str">
            <v>Flekken</v>
          </cell>
          <cell r="M127" t="str">
            <v>BRE</v>
          </cell>
        </row>
        <row r="128">
          <cell r="A128" t="str">
            <v>Alejandro Garnacho</v>
          </cell>
          <cell r="B128" t="str">
            <v>Garnacho</v>
          </cell>
          <cell r="M128" t="str">
            <v>MUN</v>
          </cell>
        </row>
        <row r="129">
          <cell r="A129" t="str">
            <v>Mads Juel Andersen</v>
          </cell>
          <cell r="B129" t="str">
            <v>Andersen</v>
          </cell>
          <cell r="M129" t="str">
            <v>LUT</v>
          </cell>
        </row>
        <row r="130">
          <cell r="A130" t="str">
            <v>Joe Worrall</v>
          </cell>
          <cell r="B130" t="str">
            <v>Worrall</v>
          </cell>
          <cell r="M130" t="str">
            <v>NFO</v>
          </cell>
        </row>
        <row r="131">
          <cell r="A131" t="str">
            <v>Fabian Schär</v>
          </cell>
          <cell r="B131" t="str">
            <v>Schär</v>
          </cell>
          <cell r="C131" t="str">
            <v>Schar</v>
          </cell>
          <cell r="D131" t="str">
            <v>Fabian Schar</v>
          </cell>
          <cell r="M131" t="str">
            <v>NEW</v>
          </cell>
        </row>
        <row r="132">
          <cell r="A132" t="str">
            <v>Andreas Hoelgebaum Pereira</v>
          </cell>
          <cell r="B132" t="str">
            <v>Andreas</v>
          </cell>
          <cell r="C132" t="str">
            <v>A Pereira</v>
          </cell>
          <cell r="D132" t="str">
            <v>Andreas Pereira</v>
          </cell>
          <cell r="M132" t="str">
            <v>FUL</v>
          </cell>
        </row>
        <row r="133">
          <cell r="A133" t="str">
            <v>Pelly Ruddock Mpanzu</v>
          </cell>
          <cell r="B133" t="str">
            <v>Mpanzu</v>
          </cell>
          <cell r="M133" t="str">
            <v>LUT</v>
          </cell>
        </row>
        <row r="134">
          <cell r="A134" t="str">
            <v>Philip Billing</v>
          </cell>
          <cell r="B134" t="str">
            <v>Billing</v>
          </cell>
          <cell r="M134" t="str">
            <v>BOU</v>
          </cell>
        </row>
        <row r="135">
          <cell r="A135" t="str">
            <v>Emiliano Martínez Romero</v>
          </cell>
          <cell r="B135" t="str">
            <v>Martinez</v>
          </cell>
          <cell r="C135" t="str">
            <v>Emiliano Martínez</v>
          </cell>
          <cell r="M135" t="str">
            <v>AVL</v>
          </cell>
        </row>
        <row r="136">
          <cell r="A136" t="str">
            <v>Miguel Almirón Rejala</v>
          </cell>
          <cell r="B136" t="str">
            <v>Almirón</v>
          </cell>
          <cell r="C136" t="str">
            <v>Miguel Almirón</v>
          </cell>
          <cell r="D136" t="str">
            <v>Miguel Almiron</v>
          </cell>
          <cell r="M136" t="str">
            <v>NEW</v>
          </cell>
        </row>
        <row r="137">
          <cell r="A137" t="str">
            <v>Ibrahima Konaté</v>
          </cell>
          <cell r="B137" t="str">
            <v>Konaté</v>
          </cell>
          <cell r="M137" t="str">
            <v>LIV</v>
          </cell>
        </row>
        <row r="138">
          <cell r="A138" t="str">
            <v>Rodrigo Hernandez</v>
          </cell>
          <cell r="B138" t="str">
            <v>Rodrigo</v>
          </cell>
          <cell r="M138" t="str">
            <v>MCI</v>
          </cell>
        </row>
        <row r="139">
          <cell r="A139" t="str">
            <v>Dan Burn</v>
          </cell>
          <cell r="B139" t="str">
            <v>Burn</v>
          </cell>
          <cell r="M139" t="str">
            <v>NEW</v>
          </cell>
        </row>
        <row r="140">
          <cell r="A140" t="str">
            <v>Scott McKenna</v>
          </cell>
          <cell r="B140" t="str">
            <v>McKenna</v>
          </cell>
          <cell r="M140" t="str">
            <v>NFO</v>
          </cell>
        </row>
        <row r="141">
          <cell r="A141" t="str">
            <v>Zeki Amdouni</v>
          </cell>
          <cell r="B141" t="str">
            <v>Amdouni</v>
          </cell>
          <cell r="M141" t="str">
            <v>BUR</v>
          </cell>
        </row>
        <row r="142">
          <cell r="A142" t="str">
            <v>Youri Tielemans</v>
          </cell>
          <cell r="B142" t="str">
            <v>Tielemans</v>
          </cell>
          <cell r="M142" t="str">
            <v>AVL</v>
          </cell>
        </row>
        <row r="143">
          <cell r="A143" t="str">
            <v>Amadou Onana</v>
          </cell>
          <cell r="B143" t="str">
            <v>Onana</v>
          </cell>
          <cell r="M143" t="str">
            <v>EVE</v>
          </cell>
        </row>
        <row r="144">
          <cell r="A144" t="str">
            <v>Kai Havertz</v>
          </cell>
          <cell r="B144" t="str">
            <v>Havertz</v>
          </cell>
          <cell r="M144" t="str">
            <v>ARS</v>
          </cell>
        </row>
        <row r="145">
          <cell r="A145" t="str">
            <v>Marc Guéhi</v>
          </cell>
          <cell r="B145" t="str">
            <v>Guéhi</v>
          </cell>
          <cell r="C145" t="str">
            <v>Guehi</v>
          </cell>
          <cell r="D145" t="str">
            <v>Marc Guehi</v>
          </cell>
          <cell r="M145" t="str">
            <v>CRY</v>
          </cell>
        </row>
        <row r="146">
          <cell r="A146" t="str">
            <v>Takehiro Tomiyasu</v>
          </cell>
          <cell r="B146" t="str">
            <v>Tomiyasu</v>
          </cell>
          <cell r="M146" t="str">
            <v>ARS</v>
          </cell>
        </row>
        <row r="147">
          <cell r="A147" t="str">
            <v>Luca Koleosho</v>
          </cell>
          <cell r="B147" t="str">
            <v>Koleosho</v>
          </cell>
          <cell r="M147" t="str">
            <v>BUR</v>
          </cell>
        </row>
        <row r="148">
          <cell r="A148" t="str">
            <v>Jason Steele</v>
          </cell>
          <cell r="B148" t="str">
            <v>Steele</v>
          </cell>
          <cell r="M148" t="str">
            <v>BHA</v>
          </cell>
        </row>
        <row r="149">
          <cell r="A149" t="str">
            <v>Antony Matheus dos Santos</v>
          </cell>
          <cell r="B149" t="str">
            <v>Antony</v>
          </cell>
          <cell r="M149" t="str">
            <v>MUN</v>
          </cell>
        </row>
        <row r="150">
          <cell r="A150" t="str">
            <v>Matt Turner</v>
          </cell>
          <cell r="B150" t="str">
            <v>Turner</v>
          </cell>
          <cell r="M150" t="str">
            <v>NFO</v>
          </cell>
        </row>
        <row r="151">
          <cell r="A151" t="str">
            <v>Scott McTominay</v>
          </cell>
          <cell r="B151" t="str">
            <v>McTominay</v>
          </cell>
          <cell r="M151" t="str">
            <v>MUN</v>
          </cell>
        </row>
        <row r="152">
          <cell r="A152" t="str">
            <v>Sam Johnstone</v>
          </cell>
          <cell r="B152" t="str">
            <v>Johnstone</v>
          </cell>
          <cell r="M152" t="str">
            <v>CRY</v>
          </cell>
        </row>
        <row r="153">
          <cell r="A153" t="str">
            <v>Neco Williams</v>
          </cell>
          <cell r="B153" t="str">
            <v>Williams</v>
          </cell>
          <cell r="M153" t="str">
            <v>NFO</v>
          </cell>
        </row>
        <row r="154">
          <cell r="A154" t="str">
            <v>Dwight McNeil</v>
          </cell>
          <cell r="B154" t="str">
            <v>McNeil</v>
          </cell>
          <cell r="M154" t="str">
            <v>EVE</v>
          </cell>
        </row>
        <row r="155">
          <cell r="A155" t="str">
            <v>Ben Mee</v>
          </cell>
          <cell r="B155" t="str">
            <v>Mee</v>
          </cell>
          <cell r="M155" t="str">
            <v>BRE</v>
          </cell>
        </row>
        <row r="156">
          <cell r="A156" t="str">
            <v>Joel Ward</v>
          </cell>
          <cell r="B156" t="str">
            <v>Ward</v>
          </cell>
          <cell r="M156" t="str">
            <v>CRY</v>
          </cell>
        </row>
        <row r="157">
          <cell r="A157" t="str">
            <v>Max Kilman</v>
          </cell>
          <cell r="B157" t="str">
            <v>Kilman</v>
          </cell>
          <cell r="M157" t="str">
            <v>WOL</v>
          </cell>
        </row>
        <row r="158">
          <cell r="A158" t="str">
            <v>Nayef Aguerd</v>
          </cell>
          <cell r="B158" t="str">
            <v>N.Aguerd</v>
          </cell>
          <cell r="M158" t="str">
            <v>WHU</v>
          </cell>
        </row>
        <row r="159">
          <cell r="A159" t="str">
            <v>Jefferson Lerma Solís</v>
          </cell>
          <cell r="B159" t="str">
            <v>Lerma</v>
          </cell>
          <cell r="C159" t="str">
            <v>Jefferson Lerma</v>
          </cell>
          <cell r="M159" t="str">
            <v>CRY</v>
          </cell>
        </row>
        <row r="160">
          <cell r="A160" t="str">
            <v>Diego Carlos Santos Silva</v>
          </cell>
          <cell r="B160" t="str">
            <v>Diego Carlos</v>
          </cell>
          <cell r="C160" t="str">
            <v>Carlos</v>
          </cell>
          <cell r="M160" t="str">
            <v>AVL</v>
          </cell>
        </row>
        <row r="161">
          <cell r="A161" t="str">
            <v>Christian Nørgaard</v>
          </cell>
          <cell r="B161" t="str">
            <v>Nørgaard</v>
          </cell>
          <cell r="C161" t="str">
            <v>Norgaard</v>
          </cell>
          <cell r="M161" t="str">
            <v>BRE</v>
          </cell>
        </row>
        <row r="162">
          <cell r="A162" t="str">
            <v>Jeffrey Schlupp</v>
          </cell>
          <cell r="B162" t="str">
            <v>Schlupp</v>
          </cell>
          <cell r="M162" t="str">
            <v>CRY</v>
          </cell>
        </row>
        <row r="163">
          <cell r="A163" t="str">
            <v>Alex Iwobi</v>
          </cell>
          <cell r="B163" t="str">
            <v>Iwobi</v>
          </cell>
          <cell r="M163" t="str">
            <v>FUL</v>
          </cell>
        </row>
        <row r="164">
          <cell r="A164" t="str">
            <v>André Onana</v>
          </cell>
          <cell r="B164" t="str">
            <v>Onana</v>
          </cell>
          <cell r="M164" t="str">
            <v>MUN</v>
          </cell>
        </row>
        <row r="165">
          <cell r="A165" t="str">
            <v>Ezri Konsa Ngoyo</v>
          </cell>
          <cell r="B165" t="str">
            <v>Konsa</v>
          </cell>
          <cell r="C165" t="str">
            <v>Ezri Konsa</v>
          </cell>
          <cell r="M165" t="str">
            <v>AVL</v>
          </cell>
        </row>
        <row r="166">
          <cell r="A166" t="str">
            <v>James Tarkowski</v>
          </cell>
          <cell r="B166" t="str">
            <v>Tarkowski</v>
          </cell>
          <cell r="M166" t="str">
            <v>EVE</v>
          </cell>
        </row>
        <row r="167">
          <cell r="A167" t="str">
            <v>Conor Gallagher</v>
          </cell>
          <cell r="B167" t="str">
            <v>Gallagher</v>
          </cell>
          <cell r="M167" t="str">
            <v>CHE</v>
          </cell>
        </row>
        <row r="168">
          <cell r="A168" t="str">
            <v>Harry Wilson</v>
          </cell>
          <cell r="B168" t="str">
            <v>Wilson</v>
          </cell>
          <cell r="C168" t="str">
            <v>H Wilson</v>
          </cell>
          <cell r="M168" t="str">
            <v>FUL</v>
          </cell>
        </row>
        <row r="169">
          <cell r="A169" t="str">
            <v>Lewis Dunk</v>
          </cell>
          <cell r="B169" t="str">
            <v>Dunk</v>
          </cell>
          <cell r="M169" t="str">
            <v>BHA</v>
          </cell>
        </row>
        <row r="170">
          <cell r="A170" t="str">
            <v>Harrison Reed</v>
          </cell>
          <cell r="B170" t="str">
            <v>Reed</v>
          </cell>
          <cell r="M170" t="str">
            <v>FUL</v>
          </cell>
        </row>
        <row r="171">
          <cell r="A171" t="str">
            <v>Virgil van Dijk</v>
          </cell>
          <cell r="B171" t="str">
            <v>Virgil</v>
          </cell>
          <cell r="M171" t="str">
            <v>LIV</v>
          </cell>
        </row>
        <row r="172">
          <cell r="A172" t="str">
            <v>Mykhailo Mudryk</v>
          </cell>
          <cell r="B172" t="str">
            <v>Mudryk</v>
          </cell>
          <cell r="M172" t="str">
            <v>CHE</v>
          </cell>
        </row>
        <row r="173">
          <cell r="A173" t="str">
            <v>Angelo Ogbonna</v>
          </cell>
          <cell r="B173" t="str">
            <v>Ogbonna</v>
          </cell>
          <cell r="M173" t="str">
            <v>WHU</v>
          </cell>
        </row>
        <row r="174">
          <cell r="A174" t="str">
            <v>Robin Olsen</v>
          </cell>
          <cell r="B174" t="str">
            <v>Olsen</v>
          </cell>
          <cell r="M174" t="str">
            <v>AVL</v>
          </cell>
        </row>
        <row r="175">
          <cell r="A175" t="str">
            <v>Vitalii Mykolenko</v>
          </cell>
          <cell r="B175" t="str">
            <v>Mykolenko</v>
          </cell>
          <cell r="C175" t="str">
            <v>Vitaliy Mykolenko</v>
          </cell>
          <cell r="M175" t="str">
            <v>EVE</v>
          </cell>
        </row>
        <row r="176">
          <cell r="A176" t="str">
            <v>Vitaly Janelt</v>
          </cell>
          <cell r="B176" t="str">
            <v>Janelt</v>
          </cell>
          <cell r="C176"/>
          <cell r="D176"/>
          <cell r="M176" t="str">
            <v>BRE</v>
          </cell>
        </row>
        <row r="177">
          <cell r="A177" t="str">
            <v>Issa Diop</v>
          </cell>
          <cell r="B177" t="str">
            <v>Diop</v>
          </cell>
          <cell r="M177" t="str">
            <v>FUL</v>
          </cell>
        </row>
        <row r="178">
          <cell r="A178" t="str">
            <v>Moisés Caicedo Corozo</v>
          </cell>
          <cell r="B178" t="str">
            <v>Caicedo</v>
          </cell>
          <cell r="C178" t="str">
            <v>Moises Caicedo</v>
          </cell>
          <cell r="D178" t="str">
            <v>Moisés Caicedo</v>
          </cell>
          <cell r="M178" t="str">
            <v>CHE</v>
          </cell>
        </row>
        <row r="179">
          <cell r="A179" t="str">
            <v>Reece Burke</v>
          </cell>
          <cell r="B179" t="str">
            <v>Burke</v>
          </cell>
          <cell r="M179" t="str">
            <v>LUT</v>
          </cell>
        </row>
        <row r="180">
          <cell r="A180" t="str">
            <v>Ryan Christie</v>
          </cell>
          <cell r="B180" t="str">
            <v>Christie</v>
          </cell>
          <cell r="M180" t="str">
            <v>BOU</v>
          </cell>
        </row>
        <row r="181">
          <cell r="A181" t="str">
            <v>Mason Mount</v>
          </cell>
          <cell r="B181" t="str">
            <v>Mount</v>
          </cell>
          <cell r="M181" t="str">
            <v>MUN</v>
          </cell>
        </row>
        <row r="182">
          <cell r="A182" t="str">
            <v>Marcos Senesi</v>
          </cell>
          <cell r="B182" t="str">
            <v>Senesi</v>
          </cell>
          <cell r="M182" t="str">
            <v>BOU</v>
          </cell>
        </row>
        <row r="183">
          <cell r="A183" t="str">
            <v>Aaron Hickey</v>
          </cell>
          <cell r="B183" t="str">
            <v>Hickey</v>
          </cell>
          <cell r="M183" t="str">
            <v>BRE</v>
          </cell>
        </row>
        <row r="184">
          <cell r="A184" t="str">
            <v>Thomas Partey</v>
          </cell>
          <cell r="B184" t="str">
            <v>Thomas</v>
          </cell>
          <cell r="M184" t="str">
            <v>ARS</v>
          </cell>
        </row>
        <row r="185">
          <cell r="A185" t="str">
            <v>Carney Chukwuemeka</v>
          </cell>
          <cell r="B185" t="str">
            <v>Chukwuemeka</v>
          </cell>
          <cell r="M185" t="str">
            <v>CHE</v>
          </cell>
        </row>
        <row r="186">
          <cell r="A186" t="str">
            <v>Lewis Cook</v>
          </cell>
          <cell r="B186" t="str">
            <v>L.Cook</v>
          </cell>
          <cell r="C186" t="str">
            <v>L Cook</v>
          </cell>
          <cell r="M186" t="str">
            <v>BOU</v>
          </cell>
        </row>
        <row r="187">
          <cell r="A187" t="str">
            <v>Diogo Dalot Teixeira</v>
          </cell>
          <cell r="B187" t="str">
            <v>Dalot</v>
          </cell>
          <cell r="C187" t="str">
            <v>Diogo Dalot</v>
          </cell>
          <cell r="M187" t="str">
            <v>MUN</v>
          </cell>
        </row>
        <row r="188">
          <cell r="A188" t="str">
            <v>Anthony Martial</v>
          </cell>
          <cell r="B188" t="str">
            <v>Martial</v>
          </cell>
          <cell r="M188" t="str">
            <v>MUN</v>
          </cell>
        </row>
        <row r="189">
          <cell r="A189" t="str">
            <v>Ashley Young</v>
          </cell>
          <cell r="B189" t="str">
            <v>Young</v>
          </cell>
          <cell r="M189" t="str">
            <v>EVE</v>
          </cell>
        </row>
        <row r="190">
          <cell r="A190" t="str">
            <v>Yves Bissouma</v>
          </cell>
          <cell r="B190" t="str">
            <v>Bissouma</v>
          </cell>
          <cell r="M190" t="str">
            <v>TOT</v>
          </cell>
        </row>
        <row r="191">
          <cell r="A191" t="str">
            <v>Adam Lallana</v>
          </cell>
          <cell r="B191" t="str">
            <v>Lallana</v>
          </cell>
          <cell r="M191" t="str">
            <v>BHA</v>
          </cell>
        </row>
        <row r="192">
          <cell r="A192" t="str">
            <v>Raúl Jiménez</v>
          </cell>
          <cell r="B192" t="str">
            <v>Raúl</v>
          </cell>
          <cell r="C192" t="str">
            <v>Jimenez</v>
          </cell>
          <cell r="D192" t="str">
            <v>Raul Jimenez</v>
          </cell>
          <cell r="M192" t="str">
            <v>FUL</v>
          </cell>
        </row>
        <row r="193">
          <cell r="A193" t="str">
            <v>Boubacar Kamara</v>
          </cell>
          <cell r="B193" t="str">
            <v>Kamara</v>
          </cell>
          <cell r="M193" t="str">
            <v>AVL</v>
          </cell>
        </row>
        <row r="194">
          <cell r="A194" t="str">
            <v>Jordan Pickford</v>
          </cell>
          <cell r="B194" t="str">
            <v>Pickford</v>
          </cell>
          <cell r="M194" t="str">
            <v>EVE</v>
          </cell>
        </row>
        <row r="195">
          <cell r="A195" t="str">
            <v>Craig Dawson</v>
          </cell>
          <cell r="B195" t="str">
            <v>Dawson</v>
          </cell>
          <cell r="M195" t="str">
            <v>WOL</v>
          </cell>
        </row>
        <row r="196">
          <cell r="A196" t="str">
            <v>Victor Lindelöf</v>
          </cell>
          <cell r="B196" t="str">
            <v>Lindelof</v>
          </cell>
          <cell r="M196" t="str">
            <v>MUN</v>
          </cell>
        </row>
        <row r="197">
          <cell r="A197" t="str">
            <v>Joelinton Cássio Apolinário de Lira</v>
          </cell>
          <cell r="B197" t="str">
            <v>Joelinton</v>
          </cell>
          <cell r="M197" t="str">
            <v>NEW</v>
          </cell>
        </row>
        <row r="198">
          <cell r="A198" t="str">
            <v>Kenny Tete</v>
          </cell>
          <cell r="B198" t="str">
            <v>Tete</v>
          </cell>
          <cell r="M198" t="str">
            <v>FUL</v>
          </cell>
        </row>
        <row r="199">
          <cell r="A199" t="str">
            <v>Cheick Doucouré</v>
          </cell>
          <cell r="B199" t="str">
            <v>C.Doucouré</v>
          </cell>
          <cell r="C199" t="str">
            <v>C.Doucoure</v>
          </cell>
          <cell r="D199" t="str">
            <v>Abdoulaye Doucoure</v>
          </cell>
          <cell r="M199" t="str">
            <v>CRY</v>
          </cell>
        </row>
        <row r="200">
          <cell r="A200" t="str">
            <v>Chris Richards</v>
          </cell>
          <cell r="B200" t="str">
            <v>C.Richards</v>
          </cell>
          <cell r="C200" t="str">
            <v>C Richards</v>
          </cell>
          <cell r="M200" t="str">
            <v>CRY</v>
          </cell>
        </row>
        <row r="201">
          <cell r="A201" t="str">
            <v>Josh Cullen</v>
          </cell>
          <cell r="B201" t="str">
            <v>Cullen</v>
          </cell>
          <cell r="M201" t="str">
            <v>BUR</v>
          </cell>
        </row>
        <row r="202">
          <cell r="A202" t="str">
            <v>Bruno Guimarães Rodriguez Moura</v>
          </cell>
          <cell r="B202" t="str">
            <v>Bruno G.</v>
          </cell>
          <cell r="C202" t="str">
            <v>Guimaraes</v>
          </cell>
          <cell r="D202" t="str">
            <v>Bruno Guimarães</v>
          </cell>
          <cell r="M202" t="str">
            <v>NEW</v>
          </cell>
        </row>
        <row r="203">
          <cell r="A203" t="str">
            <v>Ryan Yates</v>
          </cell>
          <cell r="B203" t="str">
            <v>Yates</v>
          </cell>
          <cell r="M203" t="str">
            <v>NFO</v>
          </cell>
        </row>
        <row r="204">
          <cell r="A204" t="str">
            <v>Curtis Jones</v>
          </cell>
          <cell r="B204" t="str">
            <v>Jones</v>
          </cell>
          <cell r="C204" t="str">
            <v>C Jones</v>
          </cell>
          <cell r="M204" t="str">
            <v>LIV</v>
          </cell>
        </row>
        <row r="205">
          <cell r="A205" t="str">
            <v>Jan Paul van Hecke</v>
          </cell>
          <cell r="B205" t="str">
            <v>Van Hecke</v>
          </cell>
          <cell r="M205" t="str">
            <v>BHA</v>
          </cell>
        </row>
        <row r="206">
          <cell r="A206" t="str">
            <v>Victor da Silva</v>
          </cell>
          <cell r="B206" t="str">
            <v>Vitinho</v>
          </cell>
          <cell r="M206" t="str">
            <v>BUR</v>
          </cell>
        </row>
        <row r="207">
          <cell r="A207" t="str">
            <v>James Trafford</v>
          </cell>
          <cell r="B207" t="str">
            <v>Trafford</v>
          </cell>
          <cell r="M207" t="str">
            <v>BUR</v>
          </cell>
        </row>
        <row r="208">
          <cell r="A208" t="str">
            <v>Sergio Reguilón</v>
          </cell>
          <cell r="B208" t="str">
            <v>Reguilón</v>
          </cell>
          <cell r="C208" t="str">
            <v>Reguilon</v>
          </cell>
          <cell r="M208" t="str">
            <v>MUN</v>
          </cell>
        </row>
        <row r="209">
          <cell r="A209" t="str">
            <v>Jordan Beyer</v>
          </cell>
          <cell r="B209" t="str">
            <v>Beyer</v>
          </cell>
          <cell r="M209" t="str">
            <v>BUR</v>
          </cell>
        </row>
        <row r="210">
          <cell r="A210" t="str">
            <v>Tahith Chong</v>
          </cell>
          <cell r="B210" t="str">
            <v>Chong</v>
          </cell>
          <cell r="M210" t="str">
            <v>LUT</v>
          </cell>
        </row>
        <row r="211">
          <cell r="A211" t="str">
            <v>Jóhann Berg Gudmundsson</v>
          </cell>
          <cell r="B211" t="str">
            <v>Gudmundsson</v>
          </cell>
          <cell r="M211" t="str">
            <v>BUR</v>
          </cell>
        </row>
        <row r="212">
          <cell r="A212" t="str">
            <v>Ameen Al-Dakhil</v>
          </cell>
          <cell r="B212" t="str">
            <v>Al-Dakhil</v>
          </cell>
          <cell r="M212" t="str">
            <v>BUR</v>
          </cell>
        </row>
        <row r="213">
          <cell r="A213" t="str">
            <v>Amari'i Bell</v>
          </cell>
          <cell r="B213" t="str">
            <v>Bell</v>
          </cell>
          <cell r="D213"/>
          <cell r="M213" t="str">
            <v>LUT</v>
          </cell>
        </row>
        <row r="214">
          <cell r="A214" t="str">
            <v>Joe Rothwell</v>
          </cell>
          <cell r="B214" t="str">
            <v>Rothwell</v>
          </cell>
          <cell r="M214" t="str">
            <v>BOU</v>
          </cell>
        </row>
        <row r="215">
          <cell r="A215" t="str">
            <v>Brennan Johnson</v>
          </cell>
          <cell r="B215" t="str">
            <v>Johnson</v>
          </cell>
          <cell r="M215" t="str">
            <v>TOT</v>
          </cell>
        </row>
        <row r="216">
          <cell r="A216" t="str">
            <v>James Garner</v>
          </cell>
          <cell r="B216" t="str">
            <v>Garner</v>
          </cell>
          <cell r="M216" t="str">
            <v>EVE</v>
          </cell>
        </row>
        <row r="217">
          <cell r="A217" t="str">
            <v>Michael Keane</v>
          </cell>
          <cell r="B217" t="str">
            <v>Keane</v>
          </cell>
          <cell r="M217" t="str">
            <v>EVE</v>
          </cell>
        </row>
        <row r="218">
          <cell r="A218" t="str">
            <v>Rayan Aït-Nouri</v>
          </cell>
          <cell r="B218" t="str">
            <v>Aït-Nouri</v>
          </cell>
          <cell r="C218" t="str">
            <v>Rayan Ait-Nouri</v>
          </cell>
          <cell r="D218" t="str">
            <v>Rayan Aït Nouri</v>
          </cell>
          <cell r="M218" t="str">
            <v>WOL</v>
          </cell>
        </row>
        <row r="219">
          <cell r="A219" t="str">
            <v>Antonee Robinson</v>
          </cell>
          <cell r="B219" t="str">
            <v>Robinson</v>
          </cell>
          <cell r="M219" t="str">
            <v>FUL</v>
          </cell>
        </row>
        <row r="220">
          <cell r="A220" t="str">
            <v>Orel Mangala</v>
          </cell>
          <cell r="B220" t="str">
            <v>Mangala</v>
          </cell>
          <cell r="M220" t="str">
            <v>NFO</v>
          </cell>
        </row>
        <row r="221">
          <cell r="A221" t="str">
            <v>Lisandro Martínez</v>
          </cell>
          <cell r="B221" t="str">
            <v>Martinez</v>
          </cell>
          <cell r="C221" t="str">
            <v>L Martinez</v>
          </cell>
          <cell r="D221" t="str">
            <v>Lisandro Martinez</v>
          </cell>
          <cell r="M221" t="str">
            <v>MUN</v>
          </cell>
        </row>
        <row r="222">
          <cell r="A222" t="str">
            <v>Tom Cairney</v>
          </cell>
          <cell r="B222" t="str">
            <v>Cairney</v>
          </cell>
          <cell r="M222" t="str">
            <v>FUL</v>
          </cell>
        </row>
        <row r="223">
          <cell r="A223" t="str">
            <v>George Baldock</v>
          </cell>
          <cell r="B223" t="str">
            <v>Baldock</v>
          </cell>
          <cell r="M223" t="str">
            <v>SHU</v>
          </cell>
        </row>
        <row r="224">
          <cell r="A224" t="str">
            <v>Oliver Skipp</v>
          </cell>
          <cell r="B224" t="str">
            <v>Skipp</v>
          </cell>
          <cell r="M224" t="str">
            <v>TOT</v>
          </cell>
        </row>
        <row r="225">
          <cell r="A225" t="str">
            <v>James Milner</v>
          </cell>
          <cell r="B225" t="str">
            <v>Milner</v>
          </cell>
          <cell r="M225" t="str">
            <v>BHA</v>
          </cell>
        </row>
        <row r="226">
          <cell r="A226" t="str">
            <v>Will Hughes</v>
          </cell>
          <cell r="B226" t="str">
            <v>Hughes</v>
          </cell>
          <cell r="C226" t="str">
            <v>W Hughes</v>
          </cell>
          <cell r="M226" t="str">
            <v>CRY</v>
          </cell>
        </row>
        <row r="227">
          <cell r="A227" t="str">
            <v>Adam Webster</v>
          </cell>
          <cell r="B227" t="str">
            <v>Webster</v>
          </cell>
          <cell r="M227" t="str">
            <v>BHA</v>
          </cell>
        </row>
        <row r="228">
          <cell r="A228" t="str">
            <v>Neal Maupay</v>
          </cell>
          <cell r="B228" t="str">
            <v>Maupay</v>
          </cell>
          <cell r="M228" t="str">
            <v>BRE</v>
          </cell>
        </row>
        <row r="229">
          <cell r="A229" t="str">
            <v>Nélson Cabral Semedo</v>
          </cell>
          <cell r="B229" t="str">
            <v>N.Semedo</v>
          </cell>
          <cell r="C229" t="str">
            <v>Nélson Semedo</v>
          </cell>
          <cell r="M229" t="str">
            <v>WOL</v>
          </cell>
        </row>
        <row r="230">
          <cell r="A230" t="str">
            <v>Jaidon Anthony</v>
          </cell>
          <cell r="B230" t="str">
            <v>Anthony</v>
          </cell>
          <cell r="M230" t="str">
            <v>BOU</v>
          </cell>
        </row>
        <row r="231">
          <cell r="A231" t="str">
            <v>Dara O'Shea</v>
          </cell>
          <cell r="B231" t="str">
            <v>O'Shea</v>
          </cell>
          <cell r="M231" t="str">
            <v>BUR</v>
          </cell>
        </row>
        <row r="232">
          <cell r="A232" t="str">
            <v>Alexis Mac Allister</v>
          </cell>
          <cell r="B232" t="str">
            <v>Mac Allister</v>
          </cell>
          <cell r="M232" t="str">
            <v>LIV</v>
          </cell>
        </row>
        <row r="233">
          <cell r="A233" t="str">
            <v>Jarrad Branthwaite</v>
          </cell>
          <cell r="B233" t="str">
            <v>Branthwaite</v>
          </cell>
          <cell r="M233" t="str">
            <v>EVE</v>
          </cell>
        </row>
        <row r="234">
          <cell r="A234" t="str">
            <v>Sander Berge</v>
          </cell>
          <cell r="B234" t="str">
            <v>Berge</v>
          </cell>
          <cell r="M234" t="str">
            <v>BUR</v>
          </cell>
        </row>
        <row r="235">
          <cell r="A235" t="str">
            <v>Marvelous Nakamba</v>
          </cell>
          <cell r="B235" t="str">
            <v>Nakamba</v>
          </cell>
          <cell r="M235" t="str">
            <v>LUT</v>
          </cell>
        </row>
        <row r="236">
          <cell r="A236" t="str">
            <v>Marvelous Nakamba</v>
          </cell>
          <cell r="B236" t="str">
            <v>Nakamba</v>
          </cell>
          <cell r="C236"/>
          <cell r="M236" t="str">
            <v>LUT</v>
          </cell>
        </row>
        <row r="237">
          <cell r="A237" t="str">
            <v>Matheus Luiz Nunes</v>
          </cell>
          <cell r="B237" t="str">
            <v>Matheus N.</v>
          </cell>
          <cell r="C237" t="str">
            <v>Nunes</v>
          </cell>
          <cell r="D237" t="str">
            <v>Matheus Nunes</v>
          </cell>
          <cell r="M237" t="str">
            <v>MCI</v>
          </cell>
        </row>
        <row r="238">
          <cell r="A238" t="str">
            <v>Callum Hudson-Odoi</v>
          </cell>
          <cell r="B238" t="str">
            <v>Hudson-Odoi</v>
          </cell>
          <cell r="M238" t="str">
            <v>NFO</v>
          </cell>
        </row>
        <row r="239">
          <cell r="A239" t="str">
            <v>Keane Lewis-Potter</v>
          </cell>
          <cell r="B239" t="str">
            <v>Lewis-Potter</v>
          </cell>
          <cell r="M239" t="str">
            <v>BRE</v>
          </cell>
        </row>
        <row r="240">
          <cell r="A240" t="str">
            <v>Rico Lewis</v>
          </cell>
          <cell r="B240" t="str">
            <v>R.Lewis</v>
          </cell>
          <cell r="C240" t="str">
            <v>R Lewis</v>
          </cell>
          <cell r="M240" t="str">
            <v>MCI</v>
          </cell>
        </row>
        <row r="241">
          <cell r="A241" t="str">
            <v>Julio Enciso</v>
          </cell>
          <cell r="B241" t="str">
            <v>Enciso</v>
          </cell>
          <cell r="C241" t="str">
            <v>Julio César Enciso</v>
          </cell>
          <cell r="M241" t="str">
            <v>BHA</v>
          </cell>
        </row>
        <row r="242">
          <cell r="A242" t="str">
            <v>Frank Onyeka</v>
          </cell>
          <cell r="B242" t="str">
            <v>Onyeka</v>
          </cell>
          <cell r="M242" t="str">
            <v>BRE</v>
          </cell>
        </row>
        <row r="243">
          <cell r="A243" t="str">
            <v>Mads Roerslev Rasmussen</v>
          </cell>
          <cell r="B243" t="str">
            <v>Roerslev</v>
          </cell>
          <cell r="C243" t="str">
            <v>Mads Roerslev</v>
          </cell>
          <cell r="M243" t="str">
            <v>BRE</v>
          </cell>
        </row>
        <row r="244">
          <cell r="A244" t="str">
            <v>Reece James</v>
          </cell>
          <cell r="B244" t="str">
            <v>James</v>
          </cell>
          <cell r="C244" t="str">
            <v>R James</v>
          </cell>
          <cell r="M244" t="str">
            <v>CHE</v>
          </cell>
        </row>
        <row r="245">
          <cell r="A245" t="str">
            <v>Kieffer Moore</v>
          </cell>
          <cell r="B245" t="str">
            <v>Moore</v>
          </cell>
          <cell r="M245" t="str">
            <v>BOU</v>
          </cell>
        </row>
        <row r="246">
          <cell r="A246" t="str">
            <v>Jacob Bruun Larsen</v>
          </cell>
          <cell r="B246" t="str">
            <v>Bruun Larsen</v>
          </cell>
          <cell r="M246" t="str">
            <v>BUR</v>
          </cell>
        </row>
        <row r="247">
          <cell r="A247" t="str">
            <v>Chiedozie Ogbene</v>
          </cell>
          <cell r="B247" t="str">
            <v>Ogbene</v>
          </cell>
          <cell r="M247" t="str">
            <v>LUT</v>
          </cell>
        </row>
        <row r="248">
          <cell r="A248" t="str">
            <v>Jadon Sancho</v>
          </cell>
          <cell r="B248" t="str">
            <v>Sancho</v>
          </cell>
          <cell r="M248" t="str">
            <v>MUN</v>
          </cell>
        </row>
        <row r="249">
          <cell r="A249" t="str">
            <v>Cole Palmer</v>
          </cell>
          <cell r="B249" t="str">
            <v>Palmer</v>
          </cell>
          <cell r="M249" t="str">
            <v>CHE</v>
          </cell>
        </row>
        <row r="250">
          <cell r="A250" t="str">
            <v>Nathan Redmond</v>
          </cell>
          <cell r="B250" t="str">
            <v>Redmond</v>
          </cell>
          <cell r="M250" t="str">
            <v>BUR</v>
          </cell>
        </row>
        <row r="251">
          <cell r="A251" t="str">
            <v>Nathan Redmond</v>
          </cell>
          <cell r="B251" t="str">
            <v>Redmond</v>
          </cell>
          <cell r="M251" t="str">
            <v>BUR</v>
          </cell>
        </row>
        <row r="252">
          <cell r="A252" t="str">
            <v>Mikkel Damsgaard</v>
          </cell>
          <cell r="B252" t="str">
            <v>Damsgaard</v>
          </cell>
          <cell r="M252" t="str">
            <v>BRE</v>
          </cell>
        </row>
        <row r="253">
          <cell r="A253" t="str">
            <v>Matt Targett</v>
          </cell>
          <cell r="B253" t="str">
            <v>Targett</v>
          </cell>
          <cell r="M253" t="str">
            <v>NEW</v>
          </cell>
        </row>
        <row r="254">
          <cell r="A254" t="str">
            <v>James McAtee</v>
          </cell>
          <cell r="B254" t="str">
            <v>McAtee</v>
          </cell>
          <cell r="M254" t="str">
            <v>SHU</v>
          </cell>
        </row>
        <row r="255">
          <cell r="A255" t="str">
            <v>Albert Sambi Lokonga</v>
          </cell>
          <cell r="B255" t="str">
            <v>Sambi</v>
          </cell>
          <cell r="C255" t="str">
            <v>Lokonga</v>
          </cell>
          <cell r="M255" t="str">
            <v>LUT</v>
          </cell>
        </row>
        <row r="256">
          <cell r="A256" t="str">
            <v>Manuel Benson Hedilazio</v>
          </cell>
          <cell r="B256" t="str">
            <v>Benson</v>
          </cell>
          <cell r="M256" t="str">
            <v>BUR</v>
          </cell>
        </row>
        <row r="257">
          <cell r="A257" t="str">
            <v>Pierre-Emile Højbjerg</v>
          </cell>
          <cell r="B257" t="str">
            <v>Højbjerg</v>
          </cell>
          <cell r="C257" t="str">
            <v>Pierre Højbjerg</v>
          </cell>
          <cell r="D257" t="str">
            <v>Pierre-Emile Hojbjerg</v>
          </cell>
          <cell r="M257" t="str">
            <v>TOT</v>
          </cell>
        </row>
        <row r="258">
          <cell r="A258" t="str">
            <v>Davinson Sánchez</v>
          </cell>
          <cell r="B258" t="str">
            <v>Sánchez</v>
          </cell>
          <cell r="C258" t="str">
            <v>D Sanchez</v>
          </cell>
          <cell r="D258" t="str">
            <v>Davinson Sanchez</v>
          </cell>
          <cell r="M258" t="str">
            <v>TOT</v>
          </cell>
        </row>
        <row r="259">
          <cell r="A259" t="str">
            <v>Nuno Varela Tavares</v>
          </cell>
          <cell r="B259" t="str">
            <v>Tavares</v>
          </cell>
          <cell r="M259" t="str">
            <v>NFO</v>
          </cell>
        </row>
        <row r="260">
          <cell r="A260" t="str">
            <v>Dominic Calvert-Lewin</v>
          </cell>
          <cell r="B260" t="str">
            <v>Calvert-Lewin</v>
          </cell>
          <cell r="M260" t="str">
            <v>EVE</v>
          </cell>
        </row>
        <row r="261">
          <cell r="A261" t="str">
            <v>Daniel Castelo Podence</v>
          </cell>
          <cell r="B261" t="str">
            <v>Podence</v>
          </cell>
          <cell r="C261" t="str">
            <v>Daniel Podence</v>
          </cell>
          <cell r="D261"/>
          <cell r="M261" t="str">
            <v>WOL</v>
          </cell>
        </row>
        <row r="262">
          <cell r="A262" t="str">
            <v>Gonçalo Manuel Ganchinho Guedes</v>
          </cell>
          <cell r="B262" t="str">
            <v>Guedes</v>
          </cell>
          <cell r="C262" t="str">
            <v>Gonçalo Guedes</v>
          </cell>
          <cell r="M262" t="str">
            <v>WOL</v>
          </cell>
        </row>
        <row r="263">
          <cell r="A263" t="str">
            <v>Luke Cundle</v>
          </cell>
          <cell r="B263" t="str">
            <v>Cundle</v>
          </cell>
          <cell r="M263" t="str">
            <v>WOL</v>
          </cell>
        </row>
        <row r="264">
          <cell r="A264" t="str">
            <v>Francisco Jorge Tomás Oliveira</v>
          </cell>
          <cell r="B264" t="str">
            <v>Chiquinho</v>
          </cell>
          <cell r="M264" t="str">
            <v>WOL</v>
          </cell>
        </row>
        <row r="265">
          <cell r="A265" t="str">
            <v>Matija Šarkić</v>
          </cell>
          <cell r="B265" t="str">
            <v>Šarkić</v>
          </cell>
          <cell r="C265" t="str">
            <v>Sarkic</v>
          </cell>
          <cell r="M265" t="str">
            <v>WOL</v>
          </cell>
        </row>
        <row r="266">
          <cell r="A266" t="str">
            <v>Toti António Gomes</v>
          </cell>
          <cell r="B266" t="str">
            <v>Toti</v>
          </cell>
          <cell r="M266" t="str">
            <v>WOL</v>
          </cell>
        </row>
        <row r="267">
          <cell r="A267" t="str">
            <v>Matt Doherty</v>
          </cell>
          <cell r="B267" t="str">
            <v>Doherty</v>
          </cell>
          <cell r="M267" t="str">
            <v>WOL</v>
          </cell>
        </row>
        <row r="268">
          <cell r="A268" t="str">
            <v>Jonathan Castro Otto</v>
          </cell>
          <cell r="B268" t="str">
            <v>J.Otto</v>
          </cell>
          <cell r="C268" t="str">
            <v>Jonny Castro</v>
          </cell>
          <cell r="M268" t="str">
            <v>WOL</v>
          </cell>
        </row>
        <row r="269">
          <cell r="A269" t="str">
            <v>Danny Ings</v>
          </cell>
          <cell r="B269" t="str">
            <v>Ings</v>
          </cell>
          <cell r="M269" t="str">
            <v>WHU</v>
          </cell>
        </row>
        <row r="270">
          <cell r="A270" t="str">
            <v>Maxwel Cornet</v>
          </cell>
          <cell r="B270" t="str">
            <v>Cornet</v>
          </cell>
          <cell r="M270" t="str">
            <v>WHU</v>
          </cell>
        </row>
        <row r="271">
          <cell r="A271" t="str">
            <v>Flynn Downes</v>
          </cell>
          <cell r="B271" t="str">
            <v>Downes</v>
          </cell>
          <cell r="M271" t="str">
            <v>WHU</v>
          </cell>
        </row>
        <row r="272">
          <cell r="A272" t="str">
            <v>Conor Coventry</v>
          </cell>
          <cell r="B272" t="str">
            <v>Coventry</v>
          </cell>
          <cell r="M272" t="str">
            <v>WHU</v>
          </cell>
        </row>
        <row r="273">
          <cell r="A273" t="str">
            <v>Lukasz Fabianski</v>
          </cell>
          <cell r="B273" t="str">
            <v>Fabianski</v>
          </cell>
          <cell r="C273" t="str">
            <v>Łukasz Fabiański</v>
          </cell>
          <cell r="M273" t="str">
            <v>WHU</v>
          </cell>
        </row>
        <row r="274">
          <cell r="A274" t="str">
            <v>Gianluca Scamacca</v>
          </cell>
          <cell r="B274" t="str">
            <v>Scamacca</v>
          </cell>
          <cell r="M274" t="str">
            <v>WHU</v>
          </cell>
        </row>
        <row r="275">
          <cell r="A275" t="str">
            <v>Divin Mubama</v>
          </cell>
          <cell r="B275" t="str">
            <v>Mubama</v>
          </cell>
          <cell r="M275" t="str">
            <v>WHU</v>
          </cell>
        </row>
        <row r="276">
          <cell r="A276" t="str">
            <v>Thilo Kehrer</v>
          </cell>
          <cell r="B276" t="str">
            <v>Kehrer</v>
          </cell>
          <cell r="M276" t="str">
            <v>WHU</v>
          </cell>
        </row>
        <row r="277">
          <cell r="A277" t="str">
            <v>Aaron Cresswell</v>
          </cell>
          <cell r="B277" t="str">
            <v>Cresswell</v>
          </cell>
          <cell r="M277" t="str">
            <v>WHU</v>
          </cell>
        </row>
        <row r="278">
          <cell r="A278" t="str">
            <v>Ben Johnson</v>
          </cell>
          <cell r="B278" t="str">
            <v>Johnson</v>
          </cell>
          <cell r="M278" t="str">
            <v>WHU</v>
          </cell>
        </row>
        <row r="279">
          <cell r="A279" t="str">
            <v>Ben Davies</v>
          </cell>
          <cell r="B279" t="str">
            <v>Davies</v>
          </cell>
          <cell r="C279" t="str">
            <v>Ben T Davies</v>
          </cell>
          <cell r="M279" t="str">
            <v>TOT</v>
          </cell>
        </row>
        <row r="280">
          <cell r="A280" t="str">
            <v>Rodrigo Bentancur</v>
          </cell>
          <cell r="B280" t="str">
            <v>Bentancur</v>
          </cell>
          <cell r="M280" t="str">
            <v>TOT</v>
          </cell>
        </row>
        <row r="281">
          <cell r="A281" t="str">
            <v>Bryan Gil Salvatierra</v>
          </cell>
          <cell r="B281" t="str">
            <v>Bryan</v>
          </cell>
          <cell r="M281" t="str">
            <v>TOT</v>
          </cell>
        </row>
        <row r="282">
          <cell r="A282" t="str">
            <v>Hugo Lloris</v>
          </cell>
          <cell r="B282" t="str">
            <v>Lloris</v>
          </cell>
          <cell r="M282" t="str">
            <v>TOT</v>
          </cell>
        </row>
        <row r="283">
          <cell r="A283" t="str">
            <v>Fraser Forster</v>
          </cell>
          <cell r="B283" t="str">
            <v>Forster</v>
          </cell>
          <cell r="M283" t="str">
            <v>TOT</v>
          </cell>
        </row>
        <row r="284">
          <cell r="A284" t="str">
            <v>Brandon Austin</v>
          </cell>
          <cell r="B284" t="str">
            <v>Austin</v>
          </cell>
          <cell r="M284" t="str">
            <v>TOT</v>
          </cell>
        </row>
        <row r="285">
          <cell r="A285" t="str">
            <v>Harry Kane</v>
          </cell>
          <cell r="B285" t="str">
            <v>Kane</v>
          </cell>
          <cell r="M285" t="str">
            <v>TOT</v>
          </cell>
        </row>
        <row r="286">
          <cell r="A286" t="str">
            <v>Ryan Sessegnon</v>
          </cell>
          <cell r="B286" t="str">
            <v>Sessegnon</v>
          </cell>
          <cell r="M286" t="str">
            <v>TOT</v>
          </cell>
        </row>
        <row r="287">
          <cell r="A287" t="str">
            <v>Eric Dier</v>
          </cell>
          <cell r="B287" t="str">
            <v>Dier</v>
          </cell>
          <cell r="M287" t="str">
            <v>TOT</v>
          </cell>
        </row>
        <row r="288">
          <cell r="A288" t="str">
            <v>Japhet Tanganga</v>
          </cell>
          <cell r="B288" t="str">
            <v>Tanganga</v>
          </cell>
          <cell r="M288" t="str">
            <v>TOT</v>
          </cell>
        </row>
        <row r="289">
          <cell r="A289" t="str">
            <v>Djed Spence</v>
          </cell>
          <cell r="B289" t="str">
            <v>Spence</v>
          </cell>
          <cell r="M289" t="str">
            <v>TOT</v>
          </cell>
        </row>
        <row r="290">
          <cell r="A290" t="str">
            <v>Joe Rodon</v>
          </cell>
          <cell r="B290" t="str">
            <v>Rodon</v>
          </cell>
          <cell r="M290" t="str">
            <v>TOT</v>
          </cell>
        </row>
        <row r="291">
          <cell r="A291" t="str">
            <v>Oliver McBurnie</v>
          </cell>
          <cell r="B291" t="str">
            <v>McBurnie</v>
          </cell>
          <cell r="M291" t="str">
            <v>SHU</v>
          </cell>
        </row>
        <row r="292">
          <cell r="A292" t="str">
            <v>Jayden Bogle</v>
          </cell>
          <cell r="B292" t="str">
            <v>Bogle</v>
          </cell>
          <cell r="M292" t="str">
            <v>SHU</v>
          </cell>
        </row>
        <row r="293">
          <cell r="A293" t="str">
            <v>William Osula</v>
          </cell>
          <cell r="B293" t="str">
            <v>Osula</v>
          </cell>
          <cell r="M293" t="str">
            <v>SHU</v>
          </cell>
        </row>
        <row r="294">
          <cell r="A294" t="str">
            <v>Oliver Norwood</v>
          </cell>
          <cell r="B294" t="str">
            <v>Norwood</v>
          </cell>
          <cell r="M294" t="str">
            <v>SHU</v>
          </cell>
        </row>
        <row r="295">
          <cell r="A295" t="str">
            <v>Yasser Larouci</v>
          </cell>
          <cell r="B295" t="str">
            <v>Larouci</v>
          </cell>
          <cell r="M295" t="str">
            <v>SHU</v>
          </cell>
        </row>
        <row r="296">
          <cell r="A296" t="str">
            <v>Ben Osborn</v>
          </cell>
          <cell r="B296" t="str">
            <v>Osborn</v>
          </cell>
          <cell r="M296" t="str">
            <v>SHU</v>
          </cell>
        </row>
        <row r="297">
          <cell r="A297" t="str">
            <v>John Egan</v>
          </cell>
          <cell r="B297" t="str">
            <v>Egan</v>
          </cell>
          <cell r="M297" t="str">
            <v>SHU</v>
          </cell>
        </row>
        <row r="298">
          <cell r="A298" t="str">
            <v>Jack Robinson</v>
          </cell>
          <cell r="B298" t="str">
            <v>Robinson</v>
          </cell>
          <cell r="M298" t="str">
            <v>SHU</v>
          </cell>
        </row>
        <row r="299">
          <cell r="A299" t="str">
            <v>Ismaila Coulibaly</v>
          </cell>
          <cell r="B299" t="str">
            <v>Coulibaly</v>
          </cell>
          <cell r="M299" t="str">
            <v>SHU</v>
          </cell>
        </row>
        <row r="300">
          <cell r="A300" t="str">
            <v>John Fleck</v>
          </cell>
          <cell r="B300" t="str">
            <v>Fleck</v>
          </cell>
          <cell r="M300" t="str">
            <v>SHU</v>
          </cell>
        </row>
        <row r="301">
          <cell r="A301" t="str">
            <v>Anis Slimane</v>
          </cell>
          <cell r="B301" t="str">
            <v>Slimane</v>
          </cell>
          <cell r="M301" t="str">
            <v>SHU</v>
          </cell>
        </row>
        <row r="302">
          <cell r="A302" t="str">
            <v>Jordan Amissah</v>
          </cell>
          <cell r="B302" t="str">
            <v>Amissah</v>
          </cell>
          <cell r="M302" t="str">
            <v>SHU</v>
          </cell>
        </row>
        <row r="303">
          <cell r="A303" t="str">
            <v>Adam Davies</v>
          </cell>
          <cell r="B303" t="str">
            <v>A.Davies</v>
          </cell>
          <cell r="C303"/>
          <cell r="M303" t="str">
            <v>SHU</v>
          </cell>
        </row>
        <row r="304">
          <cell r="A304" t="str">
            <v>Wes Foderingham</v>
          </cell>
          <cell r="B304" t="str">
            <v>Foderingham</v>
          </cell>
          <cell r="M304" t="str">
            <v>SHU</v>
          </cell>
        </row>
        <row r="305">
          <cell r="A305" t="str">
            <v>Rhian Brewster</v>
          </cell>
          <cell r="B305" t="str">
            <v>Brewster</v>
          </cell>
          <cell r="M305" t="str">
            <v>SHU</v>
          </cell>
        </row>
        <row r="306">
          <cell r="A306" t="str">
            <v>Daniel Jebbison</v>
          </cell>
          <cell r="B306" t="str">
            <v>Jebbison</v>
          </cell>
          <cell r="D306"/>
          <cell r="M306" t="str">
            <v>SHU</v>
          </cell>
        </row>
        <row r="307">
          <cell r="A307" t="str">
            <v>Iliman Ndiaye</v>
          </cell>
          <cell r="B307" t="str">
            <v>Ndiaye</v>
          </cell>
          <cell r="M307" t="str">
            <v>SHU</v>
          </cell>
        </row>
        <row r="308">
          <cell r="A308" t="str">
            <v>Bénie Traoré</v>
          </cell>
          <cell r="B308" t="str">
            <v>T.Bénie</v>
          </cell>
          <cell r="M308" t="str">
            <v>SHU</v>
          </cell>
        </row>
        <row r="309">
          <cell r="A309" t="str">
            <v>Anel Ahmedhodžić</v>
          </cell>
          <cell r="B309" t="str">
            <v>Ahmedhodžić</v>
          </cell>
          <cell r="M309" t="str">
            <v>SHU</v>
          </cell>
        </row>
        <row r="310">
          <cell r="A310" t="str">
            <v>Chris Basham</v>
          </cell>
          <cell r="B310" t="str">
            <v>Basham</v>
          </cell>
          <cell r="M310" t="str">
            <v>SHU</v>
          </cell>
        </row>
        <row r="311">
          <cell r="A311" t="str">
            <v>Max Lowe</v>
          </cell>
          <cell r="B311" t="str">
            <v>Lowe</v>
          </cell>
          <cell r="M311" t="str">
            <v>SHU</v>
          </cell>
        </row>
        <row r="312">
          <cell r="A312" t="str">
            <v>Rhys Norrington-Davies</v>
          </cell>
          <cell r="B312" t="str">
            <v>Norrington-Davies</v>
          </cell>
          <cell r="M312" t="str">
            <v>SHU</v>
          </cell>
        </row>
        <row r="313">
          <cell r="A313" t="str">
            <v>Chris Wood</v>
          </cell>
          <cell r="B313" t="str">
            <v>Wood</v>
          </cell>
          <cell r="M313" t="str">
            <v>NFO</v>
          </cell>
        </row>
        <row r="314">
          <cell r="A314" t="str">
            <v>Cheikhou Kouyaté</v>
          </cell>
          <cell r="B314" t="str">
            <v>Kouyaté</v>
          </cell>
          <cell r="C314" t="str">
            <v>Kouyate</v>
          </cell>
          <cell r="M314" t="str">
            <v>NFO</v>
          </cell>
        </row>
        <row r="315">
          <cell r="A315" t="str">
            <v>Moussa Niakhaté</v>
          </cell>
          <cell r="B315" t="str">
            <v>Niakhaté</v>
          </cell>
          <cell r="C315" t="str">
            <v>Niakhate</v>
          </cell>
          <cell r="M315" t="str">
            <v>NFO</v>
          </cell>
        </row>
        <row r="316">
          <cell r="A316" t="str">
            <v>Lewis O'Brien</v>
          </cell>
          <cell r="B316" t="str">
            <v>O'Brien</v>
          </cell>
          <cell r="M316" t="str">
            <v>NFO</v>
          </cell>
        </row>
        <row r="317">
          <cell r="A317" t="str">
            <v>Remo Freuler</v>
          </cell>
          <cell r="B317" t="str">
            <v>Freuler</v>
          </cell>
          <cell r="M317" t="str">
            <v>NFO</v>
          </cell>
        </row>
        <row r="318">
          <cell r="A318" t="str">
            <v>Jonjo Shelvey</v>
          </cell>
          <cell r="B318" t="str">
            <v>J.Shelvey</v>
          </cell>
          <cell r="M318" t="str">
            <v>NFO</v>
          </cell>
        </row>
        <row r="319">
          <cell r="A319" t="str">
            <v>Alex Mighten</v>
          </cell>
          <cell r="B319" t="str">
            <v>Mighten</v>
          </cell>
          <cell r="M319" t="str">
            <v>NFO</v>
          </cell>
        </row>
        <row r="320">
          <cell r="A320" t="str">
            <v>Harry Arter</v>
          </cell>
          <cell r="B320" t="str">
            <v>Arter</v>
          </cell>
          <cell r="M320" t="str">
            <v>NFO</v>
          </cell>
        </row>
        <row r="321">
          <cell r="A321" t="str">
            <v>Braian Ojeda Rodríguez</v>
          </cell>
          <cell r="B321" t="str">
            <v>Ojeda</v>
          </cell>
          <cell r="M321" t="str">
            <v>NFO</v>
          </cell>
        </row>
        <row r="322">
          <cell r="A322" t="str">
            <v>Wayne Hennessey</v>
          </cell>
          <cell r="B322" t="str">
            <v>Hennessey</v>
          </cell>
          <cell r="M322" t="str">
            <v>NFO</v>
          </cell>
        </row>
        <row r="323">
          <cell r="A323" t="str">
            <v>Sam Surridge</v>
          </cell>
          <cell r="B323" t="str">
            <v>Surridge</v>
          </cell>
          <cell r="M323" t="str">
            <v>NFO</v>
          </cell>
        </row>
        <row r="324">
          <cell r="A324" t="str">
            <v>Emmanuel Dennis</v>
          </cell>
          <cell r="B324" t="str">
            <v>Dennis</v>
          </cell>
          <cell r="C324" t="str">
            <v>E Dennis</v>
          </cell>
          <cell r="M324" t="str">
            <v>NFO</v>
          </cell>
        </row>
        <row r="325">
          <cell r="A325" t="str">
            <v>Harry Toffolo</v>
          </cell>
          <cell r="B325" t="str">
            <v>Toffolo</v>
          </cell>
          <cell r="M325" t="str">
            <v>NFO</v>
          </cell>
        </row>
        <row r="326">
          <cell r="A326" t="str">
            <v>Steve Cook</v>
          </cell>
          <cell r="B326" t="str">
            <v>Cook</v>
          </cell>
          <cell r="C326" t="str">
            <v>S Cook</v>
          </cell>
          <cell r="M326" t="str">
            <v>NFO</v>
          </cell>
        </row>
        <row r="327">
          <cell r="A327" t="str">
            <v>Giulian Biancone</v>
          </cell>
          <cell r="B327" t="str">
            <v>Biancone</v>
          </cell>
          <cell r="M327" t="str">
            <v>NFO</v>
          </cell>
        </row>
        <row r="328">
          <cell r="A328" t="str">
            <v>Mohamed Dräger</v>
          </cell>
          <cell r="B328" t="str">
            <v>Dräger</v>
          </cell>
          <cell r="M328" t="str">
            <v>NFO</v>
          </cell>
        </row>
        <row r="329">
          <cell r="A329" t="str">
            <v>Jonathan Panzo</v>
          </cell>
          <cell r="B329" t="str">
            <v>Panzo</v>
          </cell>
          <cell r="M329" t="str">
            <v>NFO</v>
          </cell>
        </row>
        <row r="330">
          <cell r="A330" t="str">
            <v>Loïc Mbe Soh</v>
          </cell>
          <cell r="B330" t="str">
            <v>Mbe Soh</v>
          </cell>
          <cell r="M330" t="str">
            <v>NFO</v>
          </cell>
        </row>
        <row r="331">
          <cell r="A331" t="str">
            <v>Omar Richards</v>
          </cell>
          <cell r="B331" t="str">
            <v>O.Richards</v>
          </cell>
          <cell r="C331" t="str">
            <v>O Richards</v>
          </cell>
          <cell r="M331" t="str">
            <v>NFO</v>
          </cell>
        </row>
        <row r="332">
          <cell r="A332" t="str">
            <v>Richie Laryea</v>
          </cell>
          <cell r="B332" t="str">
            <v>Laryea</v>
          </cell>
          <cell r="M332" t="str">
            <v>NFO</v>
          </cell>
        </row>
        <row r="333">
          <cell r="A333" t="str">
            <v>Jacob Murphy</v>
          </cell>
          <cell r="B333" t="str">
            <v>J.Murphy</v>
          </cell>
          <cell r="M333" t="str">
            <v>NEW</v>
          </cell>
        </row>
        <row r="334">
          <cell r="A334" t="str">
            <v>Joe Willock</v>
          </cell>
          <cell r="B334" t="str">
            <v>Willock</v>
          </cell>
          <cell r="M334" t="str">
            <v>NEW</v>
          </cell>
        </row>
        <row r="335">
          <cell r="A335" t="str">
            <v>Allan Saint-Maximin</v>
          </cell>
          <cell r="B335" t="str">
            <v>Saint-Maximin</v>
          </cell>
          <cell r="M335" t="str">
            <v>NEW</v>
          </cell>
        </row>
        <row r="336">
          <cell r="A336" t="str">
            <v>Ryan Fraser</v>
          </cell>
          <cell r="B336" t="str">
            <v>Fraser</v>
          </cell>
          <cell r="M336" t="str">
            <v>NEW</v>
          </cell>
        </row>
        <row r="337">
          <cell r="A337" t="str">
            <v>Matt Ritchie</v>
          </cell>
          <cell r="B337" t="str">
            <v>Ritchie</v>
          </cell>
          <cell r="M337" t="str">
            <v>NEW</v>
          </cell>
        </row>
        <row r="338">
          <cell r="A338" t="str">
            <v>Jeff Hendrick</v>
          </cell>
          <cell r="B338" t="str">
            <v>Hendrick</v>
          </cell>
          <cell r="M338" t="str">
            <v>NEW</v>
          </cell>
        </row>
        <row r="339">
          <cell r="A339" t="str">
            <v>Martin Dubravka</v>
          </cell>
          <cell r="B339" t="str">
            <v>Dubravka</v>
          </cell>
          <cell r="M339" t="str">
            <v>NEW</v>
          </cell>
        </row>
        <row r="340">
          <cell r="A340" t="str">
            <v>Karl Darlow</v>
          </cell>
          <cell r="B340" t="str">
            <v>Darlow</v>
          </cell>
          <cell r="M340" t="str">
            <v>NEW</v>
          </cell>
        </row>
        <row r="341">
          <cell r="A341" t="str">
            <v>Jamaal Lascelles</v>
          </cell>
          <cell r="B341" t="str">
            <v>Lascelles</v>
          </cell>
          <cell r="M341" t="str">
            <v>NEW</v>
          </cell>
        </row>
        <row r="342">
          <cell r="A342" t="str">
            <v>Javier Manquillo Gaitán</v>
          </cell>
          <cell r="B342" t="str">
            <v>Manquillo</v>
          </cell>
          <cell r="M342" t="str">
            <v>NEW</v>
          </cell>
        </row>
        <row r="343">
          <cell r="A343" t="str">
            <v>Jamal Lewis</v>
          </cell>
          <cell r="B343" t="str">
            <v>J.Lewis</v>
          </cell>
          <cell r="C343" t="str">
            <v>J Lewis</v>
          </cell>
          <cell r="M343" t="str">
            <v>NEW</v>
          </cell>
        </row>
        <row r="344">
          <cell r="A344" t="str">
            <v>Emil Krafth</v>
          </cell>
          <cell r="B344" t="str">
            <v>Krafth</v>
          </cell>
          <cell r="M344" t="str">
            <v>NEW</v>
          </cell>
        </row>
        <row r="345">
          <cell r="A345" t="str">
            <v>Paul Dummett</v>
          </cell>
          <cell r="B345" t="str">
            <v>Dummett</v>
          </cell>
          <cell r="M345" t="str">
            <v>NEW</v>
          </cell>
        </row>
        <row r="346">
          <cell r="A346" t="str">
            <v>Harrison Ashby</v>
          </cell>
          <cell r="B346" t="str">
            <v>Ashby</v>
          </cell>
          <cell r="M346" t="str">
            <v>NEW</v>
          </cell>
        </row>
        <row r="347">
          <cell r="A347" t="str">
            <v>Facundo Pellistri Rebollo</v>
          </cell>
          <cell r="B347" t="str">
            <v>Pellistri</v>
          </cell>
          <cell r="M347" t="str">
            <v>MUN</v>
          </cell>
        </row>
        <row r="348">
          <cell r="A348" t="str">
            <v>Frederico Rodrigues de Paula Santos</v>
          </cell>
          <cell r="B348" t="str">
            <v>Fred</v>
          </cell>
          <cell r="M348" t="str">
            <v>MUN</v>
          </cell>
        </row>
        <row r="349">
          <cell r="A349" t="str">
            <v>Donny van de Beek</v>
          </cell>
          <cell r="B349" t="str">
            <v>Van de Beek</v>
          </cell>
          <cell r="M349" t="str">
            <v>MUN</v>
          </cell>
        </row>
        <row r="350">
          <cell r="A350" t="str">
            <v>Amad Diallo</v>
          </cell>
          <cell r="B350" t="str">
            <v>Amad</v>
          </cell>
          <cell r="M350" t="str">
            <v>MUN</v>
          </cell>
        </row>
        <row r="351">
          <cell r="A351" t="str">
            <v>Tom Heaton</v>
          </cell>
          <cell r="B351" t="str">
            <v>Heaton</v>
          </cell>
          <cell r="M351" t="str">
            <v>MUN</v>
          </cell>
        </row>
        <row r="352">
          <cell r="A352" t="str">
            <v>Tyrell Malacia</v>
          </cell>
          <cell r="B352" t="str">
            <v>Malacia</v>
          </cell>
          <cell r="M352" t="str">
            <v>MUN</v>
          </cell>
        </row>
        <row r="353">
          <cell r="A353" t="str">
            <v>Harry Maguire</v>
          </cell>
          <cell r="B353" t="str">
            <v>Maguire</v>
          </cell>
          <cell r="M353" t="str">
            <v>MUN</v>
          </cell>
        </row>
        <row r="354">
          <cell r="A354" t="str">
            <v>Brandon Williams</v>
          </cell>
          <cell r="B354" t="str">
            <v>B.Williams</v>
          </cell>
          <cell r="M354" t="str">
            <v>MUN</v>
          </cell>
        </row>
        <row r="355">
          <cell r="A355" t="str">
            <v>Eric Bailly</v>
          </cell>
          <cell r="B355" t="str">
            <v>Bailly</v>
          </cell>
          <cell r="M355" t="str">
            <v>MUN</v>
          </cell>
        </row>
        <row r="356">
          <cell r="A356" t="str">
            <v>Alex Telles</v>
          </cell>
          <cell r="B356" t="str">
            <v>Alex Telles</v>
          </cell>
          <cell r="M356" t="str">
            <v>MUN</v>
          </cell>
        </row>
        <row r="357">
          <cell r="A357" t="str">
            <v>Sergio Gómez</v>
          </cell>
          <cell r="B357" t="str">
            <v>Sergio Gómez</v>
          </cell>
          <cell r="C357" t="str">
            <v>S Gomez</v>
          </cell>
          <cell r="M357" t="str">
            <v>MCI</v>
          </cell>
        </row>
        <row r="358">
          <cell r="A358" t="str">
            <v>Kevin De Bruyne</v>
          </cell>
          <cell r="B358" t="str">
            <v>De Bruyne</v>
          </cell>
          <cell r="M358" t="str">
            <v>MCI</v>
          </cell>
        </row>
        <row r="359">
          <cell r="A359" t="str">
            <v>Riyad Mahrez</v>
          </cell>
          <cell r="B359" t="str">
            <v>Mahrez</v>
          </cell>
          <cell r="C359"/>
          <cell r="D359"/>
          <cell r="M359" t="str">
            <v>MCI</v>
          </cell>
        </row>
        <row r="360">
          <cell r="A360" t="str">
            <v>Kalvin Phillips</v>
          </cell>
          <cell r="B360" t="str">
            <v>Phillips</v>
          </cell>
          <cell r="C360" t="str">
            <v>K Phillips</v>
          </cell>
          <cell r="M360" t="str">
            <v>MCI</v>
          </cell>
        </row>
        <row r="361">
          <cell r="A361" t="str">
            <v>Stefan Ortega Moreno</v>
          </cell>
          <cell r="B361" t="str">
            <v>Ortega Moreno</v>
          </cell>
          <cell r="M361" t="str">
            <v>MCI</v>
          </cell>
        </row>
        <row r="362">
          <cell r="A362" t="str">
            <v>Scott Carson</v>
          </cell>
          <cell r="B362" t="str">
            <v>Carson</v>
          </cell>
          <cell r="M362" t="str">
            <v>MCI</v>
          </cell>
        </row>
        <row r="363">
          <cell r="A363" t="str">
            <v>Zack Steffen</v>
          </cell>
          <cell r="B363" t="str">
            <v>Steffen</v>
          </cell>
          <cell r="M363" t="str">
            <v>MCI</v>
          </cell>
        </row>
        <row r="364">
          <cell r="A364" t="str">
            <v>Aymeric Laporte</v>
          </cell>
          <cell r="B364" t="str">
            <v>Laporte</v>
          </cell>
          <cell r="M364" t="str">
            <v>MCI</v>
          </cell>
        </row>
        <row r="365">
          <cell r="A365" t="str">
            <v>João Cancelo</v>
          </cell>
          <cell r="B365" t="str">
            <v>Cancelo</v>
          </cell>
          <cell r="C365" t="str">
            <v>Joao Cancelo</v>
          </cell>
          <cell r="M365" t="str">
            <v>MCI</v>
          </cell>
        </row>
        <row r="366">
          <cell r="A366" t="str">
            <v>John Stones</v>
          </cell>
          <cell r="B366" t="str">
            <v>Stones</v>
          </cell>
          <cell r="M366" t="str">
            <v>MCI</v>
          </cell>
        </row>
        <row r="367">
          <cell r="A367" t="str">
            <v>Cauley Woodrow</v>
          </cell>
          <cell r="B367" t="str">
            <v>Woodrow</v>
          </cell>
          <cell r="M367" t="str">
            <v>LUT</v>
          </cell>
        </row>
        <row r="368">
          <cell r="A368" t="str">
            <v>Elijah Adebayo</v>
          </cell>
          <cell r="B368" t="str">
            <v>Adebayo</v>
          </cell>
          <cell r="M368" t="str">
            <v>LUT</v>
          </cell>
        </row>
        <row r="369">
          <cell r="A369" t="str">
            <v>Issa Kaboré</v>
          </cell>
          <cell r="B369" t="str">
            <v>Kaboré</v>
          </cell>
          <cell r="C369"/>
          <cell r="M369" t="str">
            <v>LUT</v>
          </cell>
        </row>
        <row r="370">
          <cell r="A370" t="str">
            <v>Alfie Doughty</v>
          </cell>
          <cell r="B370" t="str">
            <v>Doughty</v>
          </cell>
          <cell r="M370" t="str">
            <v>LUT</v>
          </cell>
        </row>
        <row r="371">
          <cell r="A371" t="str">
            <v>Luke Berry</v>
          </cell>
          <cell r="B371" t="str">
            <v>Berry</v>
          </cell>
          <cell r="M371" t="str">
            <v>LUT</v>
          </cell>
        </row>
        <row r="372">
          <cell r="A372" t="str">
            <v>Allan Campbell</v>
          </cell>
          <cell r="B372" t="str">
            <v>Campbell</v>
          </cell>
          <cell r="M372" t="str">
            <v>LUT</v>
          </cell>
        </row>
        <row r="373">
          <cell r="A373" t="str">
            <v>Jordan Clark</v>
          </cell>
          <cell r="B373" t="str">
            <v>Clark</v>
          </cell>
          <cell r="M373" t="str">
            <v>LUT</v>
          </cell>
        </row>
        <row r="374">
          <cell r="A374" t="str">
            <v>Luke Freeman</v>
          </cell>
          <cell r="B374" t="str">
            <v>Freeman</v>
          </cell>
          <cell r="M374" t="str">
            <v>LUT</v>
          </cell>
        </row>
        <row r="375">
          <cell r="A375" t="str">
            <v>Carlos Mendes Gomes</v>
          </cell>
          <cell r="B375" t="str">
            <v>Mendes</v>
          </cell>
          <cell r="C375"/>
          <cell r="M375" t="str">
            <v>LUT</v>
          </cell>
        </row>
        <row r="376">
          <cell r="A376" t="str">
            <v>Fred Onyedinma</v>
          </cell>
          <cell r="B376" t="str">
            <v>Onyedinma</v>
          </cell>
          <cell r="M376" t="str">
            <v>LUT</v>
          </cell>
        </row>
        <row r="377">
          <cell r="A377" t="str">
            <v>Dion Pereira</v>
          </cell>
          <cell r="B377" t="str">
            <v>Pereira</v>
          </cell>
          <cell r="M377" t="str">
            <v>LUT</v>
          </cell>
        </row>
        <row r="378">
          <cell r="A378" t="str">
            <v>Glen Rea</v>
          </cell>
          <cell r="B378" t="str">
            <v>Rea</v>
          </cell>
          <cell r="M378" t="str">
            <v>LUT</v>
          </cell>
        </row>
        <row r="379">
          <cell r="A379" t="str">
            <v>Elliot Thorpe</v>
          </cell>
          <cell r="B379" t="str">
            <v>Thorpe</v>
          </cell>
          <cell r="M379" t="str">
            <v>LUT</v>
          </cell>
        </row>
        <row r="380">
          <cell r="A380" t="str">
            <v>Louie Watson</v>
          </cell>
          <cell r="B380" t="str">
            <v>Watson</v>
          </cell>
          <cell r="M380" t="str">
            <v>LUT</v>
          </cell>
        </row>
        <row r="381">
          <cell r="A381" t="str">
            <v>Matt Macey</v>
          </cell>
          <cell r="B381" t="str">
            <v>Macey</v>
          </cell>
          <cell r="M381" t="str">
            <v>LUT</v>
          </cell>
        </row>
        <row r="382">
          <cell r="A382" t="str">
            <v>James Shea</v>
          </cell>
          <cell r="B382" t="str">
            <v>Shea</v>
          </cell>
          <cell r="M382" t="str">
            <v>LUT</v>
          </cell>
        </row>
        <row r="383">
          <cell r="A383" t="str">
            <v>Jack Walton</v>
          </cell>
          <cell r="B383" t="str">
            <v>Walton</v>
          </cell>
          <cell r="M383" t="str">
            <v>LUT</v>
          </cell>
        </row>
        <row r="384">
          <cell r="A384" t="str">
            <v>John McAtee</v>
          </cell>
          <cell r="B384" t="str">
            <v>McAtee</v>
          </cell>
          <cell r="M384" t="str">
            <v>LUT</v>
          </cell>
        </row>
        <row r="385">
          <cell r="A385" t="str">
            <v>Admiral Muskwe</v>
          </cell>
          <cell r="B385" t="str">
            <v>Muskwe</v>
          </cell>
          <cell r="M385" t="str">
            <v>LUT</v>
          </cell>
        </row>
        <row r="386">
          <cell r="A386" t="str">
            <v>Aribim Pepple</v>
          </cell>
          <cell r="B386" t="str">
            <v>Pepple</v>
          </cell>
          <cell r="M386" t="str">
            <v>LUT</v>
          </cell>
        </row>
        <row r="387">
          <cell r="A387" t="str">
            <v>Joe Taylor</v>
          </cell>
          <cell r="B387" t="str">
            <v>Taylor</v>
          </cell>
          <cell r="M387" t="str">
            <v>LUT</v>
          </cell>
        </row>
        <row r="388">
          <cell r="A388" t="str">
            <v>Gabriel Osho</v>
          </cell>
          <cell r="B388" t="str">
            <v>Osho</v>
          </cell>
          <cell r="M388" t="str">
            <v>LUT</v>
          </cell>
        </row>
        <row r="389">
          <cell r="A389" t="str">
            <v>Dan Potts</v>
          </cell>
          <cell r="B389" t="str">
            <v>Potts</v>
          </cell>
          <cell r="M389" t="str">
            <v>LUT</v>
          </cell>
        </row>
        <row r="390">
          <cell r="A390" t="str">
            <v>Tom Lockyer</v>
          </cell>
          <cell r="B390" t="str">
            <v>Lockyer</v>
          </cell>
          <cell r="M390" t="str">
            <v>LUT</v>
          </cell>
        </row>
        <row r="391">
          <cell r="A391" t="str">
            <v>Stefan Bajcetic</v>
          </cell>
          <cell r="B391" t="str">
            <v>Bajcetic</v>
          </cell>
          <cell r="M391" t="str">
            <v>LIV</v>
          </cell>
        </row>
        <row r="392">
          <cell r="A392" t="str">
            <v>Jordan Henderson</v>
          </cell>
          <cell r="B392" t="str">
            <v>Henderson</v>
          </cell>
          <cell r="C392" t="str">
            <v>J Henderson</v>
          </cell>
          <cell r="M392" t="str">
            <v>LIV</v>
          </cell>
        </row>
        <row r="393">
          <cell r="A393" t="str">
            <v>Thiago Alcántara do Nascimento</v>
          </cell>
          <cell r="B393" t="str">
            <v>Thiago</v>
          </cell>
          <cell r="C393" t="str">
            <v>Thiago Alcántara</v>
          </cell>
          <cell r="M393" t="str">
            <v>LIV</v>
          </cell>
        </row>
        <row r="394">
          <cell r="A394" t="str">
            <v>Fabio Henrique Tavares</v>
          </cell>
          <cell r="B394" t="str">
            <v>Fabinho</v>
          </cell>
          <cell r="M394" t="str">
            <v>LIV</v>
          </cell>
        </row>
        <row r="395">
          <cell r="A395" t="str">
            <v>Caoimhin Kelleher</v>
          </cell>
          <cell r="B395" t="str">
            <v>Kelleher</v>
          </cell>
          <cell r="M395" t="str">
            <v>LIV</v>
          </cell>
        </row>
        <row r="396">
          <cell r="A396" t="str">
            <v>Adrián San Miguel del Castillo</v>
          </cell>
          <cell r="B396" t="str">
            <v>Adrián</v>
          </cell>
          <cell r="C396" t="str">
            <v>Adrian</v>
          </cell>
          <cell r="M396" t="str">
            <v>LIV</v>
          </cell>
        </row>
        <row r="397">
          <cell r="A397" t="str">
            <v>Konstantinos Tsimikas</v>
          </cell>
          <cell r="B397" t="str">
            <v>Tsimikas</v>
          </cell>
          <cell r="C397" t="str">
            <v>Kostas Tsimikas</v>
          </cell>
          <cell r="M397" t="str">
            <v>LIV</v>
          </cell>
        </row>
        <row r="398">
          <cell r="A398" t="str">
            <v>Nathaniel Phillips</v>
          </cell>
          <cell r="B398" t="str">
            <v>Phillips</v>
          </cell>
          <cell r="C398" t="str">
            <v>N Phillips</v>
          </cell>
          <cell r="M398" t="str">
            <v>LIV</v>
          </cell>
        </row>
        <row r="399">
          <cell r="A399" t="str">
            <v>Sepp van den Berg</v>
          </cell>
          <cell r="B399" t="str">
            <v>Van den Berg</v>
          </cell>
          <cell r="M399" t="str">
            <v>LIV</v>
          </cell>
        </row>
        <row r="400">
          <cell r="A400" t="str">
            <v>Aleksandar Mitrović</v>
          </cell>
          <cell r="B400" t="str">
            <v>Mitrović</v>
          </cell>
          <cell r="C400" t="str">
            <v>Mitrovic</v>
          </cell>
          <cell r="D400" t="str">
            <v>Aleksandar Mitrovic</v>
          </cell>
          <cell r="M400" t="str">
            <v>FUL</v>
          </cell>
        </row>
        <row r="401">
          <cell r="A401" t="str">
            <v>Tyrese Francois</v>
          </cell>
          <cell r="B401" t="str">
            <v>Francois</v>
          </cell>
          <cell r="M401" t="str">
            <v>FUL</v>
          </cell>
        </row>
        <row r="402">
          <cell r="A402" t="str">
            <v>Anthony Knockaert</v>
          </cell>
          <cell r="B402" t="str">
            <v>Knockaert</v>
          </cell>
          <cell r="M402" t="str">
            <v>FUL</v>
          </cell>
        </row>
        <row r="403">
          <cell r="A403" t="str">
            <v>Ivan Neves Abreu Cavaleiro</v>
          </cell>
          <cell r="B403" t="str">
            <v>I.Cavaleiro</v>
          </cell>
          <cell r="M403" t="str">
            <v>FUL</v>
          </cell>
        </row>
        <row r="404">
          <cell r="A404" t="str">
            <v>Marek Rodák</v>
          </cell>
          <cell r="B404" t="str">
            <v>Rodák</v>
          </cell>
          <cell r="C404" t="str">
            <v>Rodak</v>
          </cell>
          <cell r="M404" t="str">
            <v>FUL</v>
          </cell>
        </row>
        <row r="405">
          <cell r="A405" t="str">
            <v>Rodrigo Muniz Carvalho</v>
          </cell>
          <cell r="B405" t="str">
            <v>Muniz</v>
          </cell>
          <cell r="M405" t="str">
            <v>FUL</v>
          </cell>
        </row>
        <row r="406">
          <cell r="A406" t="str">
            <v>Kevin Mbabu</v>
          </cell>
          <cell r="B406" t="str">
            <v>Mbabu</v>
          </cell>
          <cell r="M406" t="str">
            <v>FUL</v>
          </cell>
        </row>
        <row r="407">
          <cell r="A407" t="str">
            <v>Tosin Adarabioyo</v>
          </cell>
          <cell r="B407" t="str">
            <v>Tosin</v>
          </cell>
          <cell r="C407" t="str">
            <v>Adarabioyo</v>
          </cell>
          <cell r="M407" t="str">
            <v>FUL</v>
          </cell>
        </row>
        <row r="408">
          <cell r="A408" t="str">
            <v>Terence Kongolo</v>
          </cell>
          <cell r="B408" t="str">
            <v>Kongolo</v>
          </cell>
          <cell r="M408" t="str">
            <v>FUL</v>
          </cell>
        </row>
        <row r="409">
          <cell r="A409" t="str">
            <v>Demarai Gray</v>
          </cell>
          <cell r="B409" t="str">
            <v>Gray</v>
          </cell>
          <cell r="C409" t="str">
            <v>D Gray</v>
          </cell>
          <cell r="M409" t="str">
            <v>EVE</v>
          </cell>
        </row>
        <row r="410">
          <cell r="A410" t="str">
            <v>Dele Alli</v>
          </cell>
          <cell r="B410" t="str">
            <v>Dele</v>
          </cell>
          <cell r="M410" t="str">
            <v>EVE</v>
          </cell>
        </row>
        <row r="411">
          <cell r="A411" t="str">
            <v>André Tavares Gomes</v>
          </cell>
          <cell r="B411" t="str">
            <v>André Gomes</v>
          </cell>
          <cell r="C411" t="str">
            <v>Gomes</v>
          </cell>
          <cell r="M411" t="str">
            <v>EVE</v>
          </cell>
        </row>
        <row r="412">
          <cell r="A412" t="str">
            <v>Jean-Philippe Gbamin</v>
          </cell>
          <cell r="B412" t="str">
            <v>Gbamin</v>
          </cell>
          <cell r="M412" t="str">
            <v>EVE</v>
          </cell>
        </row>
        <row r="413">
          <cell r="A413" t="str">
            <v>Mason Holgate</v>
          </cell>
          <cell r="B413" t="str">
            <v>Holgate</v>
          </cell>
          <cell r="M413" t="str">
            <v>EVE</v>
          </cell>
        </row>
        <row r="414">
          <cell r="A414" t="str">
            <v>Seamus Coleman</v>
          </cell>
          <cell r="B414" t="str">
            <v>Coleman</v>
          </cell>
          <cell r="C414" t="str">
            <v>Séamus Coleman</v>
          </cell>
          <cell r="M414" t="str">
            <v>EVE</v>
          </cell>
        </row>
        <row r="415">
          <cell r="A415" t="str">
            <v>Ben Godfrey</v>
          </cell>
          <cell r="B415" t="str">
            <v>Godfrey</v>
          </cell>
          <cell r="M415" t="str">
            <v>EVE</v>
          </cell>
        </row>
        <row r="416">
          <cell r="A416" t="str">
            <v>Michael Olise</v>
          </cell>
          <cell r="B416" t="str">
            <v>Olise</v>
          </cell>
          <cell r="M416" t="str">
            <v>CRY</v>
          </cell>
        </row>
        <row r="417">
          <cell r="A417" t="str">
            <v>Jairo Riedewald</v>
          </cell>
          <cell r="B417" t="str">
            <v>Riedewald</v>
          </cell>
          <cell r="M417" t="str">
            <v>CRY</v>
          </cell>
        </row>
        <row r="418">
          <cell r="A418" t="str">
            <v>Malcolm Ebiowei</v>
          </cell>
          <cell r="B418" t="str">
            <v>Ebiowei</v>
          </cell>
          <cell r="M418" t="str">
            <v>CRY</v>
          </cell>
        </row>
        <row r="419">
          <cell r="A419" t="str">
            <v>Dean Henderson</v>
          </cell>
          <cell r="B419" t="str">
            <v>Henderson</v>
          </cell>
          <cell r="C419" t="str">
            <v>D Henderson</v>
          </cell>
          <cell r="M419" t="str">
            <v>CRY</v>
          </cell>
        </row>
        <row r="420">
          <cell r="A420" t="str">
            <v>Vicente Guaita</v>
          </cell>
          <cell r="B420" t="str">
            <v>Guaita</v>
          </cell>
          <cell r="M420" t="str">
            <v>CRY</v>
          </cell>
        </row>
        <row r="421">
          <cell r="A421" t="str">
            <v>Remi Matthews</v>
          </cell>
          <cell r="B421" t="str">
            <v>Matthews</v>
          </cell>
          <cell r="M421" t="str">
            <v>CRY</v>
          </cell>
        </row>
        <row r="422">
          <cell r="A422" t="str">
            <v>Luke Plange</v>
          </cell>
          <cell r="B422" t="str">
            <v>Plange</v>
          </cell>
          <cell r="M422" t="str">
            <v>CRY</v>
          </cell>
        </row>
        <row r="423">
          <cell r="A423" t="str">
            <v>Rob Holding</v>
          </cell>
          <cell r="B423" t="str">
            <v>Holding</v>
          </cell>
          <cell r="M423" t="str">
            <v>CRY</v>
          </cell>
        </row>
        <row r="424">
          <cell r="A424" t="str">
            <v>James Tomkins</v>
          </cell>
          <cell r="B424" t="str">
            <v>Tomkins</v>
          </cell>
          <cell r="M424" t="str">
            <v>CRY</v>
          </cell>
        </row>
        <row r="425">
          <cell r="A425" t="str">
            <v>Nathaniel Clyne</v>
          </cell>
          <cell r="B425" t="str">
            <v>Clyne</v>
          </cell>
          <cell r="M425" t="str">
            <v>CRY</v>
          </cell>
        </row>
        <row r="426">
          <cell r="A426" t="str">
            <v>Hakim Ziyech</v>
          </cell>
          <cell r="B426" t="str">
            <v>Ziyech</v>
          </cell>
          <cell r="M426" t="str">
            <v>CHE</v>
          </cell>
        </row>
        <row r="427">
          <cell r="A427" t="str">
            <v>Christian Pulisic</v>
          </cell>
          <cell r="B427" t="str">
            <v>Pulisic</v>
          </cell>
          <cell r="M427" t="str">
            <v>CHE</v>
          </cell>
        </row>
        <row r="428">
          <cell r="A428" t="str">
            <v>Kepa Arrizabalaga</v>
          </cell>
          <cell r="B428" t="str">
            <v>Arrizabalaga</v>
          </cell>
          <cell r="C428" t="str">
            <v>Kepa</v>
          </cell>
          <cell r="M428" t="str">
            <v>CHE</v>
          </cell>
        </row>
        <row r="429">
          <cell r="A429" t="str">
            <v>Christopher Nkunku</v>
          </cell>
          <cell r="B429"/>
          <cell r="M429" t="str">
            <v>CHE</v>
          </cell>
        </row>
        <row r="430">
          <cell r="A430" t="str">
            <v>Armando Broja</v>
          </cell>
          <cell r="B430" t="str">
            <v>Broja</v>
          </cell>
          <cell r="M430" t="str">
            <v>CHE</v>
          </cell>
        </row>
        <row r="431">
          <cell r="A431" t="str">
            <v>Pierre-Emerick Aubameyang</v>
          </cell>
          <cell r="B431" t="str">
            <v>Aubameyang</v>
          </cell>
          <cell r="M431" t="str">
            <v>CHE</v>
          </cell>
        </row>
        <row r="432">
          <cell r="A432" t="str">
            <v>César Azpilicueta</v>
          </cell>
          <cell r="B432" t="str">
            <v>Azpilicueta</v>
          </cell>
          <cell r="C432" t="str">
            <v>Cesar Azpilicueta</v>
          </cell>
          <cell r="M432" t="str">
            <v>CHE</v>
          </cell>
        </row>
        <row r="433">
          <cell r="A433" t="str">
            <v>Marc Cucurella Saseta</v>
          </cell>
          <cell r="B433" t="str">
            <v>Cucurella</v>
          </cell>
          <cell r="C433" t="str">
            <v>Marc Cucurella</v>
          </cell>
          <cell r="M433" t="str">
            <v>CHE</v>
          </cell>
        </row>
        <row r="434">
          <cell r="A434" t="str">
            <v>Trevoh Chalobah</v>
          </cell>
          <cell r="B434" t="str">
            <v>Chalobah</v>
          </cell>
          <cell r="M434" t="str">
            <v>CHE</v>
          </cell>
        </row>
        <row r="435">
          <cell r="A435" t="str">
            <v>Wesley Fofana</v>
          </cell>
          <cell r="B435" t="str">
            <v>W.Fofana</v>
          </cell>
          <cell r="M435" t="str">
            <v>CHE</v>
          </cell>
        </row>
        <row r="436">
          <cell r="A436" t="str">
            <v>Malang Sarr</v>
          </cell>
          <cell r="B436" t="str">
            <v>M.Sarr</v>
          </cell>
          <cell r="M436" t="str">
            <v>CHE</v>
          </cell>
        </row>
        <row r="437">
          <cell r="A437" t="str">
            <v>Ethan Ampadu</v>
          </cell>
          <cell r="B437" t="str">
            <v>Ampadu</v>
          </cell>
          <cell r="M437" t="str">
            <v>CHE</v>
          </cell>
        </row>
        <row r="438">
          <cell r="A438" t="str">
            <v>Jay Rodriguez</v>
          </cell>
          <cell r="B438" t="str">
            <v>Rodriguez</v>
          </cell>
          <cell r="M438" t="str">
            <v>BUR</v>
          </cell>
        </row>
        <row r="439">
          <cell r="A439" t="str">
            <v>Enock Agyei</v>
          </cell>
          <cell r="B439" t="str">
            <v>Agyei</v>
          </cell>
          <cell r="C439"/>
          <cell r="D439"/>
          <cell r="M439" t="str">
            <v>BUR</v>
          </cell>
        </row>
        <row r="440">
          <cell r="A440" t="str">
            <v>Samuel Bastien</v>
          </cell>
          <cell r="B440" t="str">
            <v>Bastien</v>
          </cell>
          <cell r="M440" t="str">
            <v>BUR</v>
          </cell>
        </row>
        <row r="441">
          <cell r="A441" t="str">
            <v>Darko Churlinov</v>
          </cell>
          <cell r="B441" t="str">
            <v>Churlinov</v>
          </cell>
          <cell r="D441"/>
          <cell r="M441" t="str">
            <v>BUR</v>
          </cell>
        </row>
        <row r="442">
          <cell r="A442" t="str">
            <v>Jack Cork</v>
          </cell>
          <cell r="B442" t="str">
            <v>Cork</v>
          </cell>
          <cell r="M442" t="str">
            <v>BUR</v>
          </cell>
        </row>
        <row r="443">
          <cell r="A443" t="str">
            <v>Dara Costelloe</v>
          </cell>
          <cell r="B443" t="str">
            <v>Costelloe</v>
          </cell>
          <cell r="C443"/>
          <cell r="M443" t="str">
            <v>BUR</v>
          </cell>
        </row>
        <row r="444">
          <cell r="A444" t="str">
            <v>Scott Twine</v>
          </cell>
          <cell r="B444" t="str">
            <v>Twine</v>
          </cell>
          <cell r="M444" t="str">
            <v>BUR</v>
          </cell>
        </row>
        <row r="445">
          <cell r="A445" t="str">
            <v>Anass Zaroury</v>
          </cell>
          <cell r="B445" t="str">
            <v>Zaroury</v>
          </cell>
          <cell r="M445" t="str">
            <v>BUR</v>
          </cell>
        </row>
        <row r="446">
          <cell r="A446" t="str">
            <v>Denis Franchi</v>
          </cell>
          <cell r="B446" t="str">
            <v>Franchi</v>
          </cell>
          <cell r="M446" t="str">
            <v>BUR</v>
          </cell>
        </row>
        <row r="447">
          <cell r="A447" t="str">
            <v>Arijanet Muric</v>
          </cell>
          <cell r="B447" t="str">
            <v>Muric</v>
          </cell>
          <cell r="M447" t="str">
            <v>BUR</v>
          </cell>
        </row>
        <row r="448">
          <cell r="A448" t="str">
            <v>Bailey Peacock-Farrell</v>
          </cell>
          <cell r="B448" t="str">
            <v>Peacock-Farrell</v>
          </cell>
          <cell r="M448" t="str">
            <v>BUR</v>
          </cell>
        </row>
        <row r="449">
          <cell r="A449" t="str">
            <v>Lawrence Vigouroux</v>
          </cell>
          <cell r="B449" t="str">
            <v>Vigouroux</v>
          </cell>
          <cell r="M449" t="str">
            <v>BUR</v>
          </cell>
        </row>
        <row r="450">
          <cell r="A450" t="str">
            <v>Wout Weghorst</v>
          </cell>
          <cell r="B450" t="str">
            <v>Weghorst</v>
          </cell>
          <cell r="M450" t="str">
            <v>BUR</v>
          </cell>
        </row>
        <row r="451">
          <cell r="A451" t="str">
            <v>Michael Obafemi</v>
          </cell>
          <cell r="B451" t="str">
            <v>Obafemi</v>
          </cell>
          <cell r="M451" t="str">
            <v>BUR</v>
          </cell>
        </row>
        <row r="452">
          <cell r="A452" t="str">
            <v>CJ Egan-Riley</v>
          </cell>
          <cell r="B452" t="str">
            <v>Egan-Riley</v>
          </cell>
          <cell r="M452" t="str">
            <v>BUR</v>
          </cell>
        </row>
        <row r="453">
          <cell r="A453" t="str">
            <v>Hjalmar Ekdal</v>
          </cell>
          <cell r="B453" t="str">
            <v>Ekdal</v>
          </cell>
          <cell r="M453" t="str">
            <v>BUR</v>
          </cell>
        </row>
        <row r="454">
          <cell r="A454" t="str">
            <v>Luke McNally</v>
          </cell>
          <cell r="B454" t="str">
            <v>McNally</v>
          </cell>
          <cell r="M454" t="str">
            <v>BUR</v>
          </cell>
        </row>
        <row r="455">
          <cell r="A455" t="str">
            <v>Connor Roberts</v>
          </cell>
          <cell r="B455" t="str">
            <v>Roberts</v>
          </cell>
          <cell r="M455" t="str">
            <v>BUR</v>
          </cell>
        </row>
        <row r="456">
          <cell r="A456" t="str">
            <v>Charlie Taylor</v>
          </cell>
          <cell r="B456" t="str">
            <v>Taylor</v>
          </cell>
          <cell r="M456" t="str">
            <v>BUR</v>
          </cell>
        </row>
        <row r="457">
          <cell r="A457" t="str">
            <v>Bobby Thomas</v>
          </cell>
          <cell r="B457" t="str">
            <v>Thomas</v>
          </cell>
          <cell r="M457" t="str">
            <v>BUR</v>
          </cell>
        </row>
        <row r="458">
          <cell r="A458" t="str">
            <v>Shandon Baptiste</v>
          </cell>
          <cell r="B458" t="str">
            <v>Baptiste</v>
          </cell>
          <cell r="M458" t="str">
            <v>BRE</v>
          </cell>
        </row>
        <row r="459">
          <cell r="A459" t="str">
            <v>Josh Dasilva</v>
          </cell>
          <cell r="B459" t="str">
            <v>Dasilva</v>
          </cell>
          <cell r="C459" t="str">
            <v>Pelenda Joshua Da Silva</v>
          </cell>
          <cell r="M459" t="str">
            <v>BRE</v>
          </cell>
        </row>
        <row r="460">
          <cell r="A460" t="str">
            <v>Sergi Canós Tenés</v>
          </cell>
          <cell r="B460" t="str">
            <v>Canós</v>
          </cell>
          <cell r="C460" t="str">
            <v>Canos</v>
          </cell>
          <cell r="M460" t="str">
            <v>BRE</v>
          </cell>
        </row>
        <row r="461">
          <cell r="A461" t="str">
            <v>Mads Bidstrup</v>
          </cell>
          <cell r="B461" t="str">
            <v>Bidstrup</v>
          </cell>
          <cell r="M461" t="str">
            <v>BRE</v>
          </cell>
        </row>
        <row r="462">
          <cell r="A462" t="str">
            <v>Thomas Strakosha</v>
          </cell>
          <cell r="B462" t="str">
            <v>Strakosha</v>
          </cell>
          <cell r="M462" t="str">
            <v>BRE</v>
          </cell>
        </row>
        <row r="463">
          <cell r="A463" t="str">
            <v>Ellery Balcombe</v>
          </cell>
          <cell r="B463" t="str">
            <v>Balcombe</v>
          </cell>
          <cell r="M463" t="str">
            <v>BRE</v>
          </cell>
        </row>
        <row r="464">
          <cell r="A464" t="str">
            <v>Ivan Toney</v>
          </cell>
          <cell r="B464" t="str">
            <v>Toney</v>
          </cell>
          <cell r="M464" t="str">
            <v>BRE</v>
          </cell>
        </row>
        <row r="465">
          <cell r="A465" t="str">
            <v>Halil Dervişoğlu</v>
          </cell>
          <cell r="B465" t="str">
            <v>Dervişoğlu</v>
          </cell>
          <cell r="C465" t="str">
            <v>Dervisoglu</v>
          </cell>
          <cell r="M465" t="str">
            <v>BRE</v>
          </cell>
        </row>
        <row r="466">
          <cell r="A466" t="str">
            <v>Mathias Jorgensen</v>
          </cell>
          <cell r="B466" t="str">
            <v>Zanka</v>
          </cell>
          <cell r="M466" t="str">
            <v>BRE</v>
          </cell>
        </row>
        <row r="467">
          <cell r="A467" t="str">
            <v>Mads Bech Sørensen</v>
          </cell>
          <cell r="B467" t="str">
            <v>Bech</v>
          </cell>
          <cell r="C467" t="str">
            <v>Sorensen</v>
          </cell>
          <cell r="M467" t="str">
            <v>BRE</v>
          </cell>
        </row>
        <row r="468">
          <cell r="A468" t="str">
            <v>Charlie Goode</v>
          </cell>
          <cell r="B468" t="str">
            <v>Goode</v>
          </cell>
          <cell r="M468" t="str">
            <v>BRE</v>
          </cell>
        </row>
        <row r="469">
          <cell r="A469" t="str">
            <v>Chris Mepham</v>
          </cell>
          <cell r="B469" t="str">
            <v>Mepham</v>
          </cell>
          <cell r="M469" t="str">
            <v>BOU</v>
          </cell>
        </row>
        <row r="470">
          <cell r="A470" t="str">
            <v>Ben Pearson</v>
          </cell>
          <cell r="B470" t="str">
            <v>Pearson</v>
          </cell>
          <cell r="M470" t="str">
            <v>BOU</v>
          </cell>
        </row>
        <row r="471">
          <cell r="A471" t="str">
            <v>Siriki Dembélé</v>
          </cell>
          <cell r="B471" t="str">
            <v>Siriki</v>
          </cell>
          <cell r="C471" t="str">
            <v>Dembele</v>
          </cell>
          <cell r="M471" t="str">
            <v>BOU</v>
          </cell>
        </row>
        <row r="472">
          <cell r="A472" t="str">
            <v>Jamal Lowe</v>
          </cell>
          <cell r="B472" t="str">
            <v>Lowe</v>
          </cell>
          <cell r="M472" t="str">
            <v>BOU</v>
          </cell>
        </row>
        <row r="473">
          <cell r="A473" t="str">
            <v>Emiliano Marcondes</v>
          </cell>
          <cell r="B473" t="str">
            <v>Marcondes</v>
          </cell>
          <cell r="M473" t="str">
            <v>BOU</v>
          </cell>
        </row>
        <row r="474">
          <cell r="A474" t="str">
            <v>Mark Travers</v>
          </cell>
          <cell r="B474" t="str">
            <v>Travers</v>
          </cell>
          <cell r="M474" t="str">
            <v>BOU</v>
          </cell>
        </row>
        <row r="475">
          <cell r="A475" t="str">
            <v>Darren Randolph</v>
          </cell>
          <cell r="B475" t="str">
            <v>Randolph</v>
          </cell>
          <cell r="M475" t="str">
            <v>BOU</v>
          </cell>
        </row>
        <row r="476">
          <cell r="A476" t="str">
            <v>James Hill</v>
          </cell>
          <cell r="B476" t="str">
            <v>Hill</v>
          </cell>
          <cell r="M476" t="str">
            <v>BOU</v>
          </cell>
        </row>
        <row r="477">
          <cell r="A477" t="str">
            <v>Adam Smith</v>
          </cell>
          <cell r="B477" t="str">
            <v>Smith</v>
          </cell>
          <cell r="C477" t="str">
            <v>A Smith</v>
          </cell>
          <cell r="M477" t="str">
            <v>BOU</v>
          </cell>
        </row>
        <row r="478">
          <cell r="A478" t="str">
            <v>Ryan Fredericks</v>
          </cell>
          <cell r="B478" t="str">
            <v>Fredericks</v>
          </cell>
          <cell r="M478" t="str">
            <v>BOU</v>
          </cell>
        </row>
        <row r="479">
          <cell r="A479" t="str">
            <v>Jeremy Sarmiento Morante</v>
          </cell>
          <cell r="B479" t="str">
            <v>Sarmiento</v>
          </cell>
          <cell r="M479" t="str">
            <v>BHA</v>
          </cell>
        </row>
        <row r="480">
          <cell r="A480" t="str">
            <v>Jakub Moder</v>
          </cell>
          <cell r="B480" t="str">
            <v>Moder</v>
          </cell>
          <cell r="M480" t="str">
            <v>BHA</v>
          </cell>
        </row>
        <row r="481">
          <cell r="A481" t="str">
            <v>Steven Alzate</v>
          </cell>
          <cell r="B481" t="str">
            <v>Alzate</v>
          </cell>
          <cell r="M481" t="str">
            <v>BHA</v>
          </cell>
        </row>
        <row r="482">
          <cell r="A482" t="str">
            <v>Kacper Kozłowski</v>
          </cell>
          <cell r="B482" t="str">
            <v>Kozłowski</v>
          </cell>
          <cell r="C482" t="str">
            <v>Kozlowski</v>
          </cell>
          <cell r="M482" t="str">
            <v>BHA</v>
          </cell>
        </row>
        <row r="483">
          <cell r="A483" t="str">
            <v>Kjell Scherpen</v>
          </cell>
          <cell r="B483" t="str">
            <v>Scherpen</v>
          </cell>
          <cell r="M483" t="str">
            <v>BHA</v>
          </cell>
        </row>
        <row r="484">
          <cell r="A484" t="str">
            <v>Deniz Undav</v>
          </cell>
          <cell r="B484" t="str">
            <v>Undav</v>
          </cell>
          <cell r="M484" t="str">
            <v>BHA</v>
          </cell>
        </row>
        <row r="485">
          <cell r="A485" t="str">
            <v>Philippe Coutinho Correia</v>
          </cell>
          <cell r="B485" t="str">
            <v>Coutinho</v>
          </cell>
          <cell r="C485" t="str">
            <v>Philippe Coutinho</v>
          </cell>
          <cell r="M485" t="str">
            <v>AVL</v>
          </cell>
        </row>
        <row r="486">
          <cell r="A486" t="str">
            <v>Emiliano Buendía Stati</v>
          </cell>
          <cell r="B486" t="str">
            <v>Buendia</v>
          </cell>
          <cell r="C486" t="str">
            <v>Emi Buendía</v>
          </cell>
          <cell r="D486" t="str">
            <v>Emiliano Buendia</v>
          </cell>
          <cell r="M486" t="str">
            <v>AVL</v>
          </cell>
        </row>
        <row r="487">
          <cell r="A487" t="str">
            <v>Jacob Ramsey</v>
          </cell>
          <cell r="B487" t="str">
            <v>J.Ramsey</v>
          </cell>
          <cell r="M487" t="str">
            <v>AVL</v>
          </cell>
        </row>
        <row r="488">
          <cell r="A488" t="str">
            <v>Bertrand Traoré</v>
          </cell>
          <cell r="B488" t="str">
            <v>Bertrand Traoré</v>
          </cell>
          <cell r="M488" t="str">
            <v>AVL</v>
          </cell>
        </row>
        <row r="489">
          <cell r="A489" t="str">
            <v>Leander Dendoncker</v>
          </cell>
          <cell r="B489" t="str">
            <v>Dendoncker</v>
          </cell>
          <cell r="M489" t="str">
            <v>AVL</v>
          </cell>
        </row>
        <row r="490">
          <cell r="A490" t="str">
            <v>Morgan Sanson</v>
          </cell>
          <cell r="B490" t="str">
            <v>Sanson</v>
          </cell>
          <cell r="M490" t="str">
            <v>AVL</v>
          </cell>
        </row>
        <row r="491">
          <cell r="A491" t="str">
            <v>Tim Iroegbunam</v>
          </cell>
          <cell r="B491" t="str">
            <v>Iroegbunam</v>
          </cell>
          <cell r="M491" t="str">
            <v>AVL</v>
          </cell>
        </row>
        <row r="492">
          <cell r="A492" t="str">
            <v>Jaden Philogene-Bidace</v>
          </cell>
          <cell r="B492" t="str">
            <v>Philogene</v>
          </cell>
          <cell r="M492" t="str">
            <v>AVL</v>
          </cell>
        </row>
        <row r="493">
          <cell r="A493" t="str">
            <v>Keinan Davis</v>
          </cell>
          <cell r="B493" t="str">
            <v>Davis</v>
          </cell>
          <cell r="M493" t="str">
            <v>AVL</v>
          </cell>
        </row>
        <row r="494">
          <cell r="A494" t="str">
            <v>Tyrone Mings</v>
          </cell>
          <cell r="B494" t="str">
            <v>Mings</v>
          </cell>
          <cell r="M494" t="str">
            <v>AVL</v>
          </cell>
        </row>
        <row r="495">
          <cell r="A495" t="str">
            <v>Calum Chambers</v>
          </cell>
          <cell r="B495" t="str">
            <v>Chambers</v>
          </cell>
          <cell r="C495" t="str">
            <v>C Chambers</v>
          </cell>
          <cell r="M495" t="str">
            <v>AVL</v>
          </cell>
        </row>
        <row r="496">
          <cell r="A496" t="str">
            <v>Alexandre Moreno Lopera</v>
          </cell>
          <cell r="B496" t="str">
            <v>Alex Moreno</v>
          </cell>
          <cell r="C496" t="str">
            <v>Álex Moreno</v>
          </cell>
          <cell r="M496" t="str">
            <v>AVL</v>
          </cell>
        </row>
        <row r="497">
          <cell r="A497" t="str">
            <v>Kortney Hause</v>
          </cell>
          <cell r="B497" t="str">
            <v>Hause</v>
          </cell>
          <cell r="M497" t="str">
            <v>AVL</v>
          </cell>
        </row>
        <row r="498">
          <cell r="A498" t="str">
            <v>Gabriel Fernando de Jesus</v>
          </cell>
          <cell r="B498" t="str">
            <v>G.Jesus</v>
          </cell>
          <cell r="C498" t="str">
            <v>Gabriel Jesus</v>
          </cell>
          <cell r="M498" t="str">
            <v>ARS</v>
          </cell>
        </row>
        <row r="499">
          <cell r="A499" t="str">
            <v>Jorge Luiz Frello Filho</v>
          </cell>
          <cell r="B499" t="str">
            <v>Jorginho</v>
          </cell>
          <cell r="M499" t="str">
            <v>ARS</v>
          </cell>
        </row>
        <row r="500">
          <cell r="A500" t="str">
            <v>Granit Xhaka</v>
          </cell>
          <cell r="B500" t="str">
            <v>Xhaka</v>
          </cell>
          <cell r="M500" t="str">
            <v>ARS</v>
          </cell>
        </row>
        <row r="501">
          <cell r="A501" t="str">
            <v>Mohamed Elneny</v>
          </cell>
          <cell r="B501" t="str">
            <v>M.Elneny</v>
          </cell>
          <cell r="M501" t="str">
            <v>ARS</v>
          </cell>
        </row>
        <row r="502">
          <cell r="A502" t="str">
            <v>Reiss Nelson</v>
          </cell>
          <cell r="B502" t="str">
            <v>Nelson</v>
          </cell>
          <cell r="M502" t="str">
            <v>ARS</v>
          </cell>
        </row>
        <row r="503">
          <cell r="A503" t="str">
            <v>Emile Smith Rowe</v>
          </cell>
          <cell r="B503" t="str">
            <v>Smith Rowe</v>
          </cell>
          <cell r="M503" t="str">
            <v>ARS</v>
          </cell>
        </row>
        <row r="504">
          <cell r="A504" t="str">
            <v>Marcus Oliveira Alencar</v>
          </cell>
          <cell r="B504" t="str">
            <v>Marquinhos</v>
          </cell>
          <cell r="M504" t="str">
            <v>ARS</v>
          </cell>
        </row>
        <row r="505">
          <cell r="A505" t="str">
            <v>Nicolas Pépé</v>
          </cell>
          <cell r="B505" t="str">
            <v>Pepe</v>
          </cell>
          <cell r="C505" t="str">
            <v>Pepe</v>
          </cell>
          <cell r="M505" t="str">
            <v>ARS</v>
          </cell>
        </row>
        <row r="506">
          <cell r="A506" t="str">
            <v>Kieran Tierney</v>
          </cell>
          <cell r="B506" t="str">
            <v>Tierney</v>
          </cell>
          <cell r="M506" t="str">
            <v>ARS</v>
          </cell>
        </row>
        <row r="507">
          <cell r="A507" t="str">
            <v>Cédric Alves Soares</v>
          </cell>
          <cell r="B507" t="str">
            <v>Cédric</v>
          </cell>
          <cell r="C507" t="str">
            <v>Cedric</v>
          </cell>
          <cell r="M507" t="str">
            <v>ARS</v>
          </cell>
        </row>
        <row r="508">
          <cell r="A508" t="str">
            <v>Jurriën Timber</v>
          </cell>
          <cell r="B508" t="str">
            <v>J.Timber</v>
          </cell>
          <cell r="M508" t="str">
            <v>ARS</v>
          </cell>
        </row>
        <row r="509">
          <cell r="A509" t="str">
            <v>Jérémy Doku</v>
          </cell>
          <cell r="B509" t="str">
            <v>Doku</v>
          </cell>
          <cell r="M509" t="str">
            <v>MCI</v>
          </cell>
        </row>
        <row r="510">
          <cell r="A510" t="str">
            <v>Joško Gvardiol</v>
          </cell>
          <cell r="B510" t="str">
            <v>Gvardiol</v>
          </cell>
          <cell r="M510" t="str">
            <v>MCI</v>
          </cell>
        </row>
        <row r="511">
          <cell r="A511" t="str">
            <v>Matheus Luiz Nunes</v>
          </cell>
          <cell r="B511" t="str">
            <v>Matheus N.</v>
          </cell>
          <cell r="M511" t="str">
            <v>MCI</v>
          </cell>
        </row>
        <row r="512">
          <cell r="A512" t="str">
            <v>Rasmus Højlund</v>
          </cell>
          <cell r="B512" t="str">
            <v>Højlund</v>
          </cell>
          <cell r="M512" t="str">
            <v>MUN</v>
          </cell>
        </row>
        <row r="513">
          <cell r="A513" t="str">
            <v>Sergio Reguilón</v>
          </cell>
          <cell r="B513" t="str">
            <v>Reguilón</v>
          </cell>
          <cell r="M513" t="str">
            <v>MUN</v>
          </cell>
        </row>
        <row r="514">
          <cell r="A514" t="str">
            <v>Callum Hudson-Odoi</v>
          </cell>
          <cell r="B514" t="str">
            <v>Hudson-Odoi</v>
          </cell>
          <cell r="M514" t="str">
            <v>NFO</v>
          </cell>
        </row>
        <row r="515">
          <cell r="A515" t="str">
            <v>James Ward-Prowse</v>
          </cell>
          <cell r="B515" t="str">
            <v>Ward-Prowse</v>
          </cell>
          <cell r="M515" t="str">
            <v>WHU</v>
          </cell>
        </row>
        <row r="516">
          <cell r="A516" t="str">
            <v>Mateo Kovačić</v>
          </cell>
          <cell r="B516" t="str">
            <v>Kovačić</v>
          </cell>
          <cell r="M516" t="str">
            <v>MCI</v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0 0</v>
          </cell>
          <cell r="B551">
            <v>0</v>
          </cell>
          <cell r="M551" t="str">
            <v/>
          </cell>
        </row>
        <row r="552">
          <cell r="A552" t="str">
            <v>Mohamed Salah (2nd Half)</v>
          </cell>
          <cell r="B552" t="str">
            <v>Salah</v>
          </cell>
          <cell r="C552"/>
          <cell r="D552"/>
          <cell r="M552">
            <v>0</v>
          </cell>
        </row>
        <row r="553">
          <cell r="A553" t="str">
            <v>Erling Haaland (2nd Half (post last Hattrick))</v>
          </cell>
          <cell r="B553"/>
          <cell r="M553">
            <v>0</v>
          </cell>
        </row>
        <row r="554">
          <cell r="A554" t="str">
            <v>Eberechi Eze (Post Hodge)</v>
          </cell>
          <cell r="B554"/>
          <cell r="C554"/>
          <cell r="D554"/>
          <cell r="M554">
            <v>0</v>
          </cell>
        </row>
        <row r="555">
          <cell r="A555" t="str">
            <v>Ollie Watkins (Post Emery)</v>
          </cell>
          <cell r="B555"/>
          <cell r="C555"/>
          <cell r="D555"/>
          <cell r="M555">
            <v>0</v>
          </cell>
        </row>
        <row r="556">
          <cell r="A556" t="str">
            <v>Trent Alexander-Arnold (2nd Half)</v>
          </cell>
          <cell r="B556"/>
          <cell r="M556">
            <v>0</v>
          </cell>
        </row>
        <row r="557">
          <cell r="A557" t="str">
            <v>Bryan Mbeumo (More Mins)</v>
          </cell>
          <cell r="B557" t="str">
            <v>Mbeumo</v>
          </cell>
          <cell r="M557">
            <v>0</v>
          </cell>
        </row>
        <row r="558">
          <cell r="A558" t="str">
            <v>Yoane Wissa (More mins)</v>
          </cell>
          <cell r="B558"/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C640"/>
          <cell r="D640"/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>
            <v>0</v>
          </cell>
          <cell r="M782">
            <v>0</v>
          </cell>
        </row>
        <row r="783">
          <cell r="B783"/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FUL</v>
          </cell>
          <cell r="F252">
            <v>0.98000000000000009</v>
          </cell>
          <cell r="G252">
            <v>0.98000000000000009</v>
          </cell>
          <cell r="H252">
            <v>0</v>
          </cell>
          <cell r="I252">
            <v>2.56</v>
          </cell>
          <cell r="J252">
            <v>2.56</v>
          </cell>
          <cell r="K252">
            <v>0</v>
          </cell>
          <cell r="L252">
            <v>1.1238063527894739</v>
          </cell>
          <cell r="M252">
            <v>0.14380635278947385</v>
          </cell>
          <cell r="N252">
            <v>2.7226391343157901</v>
          </cell>
          <cell r="O252">
            <v>0.16263913431579002</v>
          </cell>
        </row>
        <row r="253">
          <cell r="E253" t="str">
            <v>BOU</v>
          </cell>
          <cell r="F253">
            <v>1.28</v>
          </cell>
          <cell r="G253">
            <v>1.28</v>
          </cell>
          <cell r="H253">
            <v>0</v>
          </cell>
          <cell r="I253">
            <v>2.1800000000000002</v>
          </cell>
          <cell r="J253">
            <v>2.1800000000000002</v>
          </cell>
          <cell r="K253">
            <v>0</v>
          </cell>
          <cell r="L253">
            <v>1.3949192185263157</v>
          </cell>
          <cell r="M253">
            <v>0.1149192185263157</v>
          </cell>
          <cell r="N253">
            <v>2.3606985563947376</v>
          </cell>
          <cell r="O253">
            <v>0.18069855639473742</v>
          </cell>
        </row>
        <row r="254">
          <cell r="E254" t="str">
            <v>SHU</v>
          </cell>
          <cell r="F254">
            <v>0.7</v>
          </cell>
          <cell r="G254">
            <v>0.7</v>
          </cell>
          <cell r="H254">
            <v>0</v>
          </cell>
          <cell r="I254">
            <v>2.2800000000000002</v>
          </cell>
          <cell r="J254">
            <v>2.2800000000000002</v>
          </cell>
          <cell r="K254">
            <v>0</v>
          </cell>
          <cell r="L254">
            <v>0.78056624763157889</v>
          </cell>
          <cell r="M254">
            <v>8.0566247631578936E-2</v>
          </cell>
          <cell r="N254">
            <v>2.2956268410000003</v>
          </cell>
          <cell r="O254">
            <v>1.5626841000000002E-2</v>
          </cell>
        </row>
        <row r="255">
          <cell r="E255" t="str">
            <v>WOL</v>
          </cell>
          <cell r="F255">
            <v>1.42</v>
          </cell>
          <cell r="G255">
            <v>1.42</v>
          </cell>
          <cell r="H255">
            <v>0</v>
          </cell>
          <cell r="I255">
            <v>2.06</v>
          </cell>
          <cell r="J255">
            <v>2.06</v>
          </cell>
          <cell r="K255">
            <v>0</v>
          </cell>
          <cell r="L255">
            <v>1.4648177298421055</v>
          </cell>
          <cell r="M255">
            <v>4.4817729842105525E-2</v>
          </cell>
          <cell r="N255">
            <v>2.2004134299736844</v>
          </cell>
          <cell r="O255">
            <v>0.14041342997368433</v>
          </cell>
        </row>
        <row r="256">
          <cell r="E256" t="str">
            <v>WHU</v>
          </cell>
          <cell r="F256">
            <v>1.58</v>
          </cell>
          <cell r="G256">
            <v>1.58</v>
          </cell>
          <cell r="H256">
            <v>0</v>
          </cell>
          <cell r="I256">
            <v>2.04</v>
          </cell>
          <cell r="J256">
            <v>2.04</v>
          </cell>
          <cell r="K256">
            <v>0</v>
          </cell>
          <cell r="L256">
            <v>1.6538611206842107</v>
          </cell>
          <cell r="M256">
            <v>7.3861120684210579E-2</v>
          </cell>
          <cell r="N256">
            <v>2.1923335991052633</v>
          </cell>
          <cell r="O256">
            <v>0.15233359910526323</v>
          </cell>
        </row>
        <row r="257">
          <cell r="E257" t="str">
            <v>LUT</v>
          </cell>
          <cell r="F257">
            <v>1.1000000000000001</v>
          </cell>
          <cell r="G257">
            <v>1.1000000000000001</v>
          </cell>
          <cell r="H257">
            <v>0</v>
          </cell>
          <cell r="I257">
            <v>2.0499999999999998</v>
          </cell>
          <cell r="J257">
            <v>2.0499999999999998</v>
          </cell>
          <cell r="K257">
            <v>0</v>
          </cell>
          <cell r="L257">
            <v>1.035686572105263</v>
          </cell>
          <cell r="M257">
            <v>-6.4313427894737041E-2</v>
          </cell>
          <cell r="N257">
            <v>2.1353809517105264</v>
          </cell>
          <cell r="O257">
            <v>8.538095171052662E-2</v>
          </cell>
        </row>
        <row r="258">
          <cell r="E258" t="str">
            <v>BUR</v>
          </cell>
          <cell r="F258">
            <v>0.72499999999999998</v>
          </cell>
          <cell r="G258">
            <v>0.72499999999999998</v>
          </cell>
          <cell r="H258">
            <v>0</v>
          </cell>
          <cell r="I258">
            <v>1.85</v>
          </cell>
          <cell r="J258">
            <v>1.85</v>
          </cell>
          <cell r="K258">
            <v>0</v>
          </cell>
          <cell r="L258">
            <v>0.79331004565789465</v>
          </cell>
          <cell r="M258">
            <v>6.8310045657894669E-2</v>
          </cell>
          <cell r="N258">
            <v>1.9495719025000002</v>
          </cell>
          <cell r="O258">
            <v>9.9571902500000142E-2</v>
          </cell>
        </row>
        <row r="259">
          <cell r="E259" t="str">
            <v>MUN</v>
          </cell>
          <cell r="F259">
            <v>1.8</v>
          </cell>
          <cell r="G259">
            <v>1.8</v>
          </cell>
          <cell r="H259">
            <v>0</v>
          </cell>
          <cell r="I259">
            <v>1.8199999999999998</v>
          </cell>
          <cell r="J259">
            <v>1.8199999999999998</v>
          </cell>
          <cell r="K259">
            <v>0</v>
          </cell>
          <cell r="L259">
            <v>1.8686006668421058</v>
          </cell>
          <cell r="M259">
            <v>6.8600666842105751E-2</v>
          </cell>
          <cell r="N259">
            <v>1.8415462783421046</v>
          </cell>
          <cell r="O259">
            <v>2.1546278342104763E-2</v>
          </cell>
        </row>
        <row r="260">
          <cell r="E260" t="str">
            <v>BHA</v>
          </cell>
          <cell r="F260">
            <v>2.1399999999999997</v>
          </cell>
          <cell r="G260">
            <v>2.1399999999999997</v>
          </cell>
          <cell r="H260">
            <v>0</v>
          </cell>
          <cell r="I260">
            <v>1.7399999999999998</v>
          </cell>
          <cell r="J260">
            <v>1.7399999999999998</v>
          </cell>
          <cell r="K260">
            <v>0</v>
          </cell>
          <cell r="L260">
            <v>1.9398842805789474</v>
          </cell>
          <cell r="M260">
            <v>-0.20011571942105233</v>
          </cell>
          <cell r="N260">
            <v>1.6807709197105267</v>
          </cell>
          <cell r="O260">
            <v>-5.9229080289473046E-2</v>
          </cell>
        </row>
        <row r="261">
          <cell r="E261" t="str">
            <v>AVL</v>
          </cell>
          <cell r="F261">
            <v>2.1800000000000002</v>
          </cell>
          <cell r="G261">
            <v>2.1800000000000002</v>
          </cell>
          <cell r="H261">
            <v>0</v>
          </cell>
          <cell r="I261">
            <v>1.6600000000000001</v>
          </cell>
          <cell r="J261">
            <v>1.6600000000000001</v>
          </cell>
          <cell r="K261">
            <v>0</v>
          </cell>
          <cell r="L261">
            <v>2.3457524391052633</v>
          </cell>
          <cell r="M261">
            <v>0.16575243910526316</v>
          </cell>
          <cell r="N261">
            <v>1.6188981226052632</v>
          </cell>
          <cell r="O261">
            <v>-4.1101877394736919E-2</v>
          </cell>
        </row>
        <row r="262">
          <cell r="E262" t="str">
            <v>CRY</v>
          </cell>
          <cell r="F262">
            <v>1.3800000000000001</v>
          </cell>
          <cell r="G262">
            <v>1.3800000000000001</v>
          </cell>
          <cell r="H262">
            <v>0</v>
          </cell>
          <cell r="I262">
            <v>1.54</v>
          </cell>
          <cell r="J262">
            <v>1.54</v>
          </cell>
          <cell r="K262">
            <v>0</v>
          </cell>
          <cell r="L262">
            <v>1.4025404006842108</v>
          </cell>
          <cell r="M262">
            <v>2.2540400684210704E-2</v>
          </cell>
          <cell r="N262">
            <v>1.5727933537105265</v>
          </cell>
          <cell r="O262">
            <v>3.2793353710526496E-2</v>
          </cell>
        </row>
        <row r="263">
          <cell r="E263" t="str">
            <v>EVE</v>
          </cell>
          <cell r="F263">
            <v>1.5</v>
          </cell>
          <cell r="G263">
            <v>1.5</v>
          </cell>
          <cell r="H263">
            <v>0</v>
          </cell>
          <cell r="I263">
            <v>1.54</v>
          </cell>
          <cell r="J263">
            <v>1.54</v>
          </cell>
          <cell r="K263">
            <v>0</v>
          </cell>
          <cell r="L263">
            <v>1.3177106171052633</v>
          </cell>
          <cell r="M263">
            <v>-0.18228938289473673</v>
          </cell>
          <cell r="N263">
            <v>1.4499281294473687</v>
          </cell>
          <cell r="O263">
            <v>-9.0071870552631328E-2</v>
          </cell>
        </row>
        <row r="264">
          <cell r="E264" t="str">
            <v>NFO</v>
          </cell>
          <cell r="F264">
            <v>1.06</v>
          </cell>
          <cell r="G264">
            <v>1.06</v>
          </cell>
          <cell r="H264">
            <v>0</v>
          </cell>
          <cell r="I264">
            <v>1.4</v>
          </cell>
          <cell r="J264">
            <v>1.4</v>
          </cell>
          <cell r="K264">
            <v>0</v>
          </cell>
          <cell r="L264">
            <v>1.0804460247894736</v>
          </cell>
          <cell r="M264">
            <v>2.0446024789473549E-2</v>
          </cell>
          <cell r="N264">
            <v>1.3458544713157896</v>
          </cell>
          <cell r="O264">
            <v>-5.4145528684210298E-2</v>
          </cell>
        </row>
        <row r="265">
          <cell r="E265" t="str">
            <v>TOT</v>
          </cell>
          <cell r="F265">
            <v>1.8800000000000001</v>
          </cell>
          <cell r="G265">
            <v>1.8800000000000001</v>
          </cell>
          <cell r="H265">
            <v>0</v>
          </cell>
          <cell r="I265">
            <v>1.3800000000000001</v>
          </cell>
          <cell r="J265">
            <v>1.3800000000000001</v>
          </cell>
          <cell r="K265">
            <v>0</v>
          </cell>
          <cell r="L265">
            <v>1.6858678704210524</v>
          </cell>
          <cell r="M265">
            <v>-0.19413212957894777</v>
          </cell>
          <cell r="N265">
            <v>1.2840534536052635</v>
          </cell>
          <cell r="O265">
            <v>-9.5946546394736654E-2</v>
          </cell>
        </row>
        <row r="266">
          <cell r="E266" t="str">
            <v>NEW</v>
          </cell>
          <cell r="F266">
            <v>1.6600000000000001</v>
          </cell>
          <cell r="G266">
            <v>1.6600000000000001</v>
          </cell>
          <cell r="H266">
            <v>0</v>
          </cell>
          <cell r="I266">
            <v>1.08</v>
          </cell>
          <cell r="J266">
            <v>1.08</v>
          </cell>
          <cell r="K266">
            <v>0</v>
          </cell>
          <cell r="L266">
            <v>1.8716024846842108</v>
          </cell>
          <cell r="M266">
            <v>0.21160248468421061</v>
          </cell>
          <cell r="N266">
            <v>1.2513365246842107</v>
          </cell>
          <cell r="O266">
            <v>0.17133652468421068</v>
          </cell>
        </row>
        <row r="267">
          <cell r="E267" t="str">
            <v>LIV</v>
          </cell>
          <cell r="F267">
            <v>2.04</v>
          </cell>
          <cell r="G267">
            <v>2.04</v>
          </cell>
          <cell r="H267">
            <v>0</v>
          </cell>
          <cell r="I267">
            <v>1.1800000000000002</v>
          </cell>
          <cell r="J267">
            <v>1.1800000000000002</v>
          </cell>
          <cell r="K267">
            <v>0</v>
          </cell>
          <cell r="L267">
            <v>2.0497850049473683</v>
          </cell>
          <cell r="M267">
            <v>9.7850049473682255E-3</v>
          </cell>
          <cell r="N267">
            <v>1.2284127496578952</v>
          </cell>
          <cell r="O267">
            <v>4.8412749657894993E-2</v>
          </cell>
        </row>
        <row r="268">
          <cell r="E268" t="str">
            <v>BRE</v>
          </cell>
          <cell r="F268">
            <v>2.04</v>
          </cell>
          <cell r="G268">
            <v>2.04</v>
          </cell>
          <cell r="H268">
            <v>0</v>
          </cell>
          <cell r="I268">
            <v>1.2</v>
          </cell>
          <cell r="J268">
            <v>1.2</v>
          </cell>
          <cell r="K268">
            <v>0</v>
          </cell>
          <cell r="L268">
            <v>1.9047855950526313</v>
          </cell>
          <cell r="M268">
            <v>-0.13521440494736869</v>
          </cell>
          <cell r="N268">
            <v>1.1347515584210526</v>
          </cell>
          <cell r="O268">
            <v>-6.524844157894738E-2</v>
          </cell>
        </row>
        <row r="269">
          <cell r="E269" t="str">
            <v>CHE</v>
          </cell>
          <cell r="F269">
            <v>2.04</v>
          </cell>
          <cell r="G269">
            <v>2.04</v>
          </cell>
          <cell r="H269">
            <v>0</v>
          </cell>
          <cell r="I269">
            <v>1.06</v>
          </cell>
          <cell r="J269">
            <v>1.06</v>
          </cell>
          <cell r="K269">
            <v>0</v>
          </cell>
          <cell r="L269">
            <v>1.8759128845263158</v>
          </cell>
          <cell r="M269">
            <v>-0.16408711547368426</v>
          </cell>
          <cell r="N269">
            <v>0.99016338818421057</v>
          </cell>
          <cell r="O269">
            <v>-6.9836611815789484E-2</v>
          </cell>
        </row>
        <row r="270">
          <cell r="E270" t="str">
            <v>ARS</v>
          </cell>
          <cell r="F270">
            <v>1.86</v>
          </cell>
          <cell r="G270">
            <v>1.86</v>
          </cell>
          <cell r="H270">
            <v>0</v>
          </cell>
          <cell r="I270">
            <v>0.8</v>
          </cell>
          <cell r="J270">
            <v>0.8</v>
          </cell>
          <cell r="K270">
            <v>0</v>
          </cell>
          <cell r="L270">
            <v>1.6960774315263158</v>
          </cell>
          <cell r="M270">
            <v>-0.16392256847368425</v>
          </cell>
          <cell r="N270">
            <v>0.73192832315789491</v>
          </cell>
          <cell r="O270">
            <v>-6.8071676842105133E-2</v>
          </cell>
        </row>
        <row r="271">
          <cell r="E271" t="str">
            <v>MCI</v>
          </cell>
          <cell r="F271">
            <v>2.44</v>
          </cell>
          <cell r="G271">
            <v>2.44</v>
          </cell>
          <cell r="H271">
            <v>0</v>
          </cell>
          <cell r="I271">
            <v>0.72</v>
          </cell>
          <cell r="J271">
            <v>0.72</v>
          </cell>
          <cell r="K271">
            <v>0</v>
          </cell>
          <cell r="L271">
            <v>2.1069318260000003</v>
          </cell>
          <cell r="M271">
            <v>-0.33306817399999966</v>
          </cell>
          <cell r="N271">
            <v>0.63805910494736851</v>
          </cell>
          <cell r="O271">
            <v>-8.1940895052631468E-2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NED/Netherlands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ALG/Algeria-Football" TargetMode="External"/><Relationship Id="rId268" Type="http://schemas.openxmlformats.org/officeDocument/2006/relationships/hyperlink" Target="https://fbref.com/en/players/dab84ad2/matchlogs/2023-2024/summary/Mason-Burstow-Match-Logs" TargetMode="External"/><Relationship Id="rId475" Type="http://schemas.openxmlformats.org/officeDocument/2006/relationships/hyperlink" Target="https://fbref.com/en/squads/8cec06e1/Wolverhampton-Wanderers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4ba7cbea/Bournemouth-Stats" TargetMode="External"/><Relationship Id="rId542" Type="http://schemas.openxmlformats.org/officeDocument/2006/relationships/hyperlink" Target="https://fbref.com/en/country/ARG/Argentina-Football" TargetMode="External"/><Relationship Id="rId987" Type="http://schemas.openxmlformats.org/officeDocument/2006/relationships/hyperlink" Target="https://fbref.com/en/squads/19538871/Manchester-United-Stats" TargetMode="External"/><Relationship Id="rId1172" Type="http://schemas.openxmlformats.org/officeDocument/2006/relationships/hyperlink" Target="https://fbref.com/en/players/e7ee38c3/matchlogs/2023-2024/summary/Robin-Olsen-Match-Logs" TargetMode="External"/><Relationship Id="rId402" Type="http://schemas.openxmlformats.org/officeDocument/2006/relationships/hyperlink" Target="https://fbref.com/en/country/BEL/Belgium-Football" TargetMode="External"/><Relationship Id="rId847" Type="http://schemas.openxmlformats.org/officeDocument/2006/relationships/hyperlink" Target="https://fbref.com/en/squads/943e8050/Burnley-Stats" TargetMode="External"/><Relationship Id="rId1032" Type="http://schemas.openxmlformats.org/officeDocument/2006/relationships/hyperlink" Target="https://fbref.com/en/players/4e5a4cbc/matchlogs/2023-2024/summary/Scott-McKenna-Match-Logs" TargetMode="External"/><Relationship Id="rId1477" Type="http://schemas.openxmlformats.org/officeDocument/2006/relationships/hyperlink" Target="https://fbref.com/en/players/28300a16/Jason-Steele" TargetMode="External"/><Relationship Id="rId1684" Type="http://schemas.openxmlformats.org/officeDocument/2006/relationships/hyperlink" Target="https://fbref.com/en/players/d3085b49/matchlogs/2023-2024/summary/Cauley-Woodrow-Match-Logs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289601e6/Antonee-Robinson" TargetMode="External"/><Relationship Id="rId1544" Type="http://schemas.openxmlformats.org/officeDocument/2006/relationships/hyperlink" Target="https://fbref.com/en/players/259fea27/matchlogs/2023-2024/summary/James-Trafford-Match-Log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bced0375/matchlogs/2023-2024/summary/Ibrahim-Sangare-Match-Logs" TargetMode="External"/><Relationship Id="rId1611" Type="http://schemas.openxmlformats.org/officeDocument/2006/relationships/hyperlink" Target="https://fbref.com/en/squads/361ca564/Tottenham-Hotspur-Stats" TargetMode="External"/><Relationship Id="rId192" Type="http://schemas.openxmlformats.org/officeDocument/2006/relationships/hyperlink" Target="https://fbref.com/en/players/9af1f9ff/matchlogs/2023-2024/summary/Jordan-Beyer-Match-Logs" TargetMode="External"/><Relationship Id="rId1709" Type="http://schemas.openxmlformats.org/officeDocument/2006/relationships/hyperlink" Target="https://fbref.com/en/players/51cf8561/Oleksandr-Zinchenko" TargetMode="External"/><Relationship Id="rId497" Type="http://schemas.openxmlformats.org/officeDocument/2006/relationships/hyperlink" Target="https://fbref.com/en/players/2fba6108/Anthony-Elanga" TargetMode="External"/><Relationship Id="rId357" Type="http://schemas.openxmlformats.org/officeDocument/2006/relationships/hyperlink" Target="https://fbref.com/en/players/dc62b55d/Matheus-Cunha" TargetMode="External"/><Relationship Id="rId119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79c84d1c/Jarrod-Bowen" TargetMode="External"/><Relationship Id="rId564" Type="http://schemas.openxmlformats.org/officeDocument/2006/relationships/hyperlink" Target="https://fbref.com/en/players/f84a807c/matchlogs/2023-2024/summary/Lyle-Foster-Match-Logs" TargetMode="External"/><Relationship Id="rId771" Type="http://schemas.openxmlformats.org/officeDocument/2006/relationships/hyperlink" Target="https://fbref.com/en/squads/e4a775cb/Nottingham-Forest-Stats" TargetMode="External"/><Relationship Id="rId869" Type="http://schemas.openxmlformats.org/officeDocument/2006/relationships/hyperlink" Target="https://fbref.com/en/players/99813635/Adam-Lallana" TargetMode="External"/><Relationship Id="rId1499" Type="http://schemas.openxmlformats.org/officeDocument/2006/relationships/hyperlink" Target="https://fbref.com/en/squads/e4a775cb/Nottingham-Forest-Stats" TargetMode="External"/><Relationship Id="rId424" Type="http://schemas.openxmlformats.org/officeDocument/2006/relationships/hyperlink" Target="https://fbref.com/en/players/4a1a9578/matchlogs/2023-2024/summary/Luis-Diaz-Match-Logs" TargetMode="External"/><Relationship Id="rId631" Type="http://schemas.openxmlformats.org/officeDocument/2006/relationships/hyperlink" Target="https://fbref.com/en/squads/d07537b9/Brighton-and-Hove-Albion-Stats" TargetMode="External"/><Relationship Id="rId729" Type="http://schemas.openxmlformats.org/officeDocument/2006/relationships/hyperlink" Target="https://fbref.com/en/players/9c36ed83/Nicolas-Jackso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4b40d9ca/Nick-Pope" TargetMode="External"/><Relationship Id="rId1359" Type="http://schemas.openxmlformats.org/officeDocument/2006/relationships/hyperlink" Target="https://fbref.com/en/squads/361ca564/Tottenham-Hotspur-Stats" TargetMode="External"/><Relationship Id="rId936" Type="http://schemas.openxmlformats.org/officeDocument/2006/relationships/hyperlink" Target="https://fbref.com/en/players/6f7d826d/matchlogs/2023-2024/summary/Douglas-Luiz-Match-Logs" TargetMode="External"/><Relationship Id="rId1121" Type="http://schemas.openxmlformats.org/officeDocument/2006/relationships/hyperlink" Target="https://fbref.com/en/players/7ba2eaa9/Pedro-Neto" TargetMode="External"/><Relationship Id="rId1219" Type="http://schemas.openxmlformats.org/officeDocument/2006/relationships/hyperlink" Target="https://fbref.com/en/squads/7c21e445/West-Ham-United-Stats" TargetMode="External"/><Relationship Id="rId1566" Type="http://schemas.openxmlformats.org/officeDocument/2006/relationships/hyperlink" Target="https://fbref.com/en/country/BEL/Belgium-Football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GHA/Ghana-Football" TargetMode="External"/><Relationship Id="rId1633" Type="http://schemas.openxmlformats.org/officeDocument/2006/relationships/hyperlink" Target="https://fbref.com/en/players/8a7ff278/Joel-Ward" TargetMode="External"/><Relationship Id="rId1700" Type="http://schemas.openxmlformats.org/officeDocument/2006/relationships/hyperlink" Target="https://fbref.com/en/players/88968486/matchlogs/2023-2024/summary/Illia-Zabarnyi-Match-Logs" TargetMode="External"/><Relationship Id="rId281" Type="http://schemas.openxmlformats.org/officeDocument/2006/relationships/hyperlink" Target="https://fbref.com/en/players/4506aec5/Thomas-Cannon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e4a775cb/Nottingham-Forest-Stats" TargetMode="External"/><Relationship Id="rId586" Type="http://schemas.openxmlformats.org/officeDocument/2006/relationships/hyperlink" Target="https://fbref.com/en/country/IRN/Iran-Football" TargetMode="External"/><Relationship Id="rId793" Type="http://schemas.openxmlformats.org/officeDocument/2006/relationships/hyperlink" Target="https://fbref.com/en/players/570bb4b9/Hamed-Junior-Traore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a7588cdc/Antwoine-Hackford" TargetMode="External"/><Relationship Id="rId1076" Type="http://schemas.openxmlformats.org/officeDocument/2006/relationships/hyperlink" Target="https://fbref.com/en/players/b62878a5/matchlogs/2023-2024/summary/Kudus-Mohammed-Match-Logs" TargetMode="External"/><Relationship Id="rId1283" Type="http://schemas.openxmlformats.org/officeDocument/2006/relationships/hyperlink" Target="https://fbref.com/en/squads/943e8050/Burnley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POR/Portugal-Football" TargetMode="External"/><Relationship Id="rId860" Type="http://schemas.openxmlformats.org/officeDocument/2006/relationships/hyperlink" Target="https://fbref.com/en/players/8d3c902d/matchlogs/2023-2024/summary/Cheikhou-Kouyate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b8fd03ef/Manchester-City-Stats" TargetMode="External"/><Relationship Id="rId1588" Type="http://schemas.openxmlformats.org/officeDocument/2006/relationships/hyperlink" Target="https://fbref.com/en/players/1df4a109/matchlogs/2023-2024/summary/Lesley-Ugochukwu-Match-Log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980522ec/Christian-Eriksen" TargetMode="External"/><Relationship Id="rId720" Type="http://schemas.openxmlformats.org/officeDocument/2006/relationships/hyperlink" Target="https://fbref.com/en/players/8e92be30/matchlogs/2023-2024/summary/Alexander-Isak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86e7deaf/matchlogs/2023-2024/summary/Thiago-Silva-Match-Logs" TargetMode="External"/><Relationship Id="rId1655" Type="http://schemas.openxmlformats.org/officeDocument/2006/relationships/hyperlink" Target="https://fbref.com/en/squads/18bb7c10/Arsenal-Stats" TargetMode="External"/><Relationship Id="rId1003" Type="http://schemas.openxmlformats.org/officeDocument/2006/relationships/hyperlink" Target="https://fbref.com/en/squads/cd051869/Brentford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803ae100/matchlogs/2023-2024/summary/Harrison-Reed-Match-Logs" TargetMode="External"/><Relationship Id="rId1515" Type="http://schemas.openxmlformats.org/officeDocument/2006/relationships/hyperlink" Target="https://fbref.com/en/squads/1df6b87e/Sheffield-United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8cec06e1/Wolverhampton-Wanderers-Stats" TargetMode="External"/><Relationship Id="rId370" Type="http://schemas.openxmlformats.org/officeDocument/2006/relationships/hyperlink" Target="https://fbref.com/en/country/POR/Portugal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ce4f40c7/matchlogs/2023-2024/summary/Cheick-Doucoure-Match-Logs" TargetMode="External"/><Relationship Id="rId675" Type="http://schemas.openxmlformats.org/officeDocument/2006/relationships/hyperlink" Target="https://fbref.com/en/squads/d07537b9/Brighton-and-Hove-Albion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BRA/Brazil-Football" TargetMode="External"/><Relationship Id="rId328" Type="http://schemas.openxmlformats.org/officeDocument/2006/relationships/hyperlink" Target="https://fbref.com/en/players/a8c19eb8/matchlogs/2023-2024/summary/Nathan-Collins-Match-Logs" TargetMode="External"/><Relationship Id="rId535" Type="http://schemas.openxmlformats.org/officeDocument/2006/relationships/hyperlink" Target="https://fbref.com/en/squads/d07537b9/Brighton-and-Hove-Albion-Stats" TargetMode="External"/><Relationship Id="rId742" Type="http://schemas.openxmlformats.org/officeDocument/2006/relationships/hyperlink" Target="https://fbref.com/en/country/DEN/Denmark-Football" TargetMode="External"/><Relationship Id="rId1165" Type="http://schemas.openxmlformats.org/officeDocument/2006/relationships/hyperlink" Target="https://fbref.com/en/players/cdd70dc0/Michael-Olakigbe" TargetMode="External"/><Relationship Id="rId1372" Type="http://schemas.openxmlformats.org/officeDocument/2006/relationships/hyperlink" Target="https://fbref.com/en/players/903b6e8b/matchlogs/2023-2024/summary/Jose-Sa-Match-Logs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90f91999/John-McGinn" TargetMode="External"/><Relationship Id="rId1232" Type="http://schemas.openxmlformats.org/officeDocument/2006/relationships/hyperlink" Target="https://fbref.com/en/players/230f0471/matchlogs/2023-2024/summary/Nathan-Patterson-Match-Logs" TargetMode="External"/><Relationship Id="rId1677" Type="http://schemas.openxmlformats.org/officeDocument/2006/relationships/hyperlink" Target="https://fbref.com/en/players/4e9a0555/Chris-Wood" TargetMode="External"/><Relationship Id="rId907" Type="http://schemas.openxmlformats.org/officeDocument/2006/relationships/hyperlink" Target="https://fbref.com/en/squads/cd051869/Brentford-Stats" TargetMode="External"/><Relationship Id="rId1537" Type="http://schemas.openxmlformats.org/officeDocument/2006/relationships/hyperlink" Target="https://fbref.com/en/players/532e1e4f/Pau-Torre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8fe2a392/matchlogs/2023-2024/summary/Micky-van-de-Ven-Match-Logs" TargetMode="External"/><Relationship Id="rId185" Type="http://schemas.openxmlformats.org/officeDocument/2006/relationships/hyperlink" Target="https://fbref.com/en/players/ed5c0319/Beto" TargetMode="External"/><Relationship Id="rId392" Type="http://schemas.openxmlformats.org/officeDocument/2006/relationships/hyperlink" Target="https://fbref.com/en/players/44781702/matchlogs/2023-2024/summary/Ben-Davies-Match-Logs" TargetMode="External"/><Relationship Id="rId613" Type="http://schemas.openxmlformats.org/officeDocument/2006/relationships/hyperlink" Target="https://fbref.com/en/players/01e5f06e/Sergio-Gomez" TargetMode="External"/><Relationship Id="rId697" Type="http://schemas.openxmlformats.org/officeDocument/2006/relationships/hyperlink" Target="https://fbref.com/en/players/15f3ec41/Callum-Hudson-Odoi" TargetMode="External"/><Relationship Id="rId820" Type="http://schemas.openxmlformats.org/officeDocument/2006/relationships/hyperlink" Target="https://fbref.com/en/players/c5b7c315/matchlogs/2023-2024/summary/Michael-Keane-Match-Logs" TargetMode="External"/><Relationship Id="rId918" Type="http://schemas.openxmlformats.org/officeDocument/2006/relationships/hyperlink" Target="https://fbref.com/en/country/ARG/Argentina-Football" TargetMode="External"/><Relationship Id="rId1450" Type="http://schemas.openxmlformats.org/officeDocument/2006/relationships/hyperlink" Target="https://fbref.com/en/country/COL/Colombia-Football" TargetMode="External"/><Relationship Id="rId1548" Type="http://schemas.openxmlformats.org/officeDocument/2006/relationships/hyperlink" Target="https://fbref.com/en/players/9a28eba4/matchlogs/2023-2024/summary/Adama-Traore-Match-Logs" TargetMode="External"/><Relationship Id="rId252" Type="http://schemas.openxmlformats.org/officeDocument/2006/relationships/hyperlink" Target="https://fbref.com/en/players/bfc3b3a0/matchlogs/2023-2024/summary/Hugo-Bueno-Match-Logs" TargetMode="External"/><Relationship Id="rId1103" Type="http://schemas.openxmlformats.org/officeDocument/2006/relationships/hyperlink" Target="https://fbref.com/en/squads/b2b47a98/Newcastle-United-Stats" TargetMode="External"/><Relationship Id="rId1187" Type="http://schemas.openxmlformats.org/officeDocument/2006/relationships/hyperlink" Target="https://fbref.com/en/squads/cd051869/Brentford-Stats" TargetMode="External"/><Relationship Id="rId1310" Type="http://schemas.openxmlformats.org/officeDocument/2006/relationships/hyperlink" Target="https://fbref.com/en/country/ESP/Spain-Football" TargetMode="External"/><Relationship Id="rId1408" Type="http://schemas.openxmlformats.org/officeDocument/2006/relationships/hyperlink" Target="https://fbref.com/en/players/9744ff80/matchlogs/2023-2024/summary/Pablo-Sarabia-Match-Logs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82927de4/Pablo-Fornals" TargetMode="External"/><Relationship Id="rId764" Type="http://schemas.openxmlformats.org/officeDocument/2006/relationships/hyperlink" Target="https://fbref.com/en/players/73b1d65b/matchlogs/2023-2024/summary/Ryan-John-Giles-Match-Logs" TargetMode="External"/><Relationship Id="rId971" Type="http://schemas.openxmlformats.org/officeDocument/2006/relationships/hyperlink" Target="https://fbref.com/en/squads/d07537b9/Brighton-and-Hove-Albion-Stats" TargetMode="External"/><Relationship Id="rId1394" Type="http://schemas.openxmlformats.org/officeDocument/2006/relationships/hyperlink" Target="https://fbref.com/en/country/ESP/Spain-Football" TargetMode="External"/><Relationship Id="rId1615" Type="http://schemas.openxmlformats.org/officeDocument/2006/relationships/hyperlink" Target="https://fbref.com/en/squads/18bb7c10/Arsenal-Stats" TargetMode="External"/><Relationship Id="rId1699" Type="http://schemas.openxmlformats.org/officeDocument/2006/relationships/hyperlink" Target="https://fbref.com/en/squads/4ba7cbea/Bournemouth-Stats" TargetMode="External"/><Relationship Id="rId196" Type="http://schemas.openxmlformats.org/officeDocument/2006/relationships/hyperlink" Target="https://fbref.com/en/players/d328a254/matchlogs/2023-2024/summary/Philip-Billing-Match-Logs" TargetMode="External"/><Relationship Id="rId417" Type="http://schemas.openxmlformats.org/officeDocument/2006/relationships/hyperlink" Target="https://fbref.com/en/players/31c69ef1/Ruben-Dias" TargetMode="External"/><Relationship Id="rId624" Type="http://schemas.openxmlformats.org/officeDocument/2006/relationships/hyperlink" Target="https://fbref.com/en/players/b8e740fb/matchlogs/2023-2024/summary/Ryan-Gravenberch-Match-Logs" TargetMode="External"/><Relationship Id="rId831" Type="http://schemas.openxmlformats.org/officeDocument/2006/relationships/hyperlink" Target="https://fbref.com/en/squads/4ba7cbea/Bournemouth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e77dc3b2/Dominic-Solanke" TargetMode="External"/><Relationship Id="rId263" Type="http://schemas.openxmlformats.org/officeDocument/2006/relationships/hyperlink" Target="https://fbref.com/en/squads/b2b47a98/Newcastle-United-Stats" TargetMode="External"/><Relationship Id="rId470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7af88b33/Max-Lowe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0a3d6d2b/Chris-Richards" TargetMode="External"/><Relationship Id="rId1559" Type="http://schemas.openxmlformats.org/officeDocument/2006/relationships/hyperlink" Target="https://fbref.com/en/squads/943e8050/Burnley-Stats" TargetMode="External"/><Relationship Id="rId58" Type="http://schemas.openxmlformats.org/officeDocument/2006/relationships/hyperlink" Target="https://fbref.com/en/country/BRA/Brazil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1971591f/matchlogs/2023-2024/summary/Cody-Gakpo-Match-Logs" TargetMode="External"/><Relationship Id="rId775" Type="http://schemas.openxmlformats.org/officeDocument/2006/relationships/hyperlink" Target="https://fbref.com/en/squads/47c64c55/Crystal-Palace-Stats" TargetMode="External"/><Relationship Id="rId982" Type="http://schemas.openxmlformats.org/officeDocument/2006/relationships/hyperlink" Target="https://fbref.com/en/country/ARG/Argentina-Football" TargetMode="External"/><Relationship Id="rId1198" Type="http://schemas.openxmlformats.org/officeDocument/2006/relationships/hyperlink" Target="https://fbref.com/en/country/DEN/Denmark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1b84dbe1/matchlogs/2023-2024/summary/Lucas-Digne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NED/Netherlands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27d0a506/Pedro-Porro" TargetMode="External"/><Relationship Id="rId1472" Type="http://schemas.openxmlformats.org/officeDocument/2006/relationships/hyperlink" Target="https://fbref.com/en/players/6613c819/matchlogs/2023-2024/summary/Tomas-Soucek-Match-Logs" TargetMode="External"/><Relationship Id="rId274" Type="http://schemas.openxmlformats.org/officeDocument/2006/relationships/hyperlink" Target="https://fbref.com/en/country/SCO/Scotland-Football" TargetMode="External"/><Relationship Id="rId481" Type="http://schemas.openxmlformats.org/officeDocument/2006/relationships/hyperlink" Target="https://fbref.com/en/players/414184f7/Jhon-Duran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00242715/Moussa-Niakhate" TargetMode="External"/><Relationship Id="rId1332" Type="http://schemas.openxmlformats.org/officeDocument/2006/relationships/hyperlink" Target="https://fbref.com/en/players/24fae784/matchlogs/2023-2024/summary/Connor-Roberts-Match-Logs" TargetMode="External"/><Relationship Id="rId69" Type="http://schemas.openxmlformats.org/officeDocument/2006/relationships/hyperlink" Target="https://fbref.com/en/players/15ab5a2b/Julian-Alvarez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POR/Portugal-Football" TargetMode="External"/><Relationship Id="rId993" Type="http://schemas.openxmlformats.org/officeDocument/2006/relationships/hyperlink" Target="https://fbref.com/en/players/50e6dc35/Jean-Philippe-Mateta" TargetMode="External"/><Relationship Id="rId1637" Type="http://schemas.openxmlformats.org/officeDocument/2006/relationships/hyperlink" Target="https://fbref.com/en/players/3515d404/James-Ward-Prowse" TargetMode="External"/><Relationship Id="rId341" Type="http://schemas.openxmlformats.org/officeDocument/2006/relationships/hyperlink" Target="https://fbref.com/en/players/beb391dd/Maxwel-Cornet" TargetMode="External"/><Relationship Id="rId439" Type="http://schemas.openxmlformats.org/officeDocument/2006/relationships/hyperlink" Target="https://fbref.com/en/squads/822bd0ba/Liverpool-Stats" TargetMode="External"/><Relationship Id="rId646" Type="http://schemas.openxmlformats.org/officeDocument/2006/relationships/hyperlink" Target="https://fbref.com/en/country/CRO/Croatia-Football" TargetMode="External"/><Relationship Id="rId1069" Type="http://schemas.openxmlformats.org/officeDocument/2006/relationships/hyperlink" Target="https://fbref.com/en/players/3925dbd6/Aleksandar-Mitrovic" TargetMode="External"/><Relationship Id="rId1276" Type="http://schemas.openxmlformats.org/officeDocument/2006/relationships/hyperlink" Target="https://fbref.com/en/players/45685411/matchlogs/2023-2024/summary/Jesuran-Rak-Sakyi-Match-Logs" TargetMode="External"/><Relationship Id="rId1483" Type="http://schemas.openxmlformats.org/officeDocument/2006/relationships/hyperlink" Target="https://fbref.com/en/squads/cff3d9bb/Chelsea-Stats" TargetMode="External"/><Relationship Id="rId1704" Type="http://schemas.openxmlformats.org/officeDocument/2006/relationships/hyperlink" Target="https://fbref.com/en/players/9907b1c8/matchlogs/2023-2024/summary/Nicolo-Zaniolo-Match-Logs" TargetMode="External"/><Relationship Id="rId201" Type="http://schemas.openxmlformats.org/officeDocument/2006/relationships/hyperlink" Target="https://fbref.com/en/players/eed2427e/Oscar-Bobb" TargetMode="External"/><Relationship Id="rId285" Type="http://schemas.openxmlformats.org/officeDocument/2006/relationships/hyperlink" Target="https://fbref.com/en/players/b4a014b1/Diego-Carlos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0313a347/Ezri-Konsa" TargetMode="External"/><Relationship Id="rId1136" Type="http://schemas.openxmlformats.org/officeDocument/2006/relationships/hyperlink" Target="https://fbref.com/en/players/43439614/matchlogs/2023-2024/summary/Oliver-Norwood-Match-Logs" TargetMode="External"/><Relationship Id="rId1690" Type="http://schemas.openxmlformats.org/officeDocument/2006/relationships/hyperlink" Target="https://fbref.com/en/country/ENG/England-Football" TargetMode="External"/><Relationship Id="rId492" Type="http://schemas.openxmlformats.org/officeDocument/2006/relationships/hyperlink" Target="https://fbref.com/en/players/0562b7f1/matchlogs/2023-2024/summary/Odsonne-Edouard-Match-Logs" TargetMode="External"/><Relationship Id="rId713" Type="http://schemas.openxmlformats.org/officeDocument/2006/relationships/hyperlink" Target="https://fbref.com/en/players/07802f7f/Danny-Ings" TargetMode="External"/><Relationship Id="rId797" Type="http://schemas.openxmlformats.org/officeDocument/2006/relationships/hyperlink" Target="https://fbref.com/en/players/0db5d2c8/Mathias-Jorgensen" TargetMode="External"/><Relationship Id="rId920" Type="http://schemas.openxmlformats.org/officeDocument/2006/relationships/hyperlink" Target="https://fbref.com/en/players/d7553721/matchlogs/2023-2024/summary/Giovani-Lo-Celso-Match-Logs" TargetMode="External"/><Relationship Id="rId1343" Type="http://schemas.openxmlformats.org/officeDocument/2006/relationships/hyperlink" Target="https://fbref.com/en/squads/1df6b87e/Sheffield-United-Stats" TargetMode="External"/><Relationship Id="rId1550" Type="http://schemas.openxmlformats.org/officeDocument/2006/relationships/hyperlink" Target="https://fbref.com/en/country/BFA/Burkina-Faso-Football" TargetMode="External"/><Relationship Id="rId1648" Type="http://schemas.openxmlformats.org/officeDocument/2006/relationships/hyperlink" Target="https://fbref.com/en/players/c40b6180/matchlogs/2023-2024/summary/Adam-Webster-Match-Logs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0ef89a37/matchlogs/2023-2024/summary/Philippe-Coutinho-Match-Logs" TargetMode="External"/><Relationship Id="rId1203" Type="http://schemas.openxmlformats.org/officeDocument/2006/relationships/hyperlink" Target="https://fbref.com/en/squads/4ba7cbea/Bournemouth-Stats" TargetMode="External"/><Relationship Id="rId1287" Type="http://schemas.openxmlformats.org/officeDocument/2006/relationships/hyperlink" Target="https://fbref.com/en/squads/8602292d/Aston-Villa-Stats" TargetMode="External"/><Relationship Id="rId1410" Type="http://schemas.openxmlformats.org/officeDocument/2006/relationships/hyperlink" Target="https://fbref.com/en/country/GER/Germany-Football" TargetMode="External"/><Relationship Id="rId1508" Type="http://schemas.openxmlformats.org/officeDocument/2006/relationships/hyperlink" Target="https://fbref.com/en/players/cc2d7ad5/matchlogs/2023-2024/summary/Charlie-Taylor-Match-Logs" TargetMode="External"/><Relationship Id="rId212" Type="http://schemas.openxmlformats.org/officeDocument/2006/relationships/hyperlink" Target="https://fbref.com/en/players/a4ac4b8f/matchlogs/2023-2024/summary/Willy-Boly-Match-Logs" TargetMode="External"/><Relationship Id="rId657" Type="http://schemas.openxmlformats.org/officeDocument/2006/relationships/hyperlink" Target="https://fbref.com/en/players/da011f18/Lewis-Hall" TargetMode="External"/><Relationship Id="rId864" Type="http://schemas.openxmlformats.org/officeDocument/2006/relationships/hyperlink" Target="https://fbref.com/en/players/79c0821a/matchlogs/2023-2024/summary/Mateo-Kovacic-Match-Logs" TargetMode="External"/><Relationship Id="rId1494" Type="http://schemas.openxmlformats.org/officeDocument/2006/relationships/hyperlink" Target="https://fbref.com/en/country/ENG/England-Football" TargetMode="External"/><Relationship Id="rId1715" Type="http://schemas.openxmlformats.org/officeDocument/2006/relationships/hyperlink" Target="https://fbref.com/en/squads/7c21e445/West-Ham-United-Stats" TargetMode="External"/><Relationship Id="rId296" Type="http://schemas.openxmlformats.org/officeDocument/2006/relationships/hyperlink" Target="https://fbref.com/en/players/2389cdc2/matchlogs/2023-2024/summary/Matty-Cash-Match-Logs" TargetMode="External"/><Relationship Id="rId517" Type="http://schemas.openxmlformats.org/officeDocument/2006/relationships/hyperlink" Target="https://fbref.com/en/players/d38fdf53/Pervis-Estupinan" TargetMode="External"/><Relationship Id="rId724" Type="http://schemas.openxmlformats.org/officeDocument/2006/relationships/hyperlink" Target="https://fbref.com/en/players/6ca5ec4b/matchlogs/2023-2024/summary/Alex-Iwobi-Match-Logs" TargetMode="External"/><Relationship Id="rId931" Type="http://schemas.openxmlformats.org/officeDocument/2006/relationships/hyperlink" Target="https://fbref.com/en/squads/1df6b87e/Sheffield-United-Stats" TargetMode="External"/><Relationship Id="rId1147" Type="http://schemas.openxmlformats.org/officeDocument/2006/relationships/hyperlink" Target="https://fbref.com/en/squads/822bd0ba/Liverpool-Stats" TargetMode="External"/><Relationship Id="rId1354" Type="http://schemas.openxmlformats.org/officeDocument/2006/relationships/hyperlink" Target="https://fbref.com/en/country/DEN/Denmark-Football" TargetMode="External"/><Relationship Id="rId1561" Type="http://schemas.openxmlformats.org/officeDocument/2006/relationships/hyperlink" Target="https://fbref.com/en/players/21512407/Kieran-Trippier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d07537b9/Brighton-and-Hove-Albion-Stats" TargetMode="External"/><Relationship Id="rId570" Type="http://schemas.openxmlformats.org/officeDocument/2006/relationships/hyperlink" Target="https://fbref.com/en/country/ENG/England-Football" TargetMode="External"/><Relationship Id="rId1007" Type="http://schemas.openxmlformats.org/officeDocument/2006/relationships/hyperlink" Target="https://fbref.com/en/squads/d3fd31cc/Everton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d04b94db/Nelson-Semedo" TargetMode="External"/><Relationship Id="rId1659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d3fd31cc/Everton-Stats" TargetMode="External"/><Relationship Id="rId430" Type="http://schemas.openxmlformats.org/officeDocument/2006/relationships/hyperlink" Target="https://fbref.com/en/country/FRA/France-Football" TargetMode="External"/><Relationship Id="rId668" Type="http://schemas.openxmlformats.org/officeDocument/2006/relationships/hyperlink" Target="https://fbref.com/en/players/8c3078cd/matchlogs/2023-2024/summary/Luke-Harris-Match-Logs" TargetMode="External"/><Relationship Id="rId875" Type="http://schemas.openxmlformats.org/officeDocument/2006/relationships/hyperlink" Target="https://fbref.com/en/squads/d07537b9/Brighton-and-Hove-Albion-Stats" TargetMode="External"/><Relationship Id="rId1060" Type="http://schemas.openxmlformats.org/officeDocument/2006/relationships/hyperlink" Target="https://fbref.com/en/players/8397a50c/matchlogs/2023-2024/summary/Tyrone-Mings-Match-Logs" TargetMode="External"/><Relationship Id="rId1298" Type="http://schemas.openxmlformats.org/officeDocument/2006/relationships/hyperlink" Target="https://fbref.com/en/country/USA/United-States-Football" TargetMode="External"/><Relationship Id="rId1519" Type="http://schemas.openxmlformats.org/officeDocument/2006/relationships/hyperlink" Target="https://fbref.com/en/squads/8602292d/Aston-Villa-Stats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ae4fc6a4/matchlogs/2023-2024/summary/Eberechi-Eze-Match-Logs" TargetMode="External"/><Relationship Id="rId735" Type="http://schemas.openxmlformats.org/officeDocument/2006/relationships/hyperlink" Target="https://fbref.com/en/squads/cff3d9bb/Chelsea-Stats" TargetMode="External"/><Relationship Id="rId942" Type="http://schemas.openxmlformats.org/officeDocument/2006/relationships/hyperlink" Target="https://fbref.com/en/country/NED/Netherlands-Football" TargetMode="External"/><Relationship Id="rId1158" Type="http://schemas.openxmlformats.org/officeDocument/2006/relationships/hyperlink" Target="https://fbref.com/en/country/IRL/Republic-of-Ireland-Football" TargetMode="External"/><Relationship Id="rId1365" Type="http://schemas.openxmlformats.org/officeDocument/2006/relationships/hyperlink" Target="https://fbref.com/en/players/a9b1c319/Pelly-Ruddock-Mpanzu" TargetMode="External"/><Relationship Id="rId1572" Type="http://schemas.openxmlformats.org/officeDocument/2006/relationships/hyperlink" Target="https://fbref.com/en/players/cddf767b/matchlogs/2023-2024/summary/Auston-Trusty-Match-Logs" TargetMode="External"/><Relationship Id="rId167" Type="http://schemas.openxmlformats.org/officeDocument/2006/relationships/hyperlink" Target="https://fbref.com/en/squads/1df6b87e/Sheffield-United-Stats" TargetMode="External"/><Relationship Id="rId374" Type="http://schemas.openxmlformats.org/officeDocument/2006/relationships/hyperlink" Target="https://fbref.com/en/country/DEN/Denmark-Football" TargetMode="External"/><Relationship Id="rId581" Type="http://schemas.openxmlformats.org/officeDocument/2006/relationships/hyperlink" Target="https://fbref.com/en/players/4e015693/James-Garner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529f49ab/Thomas-Partey" TargetMode="External"/><Relationship Id="rId1432" Type="http://schemas.openxmlformats.org/officeDocument/2006/relationships/hyperlink" Target="https://fbref.com/en/players/35141f4c/matchlogs/2023-2024/summary/Marcos-Senesi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WAL/Wales-Football" TargetMode="External"/><Relationship Id="rId679" Type="http://schemas.openxmlformats.org/officeDocument/2006/relationships/hyperlink" Target="https://fbref.com/en/squads/8cec06e1/Wolverhampton-Wanderers-Stats" TargetMode="External"/><Relationship Id="rId802" Type="http://schemas.openxmlformats.org/officeDocument/2006/relationships/hyperlink" Target="https://fbref.com/en/country/BFA/Burkina-Faso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e814e1cf/Lewis-Dobbin" TargetMode="External"/><Relationship Id="rId539" Type="http://schemas.openxmlformats.org/officeDocument/2006/relationships/hyperlink" Target="https://fbref.com/en/squads/19538871/Manchester-United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fd962109/Fulham-Stats" TargetMode="External"/><Relationship Id="rId1169" Type="http://schemas.openxmlformats.org/officeDocument/2006/relationships/hyperlink" Target="https://fbref.com/en/players/e7ee38c3/Robin-Olsen" TargetMode="External"/><Relationship Id="rId1376" Type="http://schemas.openxmlformats.org/officeDocument/2006/relationships/hyperlink" Target="https://fbref.com/en/players/bc7dc64d/matchlogs/2023-2024/summary/Bukayo-Saka-Match-Logs" TargetMode="External"/><Relationship Id="rId1583" Type="http://schemas.openxmlformats.org/officeDocument/2006/relationships/hyperlink" Target="https://fbref.com/en/squads/361ca564/Tottenham-Hotspur-Stats" TargetMode="External"/><Relationship Id="rId178" Type="http://schemas.openxmlformats.org/officeDocument/2006/relationships/hyperlink" Target="https://fbref.com/en/country/NOR/Norway-Football" TargetMode="External"/><Relationship Id="rId301" Type="http://schemas.openxmlformats.org/officeDocument/2006/relationships/hyperlink" Target="https://fbref.com/en/players/9cfbad36/Julio-Cesar-Enciso" TargetMode="External"/><Relationship Id="rId953" Type="http://schemas.openxmlformats.org/officeDocument/2006/relationships/hyperlink" Target="https://fbref.com/en/players/bf34eebd/Noni-Madueke" TargetMode="External"/><Relationship Id="rId1029" Type="http://schemas.openxmlformats.org/officeDocument/2006/relationships/hyperlink" Target="https://fbref.com/en/players/4e5a4cbc/Scott-McKenna" TargetMode="External"/><Relationship Id="rId1236" Type="http://schemas.openxmlformats.org/officeDocument/2006/relationships/hyperlink" Target="https://fbref.com/en/players/ac7e7b1c/matchlogs/2023-2024/summary/Facundo-Pellistri-Match-Logs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60344e4f/Josh-Dasilva" TargetMode="External"/><Relationship Id="rId592" Type="http://schemas.openxmlformats.org/officeDocument/2006/relationships/hyperlink" Target="https://fbref.com/en/players/32f60ed8/matchlogs/2023-2024/summary/Morgan-Gibbs-White-Match-Logs" TargetMode="External"/><Relationship Id="rId606" Type="http://schemas.openxmlformats.org/officeDocument/2006/relationships/hyperlink" Target="https://fbref.com/en/country/POR/Portugal-Football" TargetMode="External"/><Relationship Id="rId813" Type="http://schemas.openxmlformats.org/officeDocument/2006/relationships/hyperlink" Target="https://fbref.com/en/players/1caa93a5/Thomas-Kaminski" TargetMode="External"/><Relationship Id="rId1443" Type="http://schemas.openxmlformats.org/officeDocument/2006/relationships/hyperlink" Target="https://fbref.com/en/squads/8cec06e1/Wolverhampton-Wanderers-Stats" TargetMode="External"/><Relationship Id="rId1650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4e204552/Jacob-Bruun-Larsen" TargetMode="External"/><Relationship Id="rId452" Type="http://schemas.openxmlformats.org/officeDocument/2006/relationships/hyperlink" Target="https://fbref.com/en/players/fffea3e5/matchlogs/2023-2024/summary/Jeremy-Doku-Match-Logs" TargetMode="External"/><Relationship Id="rId897" Type="http://schemas.openxmlformats.org/officeDocument/2006/relationships/hyperlink" Target="https://fbref.com/en/players/9b5ce51a/Jefferson-Lerma" TargetMode="External"/><Relationship Id="rId1082" Type="http://schemas.openxmlformats.org/officeDocument/2006/relationships/hyperlink" Target="https://fbref.com/en/country/WAL/Wales-Football" TargetMode="External"/><Relationship Id="rId1303" Type="http://schemas.openxmlformats.org/officeDocument/2006/relationships/hyperlink" Target="https://fbref.com/en/squads/943e8050/Burnley-Stats" TargetMode="External"/><Relationship Id="rId1510" Type="http://schemas.openxmlformats.org/officeDocument/2006/relationships/hyperlink" Target="https://fbref.com/en/country/NED/Netherlands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d2424d1b/matchlogs/2023-2024/summary/Ben-Chilwell-Match-Logs" TargetMode="External"/><Relationship Id="rId757" Type="http://schemas.openxmlformats.org/officeDocument/2006/relationships/hyperlink" Target="https://fbref.com/en/players/c17bfb65/Joelinton" TargetMode="External"/><Relationship Id="rId964" Type="http://schemas.openxmlformats.org/officeDocument/2006/relationships/hyperlink" Target="https://fbref.com/en/players/a572e291/matchlogs/2023-2024/summary/Orel-Mangala-Match-Logs" TargetMode="External"/><Relationship Id="rId1387" Type="http://schemas.openxmlformats.org/officeDocument/2006/relationships/hyperlink" Target="https://fbref.com/en/squads/e297cd13/Luton-Town-Stats" TargetMode="External"/><Relationship Id="rId1594" Type="http://schemas.openxmlformats.org/officeDocument/2006/relationships/hyperlink" Target="https://fbref.com/en/country/FRA/France-Football" TargetMode="External"/><Relationship Id="rId1608" Type="http://schemas.openxmlformats.org/officeDocument/2006/relationships/hyperlink" Target="https://fbref.com/en/players/cf134113/matchlogs/2023-2024/summary/Bart-Verbruggen-Match-Log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9af1f9ff/Jordan-Beyer" TargetMode="External"/><Relationship Id="rId396" Type="http://schemas.openxmlformats.org/officeDocument/2006/relationships/hyperlink" Target="https://fbref.com/en/players/9228b07c/matchlogs/2023-2024/summary/Tom-Davies-Match-Logs" TargetMode="External"/><Relationship Id="rId617" Type="http://schemas.openxmlformats.org/officeDocument/2006/relationships/hyperlink" Target="https://fbref.com/en/players/2bd83368/Anthony-Gordon" TargetMode="External"/><Relationship Id="rId824" Type="http://schemas.openxmlformats.org/officeDocument/2006/relationships/hyperlink" Target="https://fbref.com/en/players/51dbeea9/matchlogs/2023-2024/summary/Thilo-Kehrer-Match-Logs" TargetMode="External"/><Relationship Id="rId1247" Type="http://schemas.openxmlformats.org/officeDocument/2006/relationships/hyperlink" Target="https://fbref.com/en/squads/b8fd03ef/Manchester-City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8b9ebd03/Willian" TargetMode="External"/><Relationship Id="rId256" Type="http://schemas.openxmlformats.org/officeDocument/2006/relationships/hyperlink" Target="https://fbref.com/en/players/468a7a91/matchlogs/2023-2024/summary/Facundo-Buonanotte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GER/Germany-Football" TargetMode="External"/><Relationship Id="rId1093" Type="http://schemas.openxmlformats.org/officeDocument/2006/relationships/hyperlink" Target="https://fbref.com/en/players/049a888d/Mykhailo-Mudryk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JAM/Jamaica-Football" TargetMode="External"/><Relationship Id="rId1521" Type="http://schemas.openxmlformats.org/officeDocument/2006/relationships/hyperlink" Target="https://fbref.com/en/players/41034650/Jurrien-Timber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ESP/Spain-Football" TargetMode="External"/><Relationship Id="rId768" Type="http://schemas.openxmlformats.org/officeDocument/2006/relationships/hyperlink" Target="https://fbref.com/en/players/0cd31129/matchlogs/2023-2024/summary/Brennan-Johnson-Match-Logs" TargetMode="External"/><Relationship Id="rId975" Type="http://schemas.openxmlformats.org/officeDocument/2006/relationships/hyperlink" Target="https://fbref.com/en/squads/19538871/Manchester-United-Stats" TargetMode="External"/><Relationship Id="rId1160" Type="http://schemas.openxmlformats.org/officeDocument/2006/relationships/hyperlink" Target="https://fbref.com/en/players/788c0277/matchlogs/2023-2024/summary/Chiedozie-Ogbene-Match-Logs" TargetMode="External"/><Relationship Id="rId1398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fd962109/Fulham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b0b4fd3e/matchlogs/2023-2024/summary/Jack-Grealish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country/JAM/Jamaica-Football" TargetMode="External"/><Relationship Id="rId1465" Type="http://schemas.openxmlformats.org/officeDocument/2006/relationships/hyperlink" Target="https://fbref.com/en/players/886f9aac/Manor-Solomon" TargetMode="External"/><Relationship Id="rId1672" Type="http://schemas.openxmlformats.org/officeDocument/2006/relationships/hyperlink" Target="https://fbref.com/en/players/c6dc9ecd/matchlogs/2023-2024/summary/Harry-Wilson-Match-Logs" TargetMode="External"/><Relationship Id="rId267" Type="http://schemas.openxmlformats.org/officeDocument/2006/relationships/hyperlink" Target="https://fbref.com/en/squads/cff3d9bb/Chelsea-Stats" TargetMode="External"/><Relationship Id="rId474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96593e89/matchlogs/2023-2024/summary/James-Mcatee-Match-Logs" TargetMode="External"/><Relationship Id="rId1118" Type="http://schemas.openxmlformats.org/officeDocument/2006/relationships/hyperlink" Target="https://fbref.com/en/country/BRA/Brazil-Football" TargetMode="External"/><Relationship Id="rId1325" Type="http://schemas.openxmlformats.org/officeDocument/2006/relationships/hyperlink" Target="https://fbref.com/en/players/fa031b34/Richarlison" TargetMode="External"/><Relationship Id="rId1532" Type="http://schemas.openxmlformats.org/officeDocument/2006/relationships/hyperlink" Target="https://fbref.com/en/players/e7ca0439/matchlogs/2023-2024/summary/James-Tomkins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8a3c1dc7/Rico-Henry" TargetMode="External"/><Relationship Id="rId779" Type="http://schemas.openxmlformats.org/officeDocument/2006/relationships/hyperlink" Target="https://fbref.com/en/squads/822bd0ba/Liverpool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country/ARG/Argentina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5ff4ab71/Enzo-Fernandez" TargetMode="External"/><Relationship Id="rId639" Type="http://schemas.openxmlformats.org/officeDocument/2006/relationships/hyperlink" Target="https://fbref.com/en/squads/b2b47a98/Newcastle-United-Stats" TargetMode="External"/><Relationship Id="rId1171" Type="http://schemas.openxmlformats.org/officeDocument/2006/relationships/hyperlink" Target="https://fbref.com/en/squads/8602292d/Aston-Villa-Stats" TargetMode="External"/><Relationship Id="rId1269" Type="http://schemas.openxmlformats.org/officeDocument/2006/relationships/hyperlink" Target="https://fbref.com/en/players/4125cb98/Jarrell-Quansah" TargetMode="External"/><Relationship Id="rId1476" Type="http://schemas.openxmlformats.org/officeDocument/2006/relationships/hyperlink" Target="https://fbref.com/en/players/6a8a7af8/matchlogs/2023-2024/summary/Vinicius-Souza-Match-Logs" TargetMode="External"/><Relationship Id="rId180" Type="http://schemas.openxmlformats.org/officeDocument/2006/relationships/hyperlink" Target="https://fbref.com/en/players/d0b6129f/matchlogs/2023-2024/summary/Sander-Berge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e46012d4/Kevin-De-Bruyne" TargetMode="External"/><Relationship Id="rId846" Type="http://schemas.openxmlformats.org/officeDocument/2006/relationships/hyperlink" Target="https://fbref.com/en/country/ITA/Italy-Football" TargetMode="External"/><Relationship Id="rId1031" Type="http://schemas.openxmlformats.org/officeDocument/2006/relationships/hyperlink" Target="https://fbref.com/en/squads/e4a775cb/Nottingham-Forest-Stats" TargetMode="External"/><Relationship Id="rId1129" Type="http://schemas.openxmlformats.org/officeDocument/2006/relationships/hyperlink" Target="https://fbref.com/en/players/a53649b7/Eddie-Nketiah" TargetMode="External"/><Relationship Id="rId1683" Type="http://schemas.openxmlformats.org/officeDocument/2006/relationships/hyperlink" Target="https://fbref.com/en/squads/e297cd13/Luton-Town-Stats" TargetMode="External"/><Relationship Id="rId485" Type="http://schemas.openxmlformats.org/officeDocument/2006/relationships/hyperlink" Target="https://fbref.com/en/players/3bb7b8b4/Ederson" TargetMode="External"/><Relationship Id="rId692" Type="http://schemas.openxmlformats.org/officeDocument/2006/relationships/hyperlink" Target="https://fbref.com/en/players/1780bb4a/matchlogs/2023-2024/summary/Aaron-Hickey-Match-Logs" TargetMode="External"/><Relationship Id="rId706" Type="http://schemas.openxmlformats.org/officeDocument/2006/relationships/hyperlink" Target="https://fbref.com/en/country/DEN/Denmark-Football" TargetMode="External"/><Relationship Id="rId913" Type="http://schemas.openxmlformats.org/officeDocument/2006/relationships/hyperlink" Target="https://fbref.com/en/players/afed6722/Valentino-Livramento" TargetMode="External"/><Relationship Id="rId1336" Type="http://schemas.openxmlformats.org/officeDocument/2006/relationships/hyperlink" Target="https://fbref.com/en/players/2e4f5f03/matchlogs/2023-2024/summary/Andrew-Robertson-Match-Logs" TargetMode="External"/><Relationship Id="rId1543" Type="http://schemas.openxmlformats.org/officeDocument/2006/relationships/hyperlink" Target="https://fbref.com/en/squads/943e8050/Burnley-Stat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fdf3cb77/Vladimir-Coufal" TargetMode="External"/><Relationship Id="rId552" Type="http://schemas.openxmlformats.org/officeDocument/2006/relationships/hyperlink" Target="https://fbref.com/en/players/ed1e53f3/matchlogs/2023-2024/summary/Phil-Foden-Match-Logs" TargetMode="External"/><Relationship Id="rId997" Type="http://schemas.openxmlformats.org/officeDocument/2006/relationships/hyperlink" Target="https://fbref.com/en/players/b217ef29/Joel-Matip" TargetMode="External"/><Relationship Id="rId1182" Type="http://schemas.openxmlformats.org/officeDocument/2006/relationships/hyperlink" Target="https://fbref.com/en/country/ENG/England-Football" TargetMode="External"/><Relationship Id="rId1403" Type="http://schemas.openxmlformats.org/officeDocument/2006/relationships/hyperlink" Target="https://fbref.com/en/squads/e4a775cb/Nottingham-Forest-Stats" TargetMode="External"/><Relationship Id="rId1610" Type="http://schemas.openxmlformats.org/officeDocument/2006/relationships/hyperlink" Target="https://fbref.com/en/country/ITA/Italy-Football" TargetMode="External"/><Relationship Id="rId191" Type="http://schemas.openxmlformats.org/officeDocument/2006/relationships/hyperlink" Target="https://fbref.com/en/squads/943e8050/Burnley-Stats" TargetMode="External"/><Relationship Id="rId205" Type="http://schemas.openxmlformats.org/officeDocument/2006/relationships/hyperlink" Target="https://fbref.com/en/players/ae5019e6/Jayden-Bogle" TargetMode="External"/><Relationship Id="rId412" Type="http://schemas.openxmlformats.org/officeDocument/2006/relationships/hyperlink" Target="https://fbref.com/en/players/5a7301ae/matchlogs/2023-2024/summary/Leander-Dendoncker-Match-Logs" TargetMode="External"/><Relationship Id="rId857" Type="http://schemas.openxmlformats.org/officeDocument/2006/relationships/hyperlink" Target="https://fbref.com/en/players/8d3c902d/Cheikhou-Kouyate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822bd0ba/Liverpool-Stats" TargetMode="External"/><Relationship Id="rId1694" Type="http://schemas.openxmlformats.org/officeDocument/2006/relationships/hyperlink" Target="https://fbref.com/en/country/ENG/England-Football" TargetMode="External"/><Relationship Id="rId1708" Type="http://schemas.openxmlformats.org/officeDocument/2006/relationships/hyperlink" Target="https://fbref.com/en/players/07d65234/matchlogs/2023-2024/summary/Anass-Zaroury-Match-Logs" TargetMode="External"/><Relationship Id="rId289" Type="http://schemas.openxmlformats.org/officeDocument/2006/relationships/hyperlink" Target="https://fbref.com/en/players/4d224fe8/Casemiro" TargetMode="External"/><Relationship Id="rId496" Type="http://schemas.openxmlformats.org/officeDocument/2006/relationships/hyperlink" Target="https://fbref.com/en/players/debe38a0/matchlogs/2023-2024/summary/John-Egan-Match-Logs" TargetMode="External"/><Relationship Id="rId717" Type="http://schemas.openxmlformats.org/officeDocument/2006/relationships/hyperlink" Target="https://fbref.com/en/players/8e92be30/Alexander-Isak" TargetMode="External"/><Relationship Id="rId924" Type="http://schemas.openxmlformats.org/officeDocument/2006/relationships/hyperlink" Target="https://fbref.com/en/players/37118440/matchlogs/2023-2024/summary/Tom-Lockyer-Match-Logs" TargetMode="External"/><Relationship Id="rId1347" Type="http://schemas.openxmlformats.org/officeDocument/2006/relationships/hyperlink" Target="https://fbref.com/en/squads/b8fd03ef/Manchester-City-Stats" TargetMode="External"/><Relationship Id="rId1554" Type="http://schemas.openxmlformats.org/officeDocument/2006/relationships/hyperlink" Target="https://fbref.com/en/country/MLI/Mali-Football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f6d7d690/matchlogs/2023-2024/summary/Josh-Cullen-Match-Logs" TargetMode="External"/><Relationship Id="rId563" Type="http://schemas.openxmlformats.org/officeDocument/2006/relationships/hyperlink" Target="https://fbref.com/en/squads/943e8050/Burnley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players/79bc4c45/Ben-Osborn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SUI/Switzerland-Football" TargetMode="External"/><Relationship Id="rId1621" Type="http://schemas.openxmlformats.org/officeDocument/2006/relationships/hyperlink" Target="https://fbref.com/en/players/9295dc1c/Vitinho" TargetMode="External"/><Relationship Id="rId216" Type="http://schemas.openxmlformats.org/officeDocument/2006/relationships/hyperlink" Target="https://fbref.com/en/players/ccce7025/matchlogs/2023-2024/summary/Sven-Botman-Match-Logs" TargetMode="External"/><Relationship Id="rId423" Type="http://schemas.openxmlformats.org/officeDocument/2006/relationships/hyperlink" Target="https://fbref.com/en/squads/822bd0ba/Liverpool-Stats" TargetMode="External"/><Relationship Id="rId868" Type="http://schemas.openxmlformats.org/officeDocument/2006/relationships/hyperlink" Target="https://fbref.com/en/players/df3cda47/matchlogs/2023-2024/summary/Dejan-Kulusevski-Match-Logs" TargetMode="External"/><Relationship Id="rId1053" Type="http://schemas.openxmlformats.org/officeDocument/2006/relationships/hyperlink" Target="https://fbref.com/en/players/2f90f6b8/James-Milner" TargetMode="External"/><Relationship Id="rId1260" Type="http://schemas.openxmlformats.org/officeDocument/2006/relationships/hyperlink" Target="https://fbref.com/en/players/e541326e/matchlogs/2023-2024/summary/Ethan-Pinnock-Match-Logs" TargetMode="External"/><Relationship Id="rId1498" Type="http://schemas.openxmlformats.org/officeDocument/2006/relationships/hyperlink" Target="https://fbref.com/en/country/POR/Portugal-Football" TargetMode="External"/><Relationship Id="rId1719" Type="http://schemas.openxmlformats.org/officeDocument/2006/relationships/hyperlink" Target="https://fbref.com/en/squads/18bb7c10/Arsenal-Stats" TargetMode="External"/><Relationship Id="rId630" Type="http://schemas.openxmlformats.org/officeDocument/2006/relationships/hyperlink" Target="https://fbref.com/en/country/GER/Germany-Football" TargetMode="External"/><Relationship Id="rId728" Type="http://schemas.openxmlformats.org/officeDocument/2006/relationships/hyperlink" Target="https://fbref.com/en/players/6ca5ec4b/matchlogs/2023-2024/summary/Alex-Iwobi-Match-Logs" TargetMode="External"/><Relationship Id="rId935" Type="http://schemas.openxmlformats.org/officeDocument/2006/relationships/hyperlink" Target="https://fbref.com/en/squads/8602292d/Aston-Villa-Stats" TargetMode="External"/><Relationship Id="rId1358" Type="http://schemas.openxmlformats.org/officeDocument/2006/relationships/hyperlink" Target="https://fbref.com/en/country/ARG/Argentina-Football" TargetMode="External"/><Relationship Id="rId1565" Type="http://schemas.openxmlformats.org/officeDocument/2006/relationships/hyperlink" Target="https://fbref.com/en/players/38ceb24a/Leandro-Trossard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943e8050/Burnley-Stats" TargetMode="External"/><Relationship Id="rId574" Type="http://schemas.openxmlformats.org/officeDocument/2006/relationships/hyperlink" Target="https://fbref.com/en/country/SEN/Senegal-Football" TargetMode="External"/><Relationship Id="rId1120" Type="http://schemas.openxmlformats.org/officeDocument/2006/relationships/hyperlink" Target="https://fbref.com/en/players/a9dc785c/matchlogs/2023-2024/summary/Neto-Match-Logs" TargetMode="External"/><Relationship Id="rId1218" Type="http://schemas.openxmlformats.org/officeDocument/2006/relationships/hyperlink" Target="https://fbref.com/en/country/ITA/Italy-Football" TargetMode="External"/><Relationship Id="rId1425" Type="http://schemas.openxmlformats.org/officeDocument/2006/relationships/hyperlink" Target="https://fbref.com/en/players/efd2ec23/Antoine-Semenyo" TargetMode="External"/><Relationship Id="rId227" Type="http://schemas.openxmlformats.org/officeDocument/2006/relationships/hyperlink" Target="https://fbref.com/en/squads/cff3d9bb/Chelsea-Stats" TargetMode="External"/><Relationship Id="rId781" Type="http://schemas.openxmlformats.org/officeDocument/2006/relationships/hyperlink" Target="https://fbref.com/en/players/45db685d/Jorginho" TargetMode="External"/><Relationship Id="rId879" Type="http://schemas.openxmlformats.org/officeDocument/2006/relationships/hyperlink" Target="https://fbref.com/en/squads/b8fd03ef/Manchester-City-Stats" TargetMode="External"/><Relationship Id="rId1632" Type="http://schemas.openxmlformats.org/officeDocument/2006/relationships/hyperlink" Target="https://fbref.com/en/players/9e525177/matchlogs/2023-2024/summary/Aaron-Wan-Bissaka-Match-Logs" TargetMode="External"/><Relationship Id="rId434" Type="http://schemas.openxmlformats.org/officeDocument/2006/relationships/hyperlink" Target="https://fbref.com/en/country/FRA/France-Football" TargetMode="External"/><Relationship Id="rId641" Type="http://schemas.openxmlformats.org/officeDocument/2006/relationships/hyperlink" Target="https://fbref.com/en/players/d56b9520/Malo-Gusto" TargetMode="External"/><Relationship Id="rId739" Type="http://schemas.openxmlformats.org/officeDocument/2006/relationships/hyperlink" Target="https://fbref.com/en/squads/cd051869/Brentford-Stats" TargetMode="External"/><Relationship Id="rId1064" Type="http://schemas.openxmlformats.org/officeDocument/2006/relationships/hyperlink" Target="https://fbref.com/en/players/5cbd1eb0/matchlogs/2023-2024/summary/Tyrick-Mitchell-Match-Logs" TargetMode="External"/><Relationship Id="rId1271" Type="http://schemas.openxmlformats.org/officeDocument/2006/relationships/hyperlink" Target="https://fbref.com/en/squads/822bd0ba/Liverpool-Stats" TargetMode="External"/><Relationship Id="rId1369" Type="http://schemas.openxmlformats.org/officeDocument/2006/relationships/hyperlink" Target="https://fbref.com/en/players/903b6e8b/Jose-Sa" TargetMode="External"/><Relationship Id="rId1576" Type="http://schemas.openxmlformats.org/officeDocument/2006/relationships/hyperlink" Target="https://fbref.com/en/players/f315ca93/matchlogs/2023-2024/summary/Kostas-Tsimikas-Match-Logs" TargetMode="External"/><Relationship Id="rId280" Type="http://schemas.openxmlformats.org/officeDocument/2006/relationships/hyperlink" Target="https://fbref.com/en/players/59e6e5bf/matchlogs/2023-2024/summary/Dominic-Calvert-Lewin-Match-Logs" TargetMode="External"/><Relationship Id="rId501" Type="http://schemas.openxmlformats.org/officeDocument/2006/relationships/hyperlink" Target="https://fbref.com/en/players/b9e1436c/Harvey-Elliott" TargetMode="External"/><Relationship Id="rId946" Type="http://schemas.openxmlformats.org/officeDocument/2006/relationships/hyperlink" Target="https://fbref.com/en/country/ARG/Argentina-Football" TargetMode="External"/><Relationship Id="rId1131" Type="http://schemas.openxmlformats.org/officeDocument/2006/relationships/hyperlink" Target="https://fbref.com/en/squads/18bb7c10/Arsenal-Stats" TargetMode="External"/><Relationship Id="rId1229" Type="http://schemas.openxmlformats.org/officeDocument/2006/relationships/hyperlink" Target="https://fbref.com/en/players/230f0471/Nathan-Patterson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f7b1d4e0/Saman-Ghoddos" TargetMode="External"/><Relationship Id="rId792" Type="http://schemas.openxmlformats.org/officeDocument/2006/relationships/hyperlink" Target="https://fbref.com/en/players/f098c03e/matchlogs/2023-2024/summary/Mads-Juel-Andersen-Match-Logs" TargetMode="External"/><Relationship Id="rId806" Type="http://schemas.openxmlformats.org/officeDocument/2006/relationships/hyperlink" Target="https://fbref.com/en/country/AUT/Austria-Football" TargetMode="External"/><Relationship Id="rId1436" Type="http://schemas.openxmlformats.org/officeDocument/2006/relationships/hyperlink" Target="https://fbref.com/en/players/9c94165b/matchlogs/2023-2024/summary/Luke-Shaw-Match-Logs" TargetMode="External"/><Relationship Id="rId1643" Type="http://schemas.openxmlformats.org/officeDocument/2006/relationships/hyperlink" Target="https://fbref.com/en/squads/8602292d/Aston-Villa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SCO/Scotland-Football" TargetMode="External"/><Relationship Id="rId445" Type="http://schemas.openxmlformats.org/officeDocument/2006/relationships/hyperlink" Target="https://fbref.com/en/players/d557d734/Matt-Doherty" TargetMode="External"/><Relationship Id="rId652" Type="http://schemas.openxmlformats.org/officeDocument/2006/relationships/hyperlink" Target="https://fbref.com/en/players/1f44ac21/matchlogs/2023-2024/summary/Erling-Haaland-Match-Logs" TargetMode="External"/><Relationship Id="rId1075" Type="http://schemas.openxmlformats.org/officeDocument/2006/relationships/hyperlink" Target="https://fbref.com/en/squads/7c21e445/West-Ham-United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4ba7cbea/Bournemouth-Stats" TargetMode="External"/><Relationship Id="rId1710" Type="http://schemas.openxmlformats.org/officeDocument/2006/relationships/hyperlink" Target="https://fbref.com/en/country/UKR/Ukraine-Football" TargetMode="External"/><Relationship Id="rId291" Type="http://schemas.openxmlformats.org/officeDocument/2006/relationships/hyperlink" Target="https://fbref.com/en/squads/19538871/Manchester-United-Stats" TargetMode="External"/><Relationship Id="rId305" Type="http://schemas.openxmlformats.org/officeDocument/2006/relationships/hyperlink" Target="https://fbref.com/en/players/890f108d/Youssef-Chermiti" TargetMode="External"/><Relationship Id="rId512" Type="http://schemas.openxmlformats.org/officeDocument/2006/relationships/hyperlink" Target="https://fbref.com/en/players/c149016b/matchlogs/2023-2024/summary/Wataru-Endo-Match-Logs" TargetMode="External"/><Relationship Id="rId957" Type="http://schemas.openxmlformats.org/officeDocument/2006/relationships/hyperlink" Target="https://fbref.com/en/players/d8931174/Harry-Maguire" TargetMode="External"/><Relationship Id="rId1142" Type="http://schemas.openxmlformats.org/officeDocument/2006/relationships/hyperlink" Target="https://fbref.com/en/country/POR/Portugal-Football" TargetMode="External"/><Relationship Id="rId1587" Type="http://schemas.openxmlformats.org/officeDocument/2006/relationships/hyperlink" Target="https://fbref.com/en/squads/cff3d9bb/Chelsea-Stat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44781702/Ben-Davies" TargetMode="External"/><Relationship Id="rId596" Type="http://schemas.openxmlformats.org/officeDocument/2006/relationships/hyperlink" Target="https://fbref.com/en/players/df10e27c/matchlogs/2023-2024/summary/Billy-Gilmour-Match-Logs" TargetMode="External"/><Relationship Id="rId817" Type="http://schemas.openxmlformats.org/officeDocument/2006/relationships/hyperlink" Target="https://fbref.com/en/players/c5b7c315/Michael-Keane" TargetMode="External"/><Relationship Id="rId1002" Type="http://schemas.openxmlformats.org/officeDocument/2006/relationships/hyperlink" Target="https://fbref.com/en/country/FRA/France-Football" TargetMode="External"/><Relationship Id="rId1447" Type="http://schemas.openxmlformats.org/officeDocument/2006/relationships/hyperlink" Target="https://fbref.com/en/squads/cff3d9bb/Chelsea-Stats" TargetMode="External"/><Relationship Id="rId1654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bfc3b3a0/Hugo-Bueno" TargetMode="External"/><Relationship Id="rId456" Type="http://schemas.openxmlformats.org/officeDocument/2006/relationships/hyperlink" Target="https://fbref.com/en/players/20b3a502/matchlogs/2023-2024/summary/Nicolas-Dominguez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98ea5115/David-Raya" TargetMode="External"/><Relationship Id="rId1307" Type="http://schemas.openxmlformats.org/officeDocument/2006/relationships/hyperlink" Target="https://fbref.com/en/squads/fd962109/Fulham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printerSettings" Target="../printerSettings/printerSettings2.bin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2696b6a9/matchlogs/2023-2024/summary/Tahith-Chong-Match-Logs" TargetMode="External"/><Relationship Id="rId523" Type="http://schemas.openxmlformats.org/officeDocument/2006/relationships/hyperlink" Target="https://fbref.com/en/squads/19538871/Manchester-United-Stats" TargetMode="External"/><Relationship Id="rId968" Type="http://schemas.openxmlformats.org/officeDocument/2006/relationships/hyperlink" Target="https://fbref.com/en/players/d7f99582/matchlogs/2023-2024/summary/Benson-Manuel-Match-Logs" TargetMode="External"/><Relationship Id="rId1153" Type="http://schemas.openxmlformats.org/officeDocument/2006/relationships/hyperlink" Target="https://fbref.com/en/players/1d042188/Dara-OShea" TargetMode="External"/><Relationship Id="rId1598" Type="http://schemas.openxmlformats.org/officeDocument/2006/relationships/hyperlink" Target="https://fbref.com/en/country/NED/Netherlands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SEN/Senegal-Football" TargetMode="External"/><Relationship Id="rId828" Type="http://schemas.openxmlformats.org/officeDocument/2006/relationships/hyperlink" Target="https://fbref.com/en/players/f31def1e/matchlogs/2023-2024/summary/Lloyd-Kelly-Match-Logs" TargetMode="External"/><Relationship Id="rId1013" Type="http://schemas.openxmlformats.org/officeDocument/2006/relationships/hyperlink" Target="https://fbref.com/en/players/96593e89/James-Mcatee" TargetMode="External"/><Relationship Id="rId1360" Type="http://schemas.openxmlformats.org/officeDocument/2006/relationships/hyperlink" Target="https://fbref.com/en/players/a3d94a58/matchlogs/2023-2024/summary/Cristian-Romero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c596fcb0/Callum-Wilson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47c64c55/Crystal-Palace-Stats" TargetMode="External"/><Relationship Id="rId1097" Type="http://schemas.openxmlformats.org/officeDocument/2006/relationships/hyperlink" Target="https://fbref.com/en/players/a755db8c/Rodrigo-Muniz" TargetMode="External"/><Relationship Id="rId1220" Type="http://schemas.openxmlformats.org/officeDocument/2006/relationships/hyperlink" Target="https://fbref.com/en/players/e0bc6fdc/matchlogs/2023-2024/summary/Emerson-Palmieri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b3af9be1/Takehiro-Tomiyasu" TargetMode="External"/><Relationship Id="rId674" Type="http://schemas.openxmlformats.org/officeDocument/2006/relationships/hyperlink" Target="https://fbref.com/en/country/NED/Netherlands-Football" TargetMode="External"/><Relationship Id="rId881" Type="http://schemas.openxmlformats.org/officeDocument/2006/relationships/hyperlink" Target="https://fbref.com/en/players/0ed063d6/Yasser-Larouci" TargetMode="External"/><Relationship Id="rId979" Type="http://schemas.openxmlformats.org/officeDocument/2006/relationships/hyperlink" Target="https://fbref.com/en/squads/18bb7c10/Arsenal-Stat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cd051869/Brentford-Stats" TargetMode="External"/><Relationship Id="rId534" Type="http://schemas.openxmlformats.org/officeDocument/2006/relationships/hyperlink" Target="https://fbref.com/en/country/IRL/Republic-of-Ireland-Football" TargetMode="External"/><Relationship Id="rId741" Type="http://schemas.openxmlformats.org/officeDocument/2006/relationships/hyperlink" Target="https://fbref.com/en/players/0f134faf/Mathias-Jensen" TargetMode="External"/><Relationship Id="rId839" Type="http://schemas.openxmlformats.org/officeDocument/2006/relationships/hyperlink" Target="https://fbref.com/en/squads/18bb7c10/Arsenal-Stats" TargetMode="External"/><Relationship Id="rId1164" Type="http://schemas.openxmlformats.org/officeDocument/2006/relationships/hyperlink" Target="https://fbref.com/en/players/74b2cd7e/matchlogs/2023-2024/summary/Angelo-Ogbonna-Match-Logs" TargetMode="External"/><Relationship Id="rId1371" Type="http://schemas.openxmlformats.org/officeDocument/2006/relationships/hyperlink" Target="https://fbref.com/en/squads/8cec06e1/Wolverhampton-Wanderers-Stats" TargetMode="External"/><Relationship Id="rId1469" Type="http://schemas.openxmlformats.org/officeDocument/2006/relationships/hyperlink" Target="https://fbref.com/en/players/6613c819/Tomas-Soucek" TargetMode="External"/><Relationship Id="rId173" Type="http://schemas.openxmlformats.org/officeDocument/2006/relationships/hyperlink" Target="https://fbref.com/en/players/f72293fc/Johann-Berg-Gudmundsson" TargetMode="External"/><Relationship Id="rId380" Type="http://schemas.openxmlformats.org/officeDocument/2006/relationships/hyperlink" Target="https://fbref.com/en/players/a816dbfb/matchlogs/2023-2024/summary/Danilo-Match-Logs" TargetMode="External"/><Relationship Id="rId601" Type="http://schemas.openxmlformats.org/officeDocument/2006/relationships/hyperlink" Target="https://fbref.com/en/players/8b57ad2c/Joao-Gomes" TargetMode="External"/><Relationship Id="rId1024" Type="http://schemas.openxmlformats.org/officeDocument/2006/relationships/hyperlink" Target="https://fbref.com/en/players/78b8ac63/matchlogs/2023-2024/summary/Oliver-McBurnie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2500cef9/matchlogs/2023-2024/summary/Yoane-Wissa-Match-Logs" TargetMode="External"/><Relationship Id="rId240" Type="http://schemas.openxmlformats.org/officeDocument/2006/relationships/hyperlink" Target="https://fbref.com/en/players/ca18c8f1/matchlogs/2023-2024/summary/Jacob-Brown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92e7e919/Son-Heung-min" TargetMode="External"/><Relationship Id="rId892" Type="http://schemas.openxmlformats.org/officeDocument/2006/relationships/hyperlink" Target="https://fbref.com/en/players/2b471f99/matchlogs/2023-2024/summary/Mario-Lemin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24fae784/Connor-Roberts" TargetMode="External"/><Relationship Id="rId1536" Type="http://schemas.openxmlformats.org/officeDocument/2006/relationships/hyperlink" Target="https://fbref.com/en/players/0db169ae/matchlogs/2023-2024/summary/Sandro-Tonali-Match-Log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92ab7be/Mark-Flekken" TargetMode="External"/><Relationship Id="rId752" Type="http://schemas.openxmlformats.org/officeDocument/2006/relationships/hyperlink" Target="https://fbref.com/en/players/b561db50/matchlogs/2023-2024/summary/Raul-Jimenez-Match-Logs" TargetMode="External"/><Relationship Id="rId1175" Type="http://schemas.openxmlformats.org/officeDocument/2006/relationships/hyperlink" Target="https://fbref.com/en/squads/d3fd31cc/Everton-Stats" TargetMode="External"/><Relationship Id="rId1382" Type="http://schemas.openxmlformats.org/officeDocument/2006/relationships/hyperlink" Target="https://fbref.com/en/country/FRA/France-Football" TargetMode="External"/><Relationship Id="rId1603" Type="http://schemas.openxmlformats.org/officeDocument/2006/relationships/hyperlink" Target="https://fbref.com/en/squads/361ca564/Tottenham-Hotspur-Stats" TargetMode="External"/><Relationship Id="rId184" Type="http://schemas.openxmlformats.org/officeDocument/2006/relationships/hyperlink" Target="https://fbref.com/en/players/2aaadf33/matchlogs/2023-2024/summary/Luke-Berry-Match-Logs" TargetMode="External"/><Relationship Id="rId391" Type="http://schemas.openxmlformats.org/officeDocument/2006/relationships/hyperlink" Target="https://fbref.com/en/squads/361ca564/Tottenham-Hotspur-Stats" TargetMode="External"/><Relationship Id="rId405" Type="http://schemas.openxmlformats.org/officeDocument/2006/relationships/hyperlink" Target="https://fbref.com/en/players/b737f944/Hannes-Delcroix" TargetMode="External"/><Relationship Id="rId612" Type="http://schemas.openxmlformats.org/officeDocument/2006/relationships/hyperlink" Target="https://fbref.com/en/players/7a11550b/matchlogs/2023-2024/summary/Joe-Gomez-Match-Logs" TargetMode="External"/><Relationship Id="rId1035" Type="http://schemas.openxmlformats.org/officeDocument/2006/relationships/hyperlink" Target="https://fbref.com/en/squads/d3fd31cc/Everton-Stats" TargetMode="External"/><Relationship Id="rId1242" Type="http://schemas.openxmlformats.org/officeDocument/2006/relationships/hyperlink" Target="https://fbref.com/en/country/CRO/Croatia-Football" TargetMode="External"/><Relationship Id="rId1687" Type="http://schemas.openxmlformats.org/officeDocument/2006/relationships/hyperlink" Target="https://fbref.com/en/squads/e4a775cb/Nottingham-Forest-Stats" TargetMode="External"/><Relationship Id="rId251" Type="http://schemas.openxmlformats.org/officeDocument/2006/relationships/hyperlink" Target="https://fbref.com/en/squads/8cec06e1/Wolverhampton-Wanderers-Stats" TargetMode="External"/><Relationship Id="rId489" Type="http://schemas.openxmlformats.org/officeDocument/2006/relationships/hyperlink" Target="https://fbref.com/en/players/0562b7f1/Odsonne-Edouard" TargetMode="External"/><Relationship Id="rId696" Type="http://schemas.openxmlformats.org/officeDocument/2006/relationships/hyperlink" Target="https://fbref.com/en/players/69942fb3/matchlogs/2023-2024/summary/James-Hill-Match-Logs" TargetMode="External"/><Relationship Id="rId917" Type="http://schemas.openxmlformats.org/officeDocument/2006/relationships/hyperlink" Target="https://fbref.com/en/players/d7553721/Giovani-Lo-Celso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fd962109/Fulham-Stat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0ef89a37/Philippe-Coutinho" TargetMode="External"/><Relationship Id="rId556" Type="http://schemas.openxmlformats.org/officeDocument/2006/relationships/hyperlink" Target="https://fbref.com/en/players/96cf7b61/matchlogs/2023-2024/summary/Wes-Foderingham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country/NGA/Nigeria-Football" TargetMode="External"/><Relationship Id="rId1393" Type="http://schemas.openxmlformats.org/officeDocument/2006/relationships/hyperlink" Target="https://fbref.com/en/players/6a713852/Robert-Sanchez" TargetMode="External"/><Relationship Id="rId1407" Type="http://schemas.openxmlformats.org/officeDocument/2006/relationships/hyperlink" Target="https://fbref.com/en/squads/8cec06e1/Wolverhampton-Wanderers-Stats" TargetMode="External"/><Relationship Id="rId1614" Type="http://schemas.openxmlformats.org/officeDocument/2006/relationships/hyperlink" Target="https://fbref.com/en/country/POR/Portugal-Football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4ba7cbea/Bournemouth-Stats" TargetMode="External"/><Relationship Id="rId209" Type="http://schemas.openxmlformats.org/officeDocument/2006/relationships/hyperlink" Target="https://fbref.com/en/players/a4ac4b8f/Willy-Boly" TargetMode="External"/><Relationship Id="rId416" Type="http://schemas.openxmlformats.org/officeDocument/2006/relationships/hyperlink" Target="https://fbref.com/en/players/aeed5c06/matchlogs/2023-2024/summary/Moussa-Diaby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TUN/Tunisia-Football" TargetMode="External"/><Relationship Id="rId1253" Type="http://schemas.openxmlformats.org/officeDocument/2006/relationships/hyperlink" Target="https://fbref.com/en/players/4806ec67/Jordan-Pickford" TargetMode="External"/><Relationship Id="rId1698" Type="http://schemas.openxmlformats.org/officeDocument/2006/relationships/hyperlink" Target="https://fbref.com/en/country/UKR/Ukraine-Football" TargetMode="External"/><Relationship Id="rId623" Type="http://schemas.openxmlformats.org/officeDocument/2006/relationships/hyperlink" Target="https://fbref.com/en/squads/822bd0ba/Liverpool-Stats" TargetMode="External"/><Relationship Id="rId830" Type="http://schemas.openxmlformats.org/officeDocument/2006/relationships/hyperlink" Target="https://fbref.com/en/country/HUN/Hungary-Football" TargetMode="External"/><Relationship Id="rId928" Type="http://schemas.openxmlformats.org/officeDocument/2006/relationships/hyperlink" Target="https://fbref.com/en/players/a2b105e0/matchlogs/2023-2024/summary/Sean-Longstaff-Match-Logs" TargetMode="External"/><Relationship Id="rId1460" Type="http://schemas.openxmlformats.org/officeDocument/2006/relationships/hyperlink" Target="https://fbref.com/en/players/17695062/matchlogs/2023-2024/summary/Emile-Smith-Rowe-Match-Logs" TargetMode="External"/><Relationship Id="rId1558" Type="http://schemas.openxmlformats.org/officeDocument/2006/relationships/hyperlink" Target="https://fbref.com/en/country/BEL/Belgium-Football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822bd0ba/Liverpool-Stats" TargetMode="External"/><Relationship Id="rId1113" Type="http://schemas.openxmlformats.org/officeDocument/2006/relationships/hyperlink" Target="https://fbref.com/en/players/c5bdb6e3/Reiss-Nelson" TargetMode="External"/><Relationship Id="rId1197" Type="http://schemas.openxmlformats.org/officeDocument/2006/relationships/hyperlink" Target="https://fbref.com/en/players/7b355808/William-Osula" TargetMode="External"/><Relationship Id="rId1320" Type="http://schemas.openxmlformats.org/officeDocument/2006/relationships/hyperlink" Target="https://fbref.com/en/players/1c7012b8/matchlogs/2023-2024/summary/Declan-Rice-Match-Logs" TargetMode="External"/><Relationship Id="rId1418" Type="http://schemas.openxmlformats.org/officeDocument/2006/relationships/hyperlink" Target="https://fbref.com/en/country/GHA/Ghana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7956236f/Emiliano-Martinez" TargetMode="External"/><Relationship Id="rId1057" Type="http://schemas.openxmlformats.org/officeDocument/2006/relationships/hyperlink" Target="https://fbref.com/en/players/8397a50c/Tyrone-Mings" TargetMode="External"/><Relationship Id="rId1625" Type="http://schemas.openxmlformats.org/officeDocument/2006/relationships/hyperlink" Target="https://fbref.com/en/players/86dd77d1/Kyle-Walker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4c3a6744/Justin-Kluivert" TargetMode="External"/><Relationship Id="rId1264" Type="http://schemas.openxmlformats.org/officeDocument/2006/relationships/hyperlink" Target="https://fbref.com/en/players/4b40d9ca/matchlogs/2023-2024/summary/Nick-Pope-Match-Logs" TargetMode="External"/><Relationship Id="rId1471" Type="http://schemas.openxmlformats.org/officeDocument/2006/relationships/hyperlink" Target="https://fbref.com/en/squads/7c21e445/West-Ham-United-Stats" TargetMode="External"/><Relationship Id="rId1569" Type="http://schemas.openxmlformats.org/officeDocument/2006/relationships/hyperlink" Target="https://fbref.com/en/players/cddf767b/Auston-Trusty" TargetMode="External"/><Relationship Id="rId273" Type="http://schemas.openxmlformats.org/officeDocument/2006/relationships/hyperlink" Target="https://fbref.com/en/players/a8748947/Tom-Cairney" TargetMode="External"/><Relationship Id="rId480" Type="http://schemas.openxmlformats.org/officeDocument/2006/relationships/hyperlink" Target="https://fbref.com/en/players/282f75f3/matchlogs/2023-2024/summary/Lewis-Dunk-Match-Logs" TargetMode="External"/><Relationship Id="rId701" Type="http://schemas.openxmlformats.org/officeDocument/2006/relationships/hyperlink" Target="https://fbref.com/en/players/a0666d3e/Will-Hughes" TargetMode="External"/><Relationship Id="rId939" Type="http://schemas.openxmlformats.org/officeDocument/2006/relationships/hyperlink" Target="https://fbref.com/en/squads/fd962109/Fulham-Stats" TargetMode="External"/><Relationship Id="rId1124" Type="http://schemas.openxmlformats.org/officeDocument/2006/relationships/hyperlink" Target="https://fbref.com/en/players/7ba2eaa9/matchlogs/2023-2024/summary/Pedro-Neto-Match-Logs" TargetMode="External"/><Relationship Id="rId1331" Type="http://schemas.openxmlformats.org/officeDocument/2006/relationships/hyperlink" Target="https://fbref.com/en/squads/943e8050/Burnley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74e12f1e/matchlogs/2023-2024/summary/Jack-Cork-Match-Logs" TargetMode="External"/><Relationship Id="rId578" Type="http://schemas.openxmlformats.org/officeDocument/2006/relationships/hyperlink" Target="https://fbref.com/en/country/ARG/Argentina-Football" TargetMode="External"/><Relationship Id="rId785" Type="http://schemas.openxmlformats.org/officeDocument/2006/relationships/hyperlink" Target="https://fbref.com/en/players/178ae8f8/Diogo-Jota" TargetMode="External"/><Relationship Id="rId992" Type="http://schemas.openxmlformats.org/officeDocument/2006/relationships/hyperlink" Target="https://fbref.com/en/players/feb5d972/matchlogs/2023-2024/summary/Pape-Matar-Sarr-Match-Logs" TargetMode="External"/><Relationship Id="rId1429" Type="http://schemas.openxmlformats.org/officeDocument/2006/relationships/hyperlink" Target="https://fbref.com/en/players/35141f4c/Marcos-Senesi" TargetMode="External"/><Relationship Id="rId1636" Type="http://schemas.openxmlformats.org/officeDocument/2006/relationships/hyperlink" Target="https://fbref.com/en/players/8a7ff278/matchlogs/2023-2024/summary/Joel-Ward-Match-Logs" TargetMode="External"/><Relationship Id="rId200" Type="http://schemas.openxmlformats.org/officeDocument/2006/relationships/hyperlink" Target="https://fbref.com/en/players/6c203af0/matchlogs/2023-2024/summary/Yves-Bissouma-Match-Logs" TargetMode="External"/><Relationship Id="rId438" Type="http://schemas.openxmlformats.org/officeDocument/2006/relationships/hyperlink" Target="https://fbref.com/en/country/SCO/Scotland-Football" TargetMode="External"/><Relationship Id="rId645" Type="http://schemas.openxmlformats.org/officeDocument/2006/relationships/hyperlink" Target="https://fbref.com/en/players/5ad50391/Josko-Gvardiol" TargetMode="External"/><Relationship Id="rId852" Type="http://schemas.openxmlformats.org/officeDocument/2006/relationships/hyperlink" Target="https://fbref.com/en/players/5ed9b537/matchlogs/2023-2024/summary/Ibrahima-Konate-Match-Logs" TargetMode="External"/><Relationship Id="rId1068" Type="http://schemas.openxmlformats.org/officeDocument/2006/relationships/hyperlink" Target="https://fbref.com/en/players/74618572/matchlogs/2023-2024/summary/Kaoru-Mitoma-Match-Logs" TargetMode="External"/><Relationship Id="rId1275" Type="http://schemas.openxmlformats.org/officeDocument/2006/relationships/hyperlink" Target="https://fbref.com/en/squads/47c64c55/Crystal-Palace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8602292d/Aston-Villa-Stats" TargetMode="External"/><Relationship Id="rId284" Type="http://schemas.openxmlformats.org/officeDocument/2006/relationships/hyperlink" Target="https://fbref.com/en/players/4506aec5/matchlogs/2023-2024/summary/Thomas-Cannon-Match-Logs" TargetMode="External"/><Relationship Id="rId491" Type="http://schemas.openxmlformats.org/officeDocument/2006/relationships/hyperlink" Target="https://fbref.com/en/squads/47c64c55/Crystal-Palace-Stats" TargetMode="External"/><Relationship Id="rId505" Type="http://schemas.openxmlformats.org/officeDocument/2006/relationships/hyperlink" Target="https://fbref.com/en/players/df8b52a5/Emerson" TargetMode="External"/><Relationship Id="rId712" Type="http://schemas.openxmlformats.org/officeDocument/2006/relationships/hyperlink" Target="https://fbref.com/en/players/491a433d/matchlogs/2023-2024/summary/Rasmus-Hojlund-Match-Logs" TargetMode="External"/><Relationship Id="rId1135" Type="http://schemas.openxmlformats.org/officeDocument/2006/relationships/hyperlink" Target="https://fbref.com/en/squads/1df6b87e/Sheffield-United-Stats" TargetMode="External"/><Relationship Id="rId1342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32f60ed8/Morgan-Gibbs-White" TargetMode="External"/><Relationship Id="rId796" Type="http://schemas.openxmlformats.org/officeDocument/2006/relationships/hyperlink" Target="https://fbref.com/en/players/570bb4b9/matchlogs/2023-2024/summary/Hamed-Junior-Traore-Match-Logs" TargetMode="External"/><Relationship Id="rId1202" Type="http://schemas.openxmlformats.org/officeDocument/2006/relationships/hyperlink" Target="https://fbref.com/en/country/BFA/Burkina-Faso-Football" TargetMode="External"/><Relationship Id="rId1647" Type="http://schemas.openxmlformats.org/officeDocument/2006/relationships/hyperlink" Target="https://fbref.com/en/squads/d07537b9/Brighton-and-Hove-Albion-Stats" TargetMode="External"/><Relationship Id="rId351" Type="http://schemas.openxmlformats.org/officeDocument/2006/relationships/hyperlink" Target="https://fbref.com/en/squads/8602292d/Aston-Villa-Stats" TargetMode="External"/><Relationship Id="rId449" Type="http://schemas.openxmlformats.org/officeDocument/2006/relationships/hyperlink" Target="https://fbref.com/en/players/fffea3e5/Jeremy-Doku" TargetMode="External"/><Relationship Id="rId656" Type="http://schemas.openxmlformats.org/officeDocument/2006/relationships/hyperlink" Target="https://fbref.com/en/players/a7588cdc/matchlogs/2023-2024/summary/Antwoine-Hackford-Match-Logs" TargetMode="External"/><Relationship Id="rId863" Type="http://schemas.openxmlformats.org/officeDocument/2006/relationships/hyperlink" Target="https://fbref.com/en/squads/b8fd03ef/Manchester-City-Stats" TargetMode="External"/><Relationship Id="rId1079" Type="http://schemas.openxmlformats.org/officeDocument/2006/relationships/hyperlink" Target="https://fbref.com/en/squads/e4a775cb/Nottingham-Forest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15ea812b/James-Tarkowski" TargetMode="External"/><Relationship Id="rId1507" Type="http://schemas.openxmlformats.org/officeDocument/2006/relationships/hyperlink" Target="https://fbref.com/en/squads/943e8050/Burnley-Stats" TargetMode="External"/><Relationship Id="rId1714" Type="http://schemas.openxmlformats.org/officeDocument/2006/relationships/hyperlink" Target="https://fbref.com/en/country/FRA/France-Football" TargetMode="External"/><Relationship Id="rId211" Type="http://schemas.openxmlformats.org/officeDocument/2006/relationships/hyperlink" Target="https://fbref.com/en/squads/e4a775cb/Nottingham-Forest-Stats" TargetMode="External"/><Relationship Id="rId295" Type="http://schemas.openxmlformats.org/officeDocument/2006/relationships/hyperlink" Target="https://fbref.com/en/squads/8602292d/Aston-Villa-Stats" TargetMode="External"/><Relationship Id="rId309" Type="http://schemas.openxmlformats.org/officeDocument/2006/relationships/hyperlink" Target="https://fbref.com/en/players/d2424d1b/Ben-Chilwell" TargetMode="External"/><Relationship Id="rId516" Type="http://schemas.openxmlformats.org/officeDocument/2006/relationships/hyperlink" Target="https://fbref.com/en/players/980522ec/matchlogs/2023-2024/summary/Christian-Eriksen-Match-Logs" TargetMode="External"/><Relationship Id="rId1146" Type="http://schemas.openxmlformats.org/officeDocument/2006/relationships/hyperlink" Target="https://fbref.com/en/country/URU/Uruguay-Football" TargetMode="External"/><Relationship Id="rId723" Type="http://schemas.openxmlformats.org/officeDocument/2006/relationships/hyperlink" Target="https://fbref.com/en/squads/d3fd31cc/Everto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FRA/France-Football" TargetMode="External"/><Relationship Id="rId1353" Type="http://schemas.openxmlformats.org/officeDocument/2006/relationships/hyperlink" Target="https://fbref.com/en/players/57c94db2/Mads-Roerslev" TargetMode="External"/><Relationship Id="rId1560" Type="http://schemas.openxmlformats.org/officeDocument/2006/relationships/hyperlink" Target="https://fbref.com/en/players/b2a81fc6/matchlogs/2023-2024/summary/Mike-Tresor-Match-Logs" TargetMode="External"/><Relationship Id="rId1658" Type="http://schemas.openxmlformats.org/officeDocument/2006/relationships/hyperlink" Target="https://fbref.com/en/country/WAL/Wales-Football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GER/Germany-Football" TargetMode="External"/><Relationship Id="rId1213" Type="http://schemas.openxmlformats.org/officeDocument/2006/relationships/hyperlink" Target="https://fbref.com/en/players/dc7f8a28/Cole-Palmer" TargetMode="External"/><Relationship Id="rId1297" Type="http://schemas.openxmlformats.org/officeDocument/2006/relationships/hyperlink" Target="https://fbref.com/en/players/28b40c9c/Tim-Ream" TargetMode="External"/><Relationship Id="rId1420" Type="http://schemas.openxmlformats.org/officeDocument/2006/relationships/hyperlink" Target="https://fbref.com/en/players/3312f911/matchlogs/2023-2024/summary/Jeffrey-Schlupp-Match-Logs" TargetMode="External"/><Relationship Id="rId1518" Type="http://schemas.openxmlformats.org/officeDocument/2006/relationships/hyperlink" Target="https://fbref.com/en/country/BEL/Belgium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fd962109/Fulham-Stats" TargetMode="External"/><Relationship Id="rId874" Type="http://schemas.openxmlformats.org/officeDocument/2006/relationships/hyperlink" Target="https://fbref.com/en/country/GHA/Ghana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47c64c55/Crystal-Palace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cab9634e/Ian-Maatsen" TargetMode="External"/><Relationship Id="rId1157" Type="http://schemas.openxmlformats.org/officeDocument/2006/relationships/hyperlink" Target="https://fbref.com/en/players/788c0277/Chiedozie-Ogbene" TargetMode="External"/><Relationship Id="rId1364" Type="http://schemas.openxmlformats.org/officeDocument/2006/relationships/hyperlink" Target="https://fbref.com/en/players/10a10454/matchlogs/2023-2024/summary/Joe-Rothwell-Match-Logs" TargetMode="External"/><Relationship Id="rId1571" Type="http://schemas.openxmlformats.org/officeDocument/2006/relationships/hyperlink" Target="https://fbref.com/en/squads/1df6b87e/Sheffield-United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TUN/Tunisia-Football" TargetMode="External"/><Relationship Id="rId373" Type="http://schemas.openxmlformats.org/officeDocument/2006/relationships/hyperlink" Target="https://fbref.com/en/players/215f3907/Mikkel-Damsgaard" TargetMode="External"/><Relationship Id="rId580" Type="http://schemas.openxmlformats.org/officeDocument/2006/relationships/hyperlink" Target="https://fbref.com/en/players/7aa8adfe/matchlogs/2023-2024/summary/Alejandro-Garnacho-Match-Logs" TargetMode="External"/><Relationship Id="rId801" Type="http://schemas.openxmlformats.org/officeDocument/2006/relationships/hyperlink" Target="https://fbref.com/en/players/c066d1a5/Issa-Kabore" TargetMode="External"/><Relationship Id="rId1017" Type="http://schemas.openxmlformats.org/officeDocument/2006/relationships/hyperlink" Target="https://fbref.com/en/players/96593e89/James-Mcatee" TargetMode="External"/><Relationship Id="rId1224" Type="http://schemas.openxmlformats.org/officeDocument/2006/relationships/hyperlink" Target="https://fbref.com/en/players/9b6f7fd5/matchlogs/2023-2024/summary/Lucas-Paqueta-Match-Logs" TargetMode="External"/><Relationship Id="rId1431" Type="http://schemas.openxmlformats.org/officeDocument/2006/relationships/hyperlink" Target="https://fbref.com/en/squads/4ba7cbea/Bournemouth-Stats" TargetMode="External"/><Relationship Id="rId1669" Type="http://schemas.openxmlformats.org/officeDocument/2006/relationships/hyperlink" Target="https://fbref.com/en/players/c6dc9ecd/Harry-Wilso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c4cae05/David-Brooks" TargetMode="External"/><Relationship Id="rId440" Type="http://schemas.openxmlformats.org/officeDocument/2006/relationships/hyperlink" Target="https://fbref.com/en/players/733f1a7d/matchlogs/2023-2024/summary/Ben-Doak-Match-Logs" TargetMode="External"/><Relationship Id="rId678" Type="http://schemas.openxmlformats.org/officeDocument/2006/relationships/hyperlink" Target="https://fbref.com/en/country/KOR/Korea-Republic-Football" TargetMode="External"/><Relationship Id="rId885" Type="http://schemas.openxmlformats.org/officeDocument/2006/relationships/hyperlink" Target="https://fbref.com/en/players/450ab6fc/Jamaal-Lascelles" TargetMode="External"/><Relationship Id="rId1070" Type="http://schemas.openxmlformats.org/officeDocument/2006/relationships/hyperlink" Target="https://fbref.com/en/country/SRB/Serbia-Football" TargetMode="External"/><Relationship Id="rId1529" Type="http://schemas.openxmlformats.org/officeDocument/2006/relationships/hyperlink" Target="https://fbref.com/en/players/e7ca0439/James-Tomkin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197640fd/matchlogs/2023-2024/summary/Timothy-Castagne-Match-Logs" TargetMode="External"/><Relationship Id="rId538" Type="http://schemas.openxmlformats.org/officeDocument/2006/relationships/hyperlink" Target="https://fbref.com/en/country/POR/Portugal-Football" TargetMode="External"/><Relationship Id="rId745" Type="http://schemas.openxmlformats.org/officeDocument/2006/relationships/hyperlink" Target="https://fbref.com/en/players/b66315ae/Gabriel-Jesus" TargetMode="External"/><Relationship Id="rId952" Type="http://schemas.openxmlformats.org/officeDocument/2006/relationships/hyperlink" Target="https://fbref.com/en/players/ee38d9c5/matchlogs/2023-2024/summary/James-Maddison-Match-Logs" TargetMode="External"/><Relationship Id="rId1168" Type="http://schemas.openxmlformats.org/officeDocument/2006/relationships/hyperlink" Target="https://fbref.com/en/players/cdd70dc0/matchlogs/2023-2024/summary/Michael-Olakigbe-Match-Logs" TargetMode="External"/><Relationship Id="rId1375" Type="http://schemas.openxmlformats.org/officeDocument/2006/relationships/hyperlink" Target="https://fbref.com/en/squads/18bb7c10/Arsenal-Stats" TargetMode="External"/><Relationship Id="rId1582" Type="http://schemas.openxmlformats.org/officeDocument/2006/relationships/hyperlink" Target="https://fbref.com/en/country/ITA/Italy-Football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d0b6129f/Sander-Berge" TargetMode="External"/><Relationship Id="rId384" Type="http://schemas.openxmlformats.org/officeDocument/2006/relationships/hyperlink" Target="https://fbref.com/en/players/f08490a6/matchlogs/2023-2024/summary/Arnaut-Danjuma-Match-Logs" TargetMode="External"/><Relationship Id="rId591" Type="http://schemas.openxmlformats.org/officeDocument/2006/relationships/hyperlink" Target="https://fbref.com/en/squads/e4a775cb/Nottingham-Forest-Stats" TargetMode="External"/><Relationship Id="rId605" Type="http://schemas.openxmlformats.org/officeDocument/2006/relationships/hyperlink" Target="https://fbref.com/en/players/f0caab96/Toti-Gomes" TargetMode="External"/><Relationship Id="rId812" Type="http://schemas.openxmlformats.org/officeDocument/2006/relationships/hyperlink" Target="https://fbref.com/en/players/cc77354e/matchlogs/2023-2024/summary/Boubacar-Kamara-Match-Logs" TargetMode="External"/><Relationship Id="rId1028" Type="http://schemas.openxmlformats.org/officeDocument/2006/relationships/hyperlink" Target="https://fbref.com/en/players/90f91999/matchlogs/2023-2024/summary/John-McGinn-Match-Logs" TargetMode="External"/><Relationship Id="rId1235" Type="http://schemas.openxmlformats.org/officeDocument/2006/relationships/hyperlink" Target="https://fbref.com/en/squads/19538871/Manchester-United-Stats" TargetMode="External"/><Relationship Id="rId1442" Type="http://schemas.openxmlformats.org/officeDocument/2006/relationships/hyperlink" Target="https://fbref.com/en/country/POR/Portugal-Football" TargetMode="External"/><Relationship Id="rId244" Type="http://schemas.openxmlformats.org/officeDocument/2006/relationships/hyperlink" Target="https://fbref.com/en/players/47369df8/matchlogs/2023-2024/summary/Josh-Brownhill-Match-Logs" TargetMode="External"/><Relationship Id="rId689" Type="http://schemas.openxmlformats.org/officeDocument/2006/relationships/hyperlink" Target="https://fbref.com/en/players/1780bb4a/Aaron-Hickey" TargetMode="External"/><Relationship Id="rId896" Type="http://schemas.openxmlformats.org/officeDocument/2006/relationships/hyperlink" Target="https://fbref.com/en/players/2628fd2b/matchlogs/2023-2024/summary/Bernd-Leno-Match-Logs" TargetMode="External"/><Relationship Id="rId1081" Type="http://schemas.openxmlformats.org/officeDocument/2006/relationships/hyperlink" Target="https://fbref.com/en/players/01ce9e70/Kieffer-Moore" TargetMode="External"/><Relationship Id="rId1302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b8fd03ef/Manchester-City-Stats" TargetMode="External"/><Relationship Id="rId549" Type="http://schemas.openxmlformats.org/officeDocument/2006/relationships/hyperlink" Target="https://fbref.com/en/players/ed1e53f3/Phil-Foden" TargetMode="External"/><Relationship Id="rId756" Type="http://schemas.openxmlformats.org/officeDocument/2006/relationships/hyperlink" Target="https://fbref.com/en/players/e8832875/matchlogs/2023-2024/summary/Joao-Pedro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BEL/Belgium-Football" TargetMode="External"/><Relationship Id="rId1593" Type="http://schemas.openxmlformats.org/officeDocument/2006/relationships/hyperlink" Target="https://fbref.com/en/players/9f8e9423/Raphael-Varane" TargetMode="External"/><Relationship Id="rId1607" Type="http://schemas.openxmlformats.org/officeDocument/2006/relationships/hyperlink" Target="https://fbref.com/en/squads/d07537b9/Brighton-and-Hove-Albion-Stat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ed5c0319/matchlogs/2023-2024/summary/Beto-Match-Logs" TargetMode="External"/><Relationship Id="rId311" Type="http://schemas.openxmlformats.org/officeDocument/2006/relationships/hyperlink" Target="https://fbref.com/en/squads/cff3d9bb/Chelsea-Stats" TargetMode="External"/><Relationship Id="rId395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5a7301ae/Leander-Dendoncker" TargetMode="External"/><Relationship Id="rId963" Type="http://schemas.openxmlformats.org/officeDocument/2006/relationships/hyperlink" Target="https://fbref.com/en/squads/e4a775cb/Nottingham-Forest-Stats" TargetMode="External"/><Relationship Id="rId1039" Type="http://schemas.openxmlformats.org/officeDocument/2006/relationships/hyperlink" Target="https://fbref.com/en/squads/19538871/Manchester-United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01e5f06e/matchlogs/2023-2024/summary/Sergio-Gomez-Match-Logs" TargetMode="External"/><Relationship Id="rId823" Type="http://schemas.openxmlformats.org/officeDocument/2006/relationships/hyperlink" Target="https://fbref.com/en/squads/7c21e445/West-Ham-United-Stats" TargetMode="External"/><Relationship Id="rId1453" Type="http://schemas.openxmlformats.org/officeDocument/2006/relationships/hyperlink" Target="https://fbref.com/en/players/6250083a/Oliver-Skipp" TargetMode="External"/><Relationship Id="rId1660" Type="http://schemas.openxmlformats.org/officeDocument/2006/relationships/hyperlink" Target="https://fbref.com/en/players/dd323728/matchlogs/2023-2024/summary/Neco-Williams-Match-Logs" TargetMode="External"/><Relationship Id="rId255" Type="http://schemas.openxmlformats.org/officeDocument/2006/relationships/hyperlink" Target="https://fbref.com/en/squads/d07537b9/Brighton-and-Hove-Albion-Stats" TargetMode="External"/><Relationship Id="rId462" Type="http://schemas.openxmlformats.org/officeDocument/2006/relationships/hyperlink" Target="https://fbref.com/en/country/MLI/Mali-Football" TargetMode="External"/><Relationship Id="rId1092" Type="http://schemas.openxmlformats.org/officeDocument/2006/relationships/hyperlink" Target="https://fbref.com/en/players/9674002f/matchlogs/2023-2024/summary/Mason-Mount-Match-Logs" TargetMode="External"/><Relationship Id="rId1106" Type="http://schemas.openxmlformats.org/officeDocument/2006/relationships/hyperlink" Target="https://fbref.com/en/country/UKR/Ukraine-Football" TargetMode="External"/><Relationship Id="rId1313" Type="http://schemas.openxmlformats.org/officeDocument/2006/relationships/hyperlink" Target="https://fbref.com/en/players/0f7533cd/Bobby-Reid" TargetMode="External"/><Relationship Id="rId1397" Type="http://schemas.openxmlformats.org/officeDocument/2006/relationships/hyperlink" Target="https://fbref.com/en/players/dbf053da/Jadon-Sancho" TargetMode="External"/><Relationship Id="rId1520" Type="http://schemas.openxmlformats.org/officeDocument/2006/relationships/hyperlink" Target="https://fbref.com/en/players/56f7a928/matchlogs/2023-2024/summary/Youri-Tielemans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361ca564/Tottenham-Hotspur-Stats" TargetMode="External"/><Relationship Id="rId974" Type="http://schemas.openxmlformats.org/officeDocument/2006/relationships/hyperlink" Target="https://fbref.com/en/country/FRA/France-Football" TargetMode="External"/><Relationship Id="rId1618" Type="http://schemas.openxmlformats.org/officeDocument/2006/relationships/hyperlink" Target="https://fbref.com/en/country/BRA/Brazil-Football" TargetMode="External"/><Relationship Id="rId199" Type="http://schemas.openxmlformats.org/officeDocument/2006/relationships/hyperlink" Target="https://fbref.com/en/squads/361ca564/Tottenham-Hotspur-Stats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e541326e/Ethan-Pinnock" TargetMode="External"/><Relationship Id="rId1464" Type="http://schemas.openxmlformats.org/officeDocument/2006/relationships/hyperlink" Target="https://fbref.com/en/players/e77dc3b2/matchlogs/2023-2024/summary/Dominic-Solanke-Match-Logs" TargetMode="External"/><Relationship Id="rId1671" Type="http://schemas.openxmlformats.org/officeDocument/2006/relationships/hyperlink" Target="https://fbref.com/en/squads/fd962109/Fulham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5526deb1/Tommy-Doyle" TargetMode="External"/><Relationship Id="rId680" Type="http://schemas.openxmlformats.org/officeDocument/2006/relationships/hyperlink" Target="https://fbref.com/en/players/169fd162/matchlogs/2023-2024/summary/Hwang-Hee-chan-Match-Logs" TargetMode="External"/><Relationship Id="rId901" Type="http://schemas.openxmlformats.org/officeDocument/2006/relationships/hyperlink" Target="https://fbref.com/en/players/b57e066e/Rico-Lewis" TargetMode="External"/><Relationship Id="rId1117" Type="http://schemas.openxmlformats.org/officeDocument/2006/relationships/hyperlink" Target="https://fbref.com/en/players/a9dc785c/Neto" TargetMode="External"/><Relationship Id="rId1324" Type="http://schemas.openxmlformats.org/officeDocument/2006/relationships/hyperlink" Target="https://fbref.com/en/players/0a3d6d2b/matchlogs/2023-2024/summary/Chris-Richards-Match-Logs" TargetMode="External"/><Relationship Id="rId1531" Type="http://schemas.openxmlformats.org/officeDocument/2006/relationships/hyperlink" Target="https://fbref.com/en/squads/47c64c55/Crystal-Palace-Stat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2afc7272/Lewis-Cook" TargetMode="External"/><Relationship Id="rId540" Type="http://schemas.openxmlformats.org/officeDocument/2006/relationships/hyperlink" Target="https://fbref.com/en/players/507c7bdf/matchlogs/2023-2024/summary/Bruno-Fernande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bac46a10/Lisandro-Martinez" TargetMode="External"/><Relationship Id="rId1170" Type="http://schemas.openxmlformats.org/officeDocument/2006/relationships/hyperlink" Target="https://fbref.com/en/country/SWE/Sweden-Football" TargetMode="External"/><Relationship Id="rId1629" Type="http://schemas.openxmlformats.org/officeDocument/2006/relationships/hyperlink" Target="https://fbref.com/en/players/9e525177/Aaron-Wan-Bissaka" TargetMode="External"/><Relationship Id="rId638" Type="http://schemas.openxmlformats.org/officeDocument/2006/relationships/hyperlink" Target="https://fbref.com/en/country/BRA/Brazil-Football" TargetMode="External"/><Relationship Id="rId845" Type="http://schemas.openxmlformats.org/officeDocument/2006/relationships/hyperlink" Target="https://fbref.com/en/players/fc076f78/Luca-Koleosho" TargetMode="External"/><Relationship Id="rId1030" Type="http://schemas.openxmlformats.org/officeDocument/2006/relationships/hyperlink" Target="https://fbref.com/en/country/SCO/Scotland-Football" TargetMode="External"/><Relationship Id="rId1268" Type="http://schemas.openxmlformats.org/officeDocument/2006/relationships/hyperlink" Target="https://fbref.com/en/players/27d0a506/matchlogs/2023-2024/summary/Pedro-Porro-Match-Logs" TargetMode="External"/><Relationship Id="rId1475" Type="http://schemas.openxmlformats.org/officeDocument/2006/relationships/hyperlink" Target="https://fbref.com/en/squads/1df6b87e/Sheffield-United-Stats" TargetMode="External"/><Relationship Id="rId1682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59e6e5bf/Dominic-Calvert-Lewin" TargetMode="External"/><Relationship Id="rId400" Type="http://schemas.openxmlformats.org/officeDocument/2006/relationships/hyperlink" Target="https://fbref.com/en/players/3e9e06cb/matchlogs/2023-2024/summary/Craig-Dawson-Match-Logs" TargetMode="External"/><Relationship Id="rId484" Type="http://schemas.openxmlformats.org/officeDocument/2006/relationships/hyperlink" Target="https://fbref.com/en/players/414184f7/matchlogs/2023-2024/summary/Jhon-Duran-Match-Logs" TargetMode="External"/><Relationship Id="rId705" Type="http://schemas.openxmlformats.org/officeDocument/2006/relationships/hyperlink" Target="https://fbref.com/en/players/8b04d6c1/Pierre-Hojbjerg" TargetMode="External"/><Relationship Id="rId1128" Type="http://schemas.openxmlformats.org/officeDocument/2006/relationships/hyperlink" Target="https://fbref.com/en/players/00242715/matchlogs/2023-2024/summary/Moussa-Niakhate-Match-Logs" TargetMode="External"/><Relationship Id="rId1335" Type="http://schemas.openxmlformats.org/officeDocument/2006/relationships/hyperlink" Target="https://fbref.com/en/squads/822bd0ba/Liverpool-Stats" TargetMode="External"/><Relationship Id="rId1542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beb391dd/matchlogs/2023-2024/summary/Maxwel-Cornet-Match-Logs" TargetMode="External"/><Relationship Id="rId691" Type="http://schemas.openxmlformats.org/officeDocument/2006/relationships/hyperlink" Target="https://fbref.com/en/squads/cd051869/Brentford-Stats" TargetMode="External"/><Relationship Id="rId789" Type="http://schemas.openxmlformats.org/officeDocument/2006/relationships/hyperlink" Target="https://fbref.com/en/players/f098c03e/Mads-Juel-Andersen" TargetMode="External"/><Relationship Id="rId912" Type="http://schemas.openxmlformats.org/officeDocument/2006/relationships/hyperlink" Target="https://fbref.com/en/players/f5deef4c/matchlogs/2023-2024/summary/Victor-Lindelof-Match-Logs" TargetMode="External"/><Relationship Id="rId996" Type="http://schemas.openxmlformats.org/officeDocument/2006/relationships/hyperlink" Target="https://fbref.com/en/players/50e6dc35/matchlogs/2023-2024/summary/Jean-Philippe-Mateta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8fd03ef/Manchester-City-Stats" TargetMode="External"/><Relationship Id="rId649" Type="http://schemas.openxmlformats.org/officeDocument/2006/relationships/hyperlink" Target="https://fbref.com/en/players/1f44ac21/Erling-Haaland" TargetMode="External"/><Relationship Id="rId856" Type="http://schemas.openxmlformats.org/officeDocument/2006/relationships/hyperlink" Target="https://fbref.com/en/players/0313a347/matchlogs/2023-2024/summary/Ezri-Konsa-Match-Logs" TargetMode="External"/><Relationship Id="rId1181" Type="http://schemas.openxmlformats.org/officeDocument/2006/relationships/hyperlink" Target="https://fbref.com/en/players/d86a1f3e/Tyler-Onyango" TargetMode="External"/><Relationship Id="rId1279" Type="http://schemas.openxmlformats.org/officeDocument/2006/relationships/hyperlink" Target="https://fbref.com/en/squads/18bb7c10/Arsenal-Stats" TargetMode="External"/><Relationship Id="rId1402" Type="http://schemas.openxmlformats.org/officeDocument/2006/relationships/hyperlink" Target="https://fbref.com/en/country/CIV/Cote-dIvoire-Football" TargetMode="External"/><Relationship Id="rId1486" Type="http://schemas.openxmlformats.org/officeDocument/2006/relationships/hyperlink" Target="https://fbref.com/en/country/HUN/Hungary-Football" TargetMode="External"/><Relationship Id="rId1707" Type="http://schemas.openxmlformats.org/officeDocument/2006/relationships/hyperlink" Target="https://fbref.com/en/squads/943e8050/Burnley-Stats" TargetMode="External"/><Relationship Id="rId190" Type="http://schemas.openxmlformats.org/officeDocument/2006/relationships/hyperlink" Target="https://fbref.com/en/country/GER/Germany-Football" TargetMode="External"/><Relationship Id="rId204" Type="http://schemas.openxmlformats.org/officeDocument/2006/relationships/hyperlink" Target="https://fbref.com/en/players/eed2427e/matchlogs/2023-2024/summary/Oscar-Bobb-Match-Logs" TargetMode="External"/><Relationship Id="rId288" Type="http://schemas.openxmlformats.org/officeDocument/2006/relationships/hyperlink" Target="https://fbref.com/en/players/b4a014b1/matchlogs/2023-2024/summary/Diego-Carlos-Match-Logs" TargetMode="External"/><Relationship Id="rId411" Type="http://schemas.openxmlformats.org/officeDocument/2006/relationships/hyperlink" Target="https://fbref.com/en/squads/8602292d/Aston-Villa-Stats" TargetMode="External"/><Relationship Id="rId509" Type="http://schemas.openxmlformats.org/officeDocument/2006/relationships/hyperlink" Target="https://fbref.com/en/players/c149016b/Wataru-Endo" TargetMode="External"/><Relationship Id="rId1041" Type="http://schemas.openxmlformats.org/officeDocument/2006/relationships/hyperlink" Target="https://fbref.com/en/players/8df7a2fb/Ben-Mee" TargetMode="External"/><Relationship Id="rId1139" Type="http://schemas.openxmlformats.org/officeDocument/2006/relationships/hyperlink" Target="https://fbref.com/en/squads/8cec06e1/Wolverhampton-Wanderers-Stats" TargetMode="External"/><Relationship Id="rId1346" Type="http://schemas.openxmlformats.org/officeDocument/2006/relationships/hyperlink" Target="https://fbref.com/en/country/ESP/Spain-Football" TargetMode="External"/><Relationship Id="rId1693" Type="http://schemas.openxmlformats.org/officeDocument/2006/relationships/hyperlink" Target="https://fbref.com/en/players/be927d03/Ashley-Young" TargetMode="External"/><Relationship Id="rId495" Type="http://schemas.openxmlformats.org/officeDocument/2006/relationships/hyperlink" Target="https://fbref.com/en/squads/1df6b87e/Sheffield-United-Stats" TargetMode="External"/><Relationship Id="rId716" Type="http://schemas.openxmlformats.org/officeDocument/2006/relationships/hyperlink" Target="https://fbref.com/en/players/07802f7f/matchlogs/2023-2024/summary/Danny-Ings-Match-Logs" TargetMode="External"/><Relationship Id="rId923" Type="http://schemas.openxmlformats.org/officeDocument/2006/relationships/hyperlink" Target="https://fbref.com/en/squads/e297cd13/Luton-Town-Stats" TargetMode="External"/><Relationship Id="rId1553" Type="http://schemas.openxmlformats.org/officeDocument/2006/relationships/hyperlink" Target="https://fbref.com/en/players/999ceb5f/Boubacar-Traore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RSA/South-Africa-Football" TargetMode="External"/><Relationship Id="rId1192" Type="http://schemas.openxmlformats.org/officeDocument/2006/relationships/hyperlink" Target="https://fbref.com/en/players/43a166b4/matchlogs/2023-2024/summary/Divock-Origi-Match-Logs" TargetMode="External"/><Relationship Id="rId1206" Type="http://schemas.openxmlformats.org/officeDocument/2006/relationships/hyperlink" Target="https://fbref.com/en/country/POR/Portugal-Football" TargetMode="External"/><Relationship Id="rId1413" Type="http://schemas.openxmlformats.org/officeDocument/2006/relationships/hyperlink" Target="https://fbref.com/en/players/c8aa95da/Fabian-Schar" TargetMode="External"/><Relationship Id="rId1620" Type="http://schemas.openxmlformats.org/officeDocument/2006/relationships/hyperlink" Target="https://fbref.com/en/players/8b529245/matchlogs/2023-2024/summary/Carlos-Vinicius-Match-Logs" TargetMode="External"/><Relationship Id="rId215" Type="http://schemas.openxmlformats.org/officeDocument/2006/relationships/hyperlink" Target="https://fbref.com/en/squads/b2b47a98/Newcastle-United-Stats" TargetMode="External"/><Relationship Id="rId422" Type="http://schemas.openxmlformats.org/officeDocument/2006/relationships/hyperlink" Target="https://fbref.com/en/country/COL/Colombia-Football" TargetMode="External"/><Relationship Id="rId867" Type="http://schemas.openxmlformats.org/officeDocument/2006/relationships/hyperlink" Target="https://fbref.com/en/squads/361ca564/Tottenham-Hotspur-Stats" TargetMode="External"/><Relationship Id="rId1052" Type="http://schemas.openxmlformats.org/officeDocument/2006/relationships/hyperlink" Target="https://fbref.com/en/players/fed96827/matchlogs/2023-2024/summary/Chris-Mepham-Match-Logs" TargetMode="External"/><Relationship Id="rId1497" Type="http://schemas.openxmlformats.org/officeDocument/2006/relationships/hyperlink" Target="https://fbref.com/en/players/a65c844b/Nuno-Tavares" TargetMode="External"/><Relationship Id="rId1718" Type="http://schemas.openxmlformats.org/officeDocument/2006/relationships/hyperlink" Target="https://fbref.com/en/country/NOR/Norway-Football" TargetMode="External"/><Relationship Id="rId299" Type="http://schemas.openxmlformats.org/officeDocument/2006/relationships/hyperlink" Target="https://fbref.com/en/squads/fd962109/Fulham-Stats" TargetMode="External"/><Relationship Id="rId727" Type="http://schemas.openxmlformats.org/officeDocument/2006/relationships/hyperlink" Target="https://fbref.com/en/squads/fd962109/Fulham-Stats" TargetMode="External"/><Relationship Id="rId934" Type="http://schemas.openxmlformats.org/officeDocument/2006/relationships/hyperlink" Target="https://fbref.com/en/country/BRA/Brazil-Football" TargetMode="External"/><Relationship Id="rId1357" Type="http://schemas.openxmlformats.org/officeDocument/2006/relationships/hyperlink" Target="https://fbref.com/en/players/a3d94a58/Cristian-Romero" TargetMode="External"/><Relationship Id="rId1564" Type="http://schemas.openxmlformats.org/officeDocument/2006/relationships/hyperlink" Target="https://fbref.com/en/players/21512407/matchlogs/2023-2024/summary/Kieran-Trippier-Match-Log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e297cd13/Luton-Town-Stats" TargetMode="External"/><Relationship Id="rId366" Type="http://schemas.openxmlformats.org/officeDocument/2006/relationships/hyperlink" Target="https://fbref.com/en/country/BEL/Belgium-Football" TargetMode="External"/><Relationship Id="rId573" Type="http://schemas.openxmlformats.org/officeDocument/2006/relationships/hyperlink" Target="https://fbref.com/en/players/72c812f3/Idrissa-Gana-Gueye" TargetMode="External"/><Relationship Id="rId780" Type="http://schemas.openxmlformats.org/officeDocument/2006/relationships/hyperlink" Target="https://fbref.com/en/players/4fb9c88f/matchlogs/2023-2024/summary/Curtis-Jones-Match-Logs" TargetMode="External"/><Relationship Id="rId1217" Type="http://schemas.openxmlformats.org/officeDocument/2006/relationships/hyperlink" Target="https://fbref.com/en/players/e0bc6fdc/Emerson-Palmieri" TargetMode="External"/><Relationship Id="rId1424" Type="http://schemas.openxmlformats.org/officeDocument/2006/relationships/hyperlink" Target="https://fbref.com/en/players/d04b94db/matchlogs/2023-2024/summary/Nelson-Semedo-Match-Logs" TargetMode="External"/><Relationship Id="rId1631" Type="http://schemas.openxmlformats.org/officeDocument/2006/relationships/hyperlink" Target="https://fbref.com/en/squads/19538871/Manchester-United-Stats" TargetMode="External"/><Relationship Id="rId226" Type="http://schemas.openxmlformats.org/officeDocument/2006/relationships/hyperlink" Target="https://fbref.com/en/country/ALB/Albania-Football" TargetMode="External"/><Relationship Id="rId433" Type="http://schemas.openxmlformats.org/officeDocument/2006/relationships/hyperlink" Target="https://fbref.com/en/players/ad82197c/Axel-Disasi" TargetMode="External"/><Relationship Id="rId878" Type="http://schemas.openxmlformats.org/officeDocument/2006/relationships/hyperlink" Target="https://fbref.com/en/country/ESP/Spain-Football" TargetMode="External"/><Relationship Id="rId1063" Type="http://schemas.openxmlformats.org/officeDocument/2006/relationships/hyperlink" Target="https://fbref.com/en/squads/47c64c55/Crystal-Palace-Stats" TargetMode="External"/><Relationship Id="rId1270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82518f62/matchlogs/2023-2024/summary/Bruno-Guimaraes-Match-Logs" TargetMode="External"/><Relationship Id="rId738" Type="http://schemas.openxmlformats.org/officeDocument/2006/relationships/hyperlink" Target="https://fbref.com/en/country/GER/Germany-Football" TargetMode="External"/><Relationship Id="rId945" Type="http://schemas.openxmlformats.org/officeDocument/2006/relationships/hyperlink" Target="https://fbref.com/en/players/83d074ff/Alexis-Mac-Allister" TargetMode="External"/><Relationship Id="rId1368" Type="http://schemas.openxmlformats.org/officeDocument/2006/relationships/hyperlink" Target="https://fbref.com/en/players/a9b1c319/matchlogs/2023-2024/summary/Pelly-Ruddock-Mpanzu-Match-Logs" TargetMode="External"/><Relationship Id="rId1575" Type="http://schemas.openxmlformats.org/officeDocument/2006/relationships/hyperlink" Target="https://fbref.com/en/squads/822bd0ba/Liverpool-Stat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a816dbfb/Danilo" TargetMode="External"/><Relationship Id="rId500" Type="http://schemas.openxmlformats.org/officeDocument/2006/relationships/hyperlink" Target="https://fbref.com/en/players/2fba6108/matchlogs/2023-2024/summary/Anthony-Elanga-Match-Logs" TargetMode="External"/><Relationship Id="rId584" Type="http://schemas.openxmlformats.org/officeDocument/2006/relationships/hyperlink" Target="https://fbref.com/en/players/4e015693/matchlogs/2023-2024/summary/James-Garner-Match-Logs" TargetMode="External"/><Relationship Id="rId805" Type="http://schemas.openxmlformats.org/officeDocument/2006/relationships/hyperlink" Target="https://fbref.com/en/players/15f24fe7/Sasa-Kalajdzic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529f49ab/matchlogs/2023-2024/summary/Thomas-Partey-Match-Logs" TargetMode="External"/><Relationship Id="rId1435" Type="http://schemas.openxmlformats.org/officeDocument/2006/relationships/hyperlink" Target="https://fbref.com/en/squads/19538871/Manchester-United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a18c8f1/Jacob-Brown" TargetMode="External"/><Relationship Id="rId791" Type="http://schemas.openxmlformats.org/officeDocument/2006/relationships/hyperlink" Target="https://fbref.com/en/squads/e297cd13/Luton-Town-Stats" TargetMode="External"/><Relationship Id="rId889" Type="http://schemas.openxmlformats.org/officeDocument/2006/relationships/hyperlink" Target="https://fbref.com/en/players/2b471f99/Mario-Lemina" TargetMode="External"/><Relationship Id="rId1074" Type="http://schemas.openxmlformats.org/officeDocument/2006/relationships/hyperlink" Target="https://fbref.com/en/country/GHA/Ghana-Football" TargetMode="External"/><Relationship Id="rId1642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e814e1cf/matchlogs/2023-2024/summary/Lewis-Dobbin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b561db50/Raul-Jimenez" TargetMode="External"/><Relationship Id="rId1281" Type="http://schemas.openxmlformats.org/officeDocument/2006/relationships/hyperlink" Target="https://fbref.com/en/players/e1618c22/Aaron-Ramsey" TargetMode="External"/><Relationship Id="rId1379" Type="http://schemas.openxmlformats.org/officeDocument/2006/relationships/hyperlink" Target="https://fbref.com/en/squads/822bd0ba/Liverpool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FRA/France-Football" TargetMode="External"/><Relationship Id="rId290" Type="http://schemas.openxmlformats.org/officeDocument/2006/relationships/hyperlink" Target="https://fbref.com/en/country/BRA/Brazil-Football" TargetMode="External"/><Relationship Id="rId304" Type="http://schemas.openxmlformats.org/officeDocument/2006/relationships/hyperlink" Target="https://fbref.com/en/players/9cfbad36/matchlogs/2023-2024/summary/Julio-Cesar-Enciso-Match-Logs" TargetMode="External"/><Relationship Id="rId388" Type="http://schemas.openxmlformats.org/officeDocument/2006/relationships/hyperlink" Target="https://fbref.com/en/players/60344e4f/matchlogs/2023-2024/summary/Josh-Dasilva-Match-Logs" TargetMode="External"/><Relationship Id="rId511" Type="http://schemas.openxmlformats.org/officeDocument/2006/relationships/hyperlink" Target="https://fbref.com/en/squads/822bd0ba/Liverpool-Stats" TargetMode="External"/><Relationship Id="rId609" Type="http://schemas.openxmlformats.org/officeDocument/2006/relationships/hyperlink" Target="https://fbref.com/en/players/7a11550b/Joe-Gomez" TargetMode="External"/><Relationship Id="rId956" Type="http://schemas.openxmlformats.org/officeDocument/2006/relationships/hyperlink" Target="https://fbref.com/en/players/bf34eebd/matchlogs/2023-2024/summary/Noni-Madueke-Match-Logs" TargetMode="External"/><Relationship Id="rId1141" Type="http://schemas.openxmlformats.org/officeDocument/2006/relationships/hyperlink" Target="https://fbref.com/en/players/e6af02e0/Matheus-Nunes" TargetMode="External"/><Relationship Id="rId1239" Type="http://schemas.openxmlformats.org/officeDocument/2006/relationships/hyperlink" Target="https://fbref.com/en/squads/fd962109/Fulham-Stat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d07537b9/Brighton-and-Hove-Albion-Stats" TargetMode="External"/><Relationship Id="rId816" Type="http://schemas.openxmlformats.org/officeDocument/2006/relationships/hyperlink" Target="https://fbref.com/en/players/1caa93a5/matchlogs/2023-2024/summary/Thomas-Kaminski-Match-Logs" TargetMode="External"/><Relationship Id="rId1001" Type="http://schemas.openxmlformats.org/officeDocument/2006/relationships/hyperlink" Target="https://fbref.com/en/players/4bcf39f6/Neal-Maupay" TargetMode="External"/><Relationship Id="rId1446" Type="http://schemas.openxmlformats.org/officeDocument/2006/relationships/hyperlink" Target="https://fbref.com/en/country/BRA/Brazil-Football" TargetMode="External"/><Relationship Id="rId1653" Type="http://schemas.openxmlformats.org/officeDocument/2006/relationships/hyperlink" Target="https://fbref.com/en/players/35e413f1/Ben-White" TargetMode="External"/><Relationship Id="rId248" Type="http://schemas.openxmlformats.org/officeDocument/2006/relationships/hyperlink" Target="https://fbref.com/en/players/4e204552/matchlogs/2023-2024/summary/Jacob-Bruun-Larsen-Match-Logs" TargetMode="External"/><Relationship Id="rId455" Type="http://schemas.openxmlformats.org/officeDocument/2006/relationships/hyperlink" Target="https://fbref.com/en/squads/e4a775cb/Nottingham-Forest-Stats" TargetMode="External"/><Relationship Id="rId662" Type="http://schemas.openxmlformats.org/officeDocument/2006/relationships/hyperlink" Target="https://fbref.com/en/country/NED/Netherlands-Football" TargetMode="External"/><Relationship Id="rId1085" Type="http://schemas.openxmlformats.org/officeDocument/2006/relationships/hyperlink" Target="https://fbref.com/en/players/2da834f1/Carlton-Morris" TargetMode="External"/><Relationship Id="rId1292" Type="http://schemas.openxmlformats.org/officeDocument/2006/relationships/hyperlink" Target="https://fbref.com/en/players/a1d5bd30/matchlogs/2023-2024/summary/Marcus-Rashford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fc027d02/Luke-Thomas" TargetMode="External"/><Relationship Id="rId1720" Type="http://schemas.openxmlformats.org/officeDocument/2006/relationships/hyperlink" Target="https://fbref.com/en/players/79300479/matchlogs/2023-2024/summary/Martin-Odegaard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NIR/Northern-Ireland-Football" TargetMode="External"/><Relationship Id="rId967" Type="http://schemas.openxmlformats.org/officeDocument/2006/relationships/hyperlink" Target="https://fbref.com/en/squads/943e8050/Burnley-Stats" TargetMode="External"/><Relationship Id="rId1152" Type="http://schemas.openxmlformats.org/officeDocument/2006/relationships/hyperlink" Target="https://fbref.com/en/players/df0a4c90/matchlogs/2023-2024/summary/Christian-Norgaard-Match-Logs" TargetMode="External"/><Relationship Id="rId1597" Type="http://schemas.openxmlformats.org/officeDocument/2006/relationships/hyperlink" Target="https://fbref.com/en/players/dad4b285/Joel-Veltman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10f0fdd3/Jean-Ricner-Bellegarde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4ba7cbea/Bournemouth-Stats" TargetMode="External"/><Relationship Id="rId1012" Type="http://schemas.openxmlformats.org/officeDocument/2006/relationships/hyperlink" Target="https://fbref.com/en/players/6afaebf2/matchlogs/2023-2024/summary/Bryan-Mbeumo-Match-Logs" TargetMode="External"/><Relationship Id="rId1457" Type="http://schemas.openxmlformats.org/officeDocument/2006/relationships/hyperlink" Target="https://fbref.com/en/players/17695062/Emile-Smith-Rowe" TargetMode="External"/><Relationship Id="rId1664" Type="http://schemas.openxmlformats.org/officeDocument/2006/relationships/hyperlink" Target="https://fbref.com/en/players/8b9ebd03/matchlogs/2023-2024/summary/Willian-Match-Logs" TargetMode="External"/><Relationship Id="rId259" Type="http://schemas.openxmlformats.org/officeDocument/2006/relationships/hyperlink" Target="https://fbref.com/en/squads/e297cd13/Luton-Town-Stats" TargetMode="External"/><Relationship Id="rId466" Type="http://schemas.openxmlformats.org/officeDocument/2006/relationships/hyperlink" Target="https://fbref.com/en/country/MLI/Mali-Football" TargetMode="External"/><Relationship Id="rId673" Type="http://schemas.openxmlformats.org/officeDocument/2006/relationships/hyperlink" Target="https://fbref.com/en/players/4fd08daa/Jan-Paul-van-Hecke" TargetMode="External"/><Relationship Id="rId880" Type="http://schemas.openxmlformats.org/officeDocument/2006/relationships/hyperlink" Target="https://fbref.com/en/players/119b9a8e/matchlogs/2023-2024/summary/Aymeric-Laporte-Match-Logs" TargetMode="External"/><Relationship Id="rId1096" Type="http://schemas.openxmlformats.org/officeDocument/2006/relationships/hyperlink" Target="https://fbref.com/en/players/049a888d/matchlogs/2023-2024/summary/Mykhailo-Mudryk-Match-Logs" TargetMode="External"/><Relationship Id="rId1317" Type="http://schemas.openxmlformats.org/officeDocument/2006/relationships/hyperlink" Target="https://fbref.com/en/players/1c7012b8/Declan-Rice" TargetMode="External"/><Relationship Id="rId1524" Type="http://schemas.openxmlformats.org/officeDocument/2006/relationships/hyperlink" Target="https://fbref.com/en/players/41034650/matchlogs/2023-2024/summary/Jurrien-Timber-Match-Log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IRL/Republic-of-Ireland-Football" TargetMode="External"/><Relationship Id="rId533" Type="http://schemas.openxmlformats.org/officeDocument/2006/relationships/hyperlink" Target="https://fbref.com/en/players/4596da74/Evan-Ferguson" TargetMode="External"/><Relationship Id="rId978" Type="http://schemas.openxmlformats.org/officeDocument/2006/relationships/hyperlink" Target="https://fbref.com/en/country/BRA/Brazil-Football" TargetMode="External"/><Relationship Id="rId1163" Type="http://schemas.openxmlformats.org/officeDocument/2006/relationships/hyperlink" Target="https://fbref.com/en/squads/7c21e445/West-Ham-United-Stats" TargetMode="External"/><Relationship Id="rId1370" Type="http://schemas.openxmlformats.org/officeDocument/2006/relationships/hyperlink" Target="https://fbref.com/en/country/POR/Portugal-Football" TargetMode="External"/><Relationship Id="rId740" Type="http://schemas.openxmlformats.org/officeDocument/2006/relationships/hyperlink" Target="https://fbref.com/en/players/8449d35e/matchlogs/2023-2024/summary/Vitaly-Janelt-Match-Logs" TargetMode="External"/><Relationship Id="rId838" Type="http://schemas.openxmlformats.org/officeDocument/2006/relationships/hyperlink" Target="https://fbref.com/en/country/POL/Poland-Football" TargetMode="External"/><Relationship Id="rId1023" Type="http://schemas.openxmlformats.org/officeDocument/2006/relationships/hyperlink" Target="https://fbref.com/en/squads/1df6b87e/Sheffield-United-Stats" TargetMode="External"/><Relationship Id="rId1468" Type="http://schemas.openxmlformats.org/officeDocument/2006/relationships/hyperlink" Target="https://fbref.com/en/players/886f9aac/matchlogs/2023-2024/summary/Manor-Solomon-Match-Logs" TargetMode="External"/><Relationship Id="rId1675" Type="http://schemas.openxmlformats.org/officeDocument/2006/relationships/hyperlink" Target="https://fbref.com/en/squads/cd051869/Brentford-Stats" TargetMode="External"/><Relationship Id="rId172" Type="http://schemas.openxmlformats.org/officeDocument/2006/relationships/hyperlink" Target="https://fbref.com/en/players/5a04fd92/matchlogs/2023-2024/summary/Said-Benrahma-Match-Logs" TargetMode="External"/><Relationship Id="rId477" Type="http://schemas.openxmlformats.org/officeDocument/2006/relationships/hyperlink" Target="https://fbref.com/en/players/282f75f3/Lewis-Dunk" TargetMode="External"/><Relationship Id="rId600" Type="http://schemas.openxmlformats.org/officeDocument/2006/relationships/hyperlink" Target="https://fbref.com/en/players/9f7c837d/matchlogs/2023-2024/summary/Ben-Godfrey-Match-Logs" TargetMode="External"/><Relationship Id="rId684" Type="http://schemas.openxmlformats.org/officeDocument/2006/relationships/hyperlink" Target="https://fbref.com/en/players/8a3c1dc7/matchlogs/2023-2024/summary/Rico-Henry-Match-Logs" TargetMode="External"/><Relationship Id="rId1230" Type="http://schemas.openxmlformats.org/officeDocument/2006/relationships/hyperlink" Target="https://fbref.com/en/country/SCO/Scotland-Football" TargetMode="External"/><Relationship Id="rId1328" Type="http://schemas.openxmlformats.org/officeDocument/2006/relationships/hyperlink" Target="https://fbref.com/en/players/fa031b34/matchlogs/2023-2024/summary/Richarlison-Match-Logs" TargetMode="External"/><Relationship Id="rId1535" Type="http://schemas.openxmlformats.org/officeDocument/2006/relationships/hyperlink" Target="https://fbref.com/en/squads/b2b47a98/Newcastle-United-Stats" TargetMode="External"/><Relationship Id="rId337" Type="http://schemas.openxmlformats.org/officeDocument/2006/relationships/hyperlink" Target="https://fbref.com/en/players/74e12f1e/Jack-Cork" TargetMode="External"/><Relationship Id="rId891" Type="http://schemas.openxmlformats.org/officeDocument/2006/relationships/hyperlink" Target="https://fbref.com/en/squads/8cec06e1/Wolverhampton-Wanderers-Stats" TargetMode="External"/><Relationship Id="rId905" Type="http://schemas.openxmlformats.org/officeDocument/2006/relationships/hyperlink" Target="https://fbref.com/en/players/41f08ac8/Keane-Lewis-Potter" TargetMode="External"/><Relationship Id="rId989" Type="http://schemas.openxmlformats.org/officeDocument/2006/relationships/hyperlink" Target="https://fbref.com/en/players/feb5d972/Pape-Matar-Sarr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5ff4ab71/matchlogs/2023-2024/summary/Enzo-Fernandez-Match-Logs" TargetMode="External"/><Relationship Id="rId751" Type="http://schemas.openxmlformats.org/officeDocument/2006/relationships/hyperlink" Target="https://fbref.com/en/squads/fd962109/Fulham-Stats" TargetMode="External"/><Relationship Id="rId849" Type="http://schemas.openxmlformats.org/officeDocument/2006/relationships/hyperlink" Target="https://fbref.com/en/players/5ed9b537/Ibrahima-Konate" TargetMode="External"/><Relationship Id="rId1174" Type="http://schemas.openxmlformats.org/officeDocument/2006/relationships/hyperlink" Target="https://fbref.com/en/country/BEL/Belgium-Football" TargetMode="External"/><Relationship Id="rId1381" Type="http://schemas.openxmlformats.org/officeDocument/2006/relationships/hyperlink" Target="https://fbref.com/en/players/972aeb2a/William-Saliba" TargetMode="External"/><Relationship Id="rId1479" Type="http://schemas.openxmlformats.org/officeDocument/2006/relationships/hyperlink" Target="https://fbref.com/en/squads/d07537b9/Brighton-and-Hove-Albion-Stats" TargetMode="External"/><Relationship Id="rId1602" Type="http://schemas.openxmlformats.org/officeDocument/2006/relationships/hyperlink" Target="https://fbref.com/en/country/NED/Netherlands-Football" TargetMode="External"/><Relationship Id="rId1686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WAL/Wales-Football" TargetMode="External"/><Relationship Id="rId404" Type="http://schemas.openxmlformats.org/officeDocument/2006/relationships/hyperlink" Target="https://fbref.com/en/players/e46012d4/matchlogs/2023-2024/summary/Kevin-De-Bruyne-Match-Logs" TargetMode="External"/><Relationship Id="rId611" Type="http://schemas.openxmlformats.org/officeDocument/2006/relationships/hyperlink" Target="https://fbref.com/en/squads/822bd0ba/Liverpool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6fe90922/Ivan-Perisic" TargetMode="External"/><Relationship Id="rId1339" Type="http://schemas.openxmlformats.org/officeDocument/2006/relationships/hyperlink" Target="https://fbref.com/en/squads/fd962109/Fulham-Stats" TargetMode="External"/><Relationship Id="rId250" Type="http://schemas.openxmlformats.org/officeDocument/2006/relationships/hyperlink" Target="https://fbref.com/en/country/ESP/Spain-Football" TargetMode="External"/><Relationship Id="rId488" Type="http://schemas.openxmlformats.org/officeDocument/2006/relationships/hyperlink" Target="https://fbref.com/en/players/3bb7b8b4/matchlogs/2023-2024/summary/Ederson-Match-Logs" TargetMode="External"/><Relationship Id="rId695" Type="http://schemas.openxmlformats.org/officeDocument/2006/relationships/hyperlink" Target="https://fbref.com/en/squads/4ba7cbea/Bournemouth-Stats" TargetMode="External"/><Relationship Id="rId709" Type="http://schemas.openxmlformats.org/officeDocument/2006/relationships/hyperlink" Target="https://fbref.com/en/players/491a433d/Rasmus-Hojlund" TargetMode="External"/><Relationship Id="rId916" Type="http://schemas.openxmlformats.org/officeDocument/2006/relationships/hyperlink" Target="https://fbref.com/en/players/afed6722/matchlogs/2023-2024/summary/Valentino-Livramento-Match-Logs" TargetMode="External"/><Relationship Id="rId1101" Type="http://schemas.openxmlformats.org/officeDocument/2006/relationships/hyperlink" Target="https://fbref.com/en/players/de112b84/Jacob-Murphy" TargetMode="External"/><Relationship Id="rId1546" Type="http://schemas.openxmlformats.org/officeDocument/2006/relationships/hyperlink" Target="https://fbref.com/en/country/ESP/Spain-Football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fdf3cb77/matchlogs/2023-2024/summary/Vladimir-Coufal-Match-Logs" TargetMode="External"/><Relationship Id="rId555" Type="http://schemas.openxmlformats.org/officeDocument/2006/relationships/hyperlink" Target="https://fbref.com/en/squads/1df6b87e/Sheffield-United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2944f86f/Frank-Onyeka" TargetMode="External"/><Relationship Id="rId1392" Type="http://schemas.openxmlformats.org/officeDocument/2006/relationships/hyperlink" Target="https://fbref.com/en/players/da7b447d/matchlogs/2023-2024/summary/Davinson-Sanchez-Match-Logs" TargetMode="External"/><Relationship Id="rId1406" Type="http://schemas.openxmlformats.org/officeDocument/2006/relationships/hyperlink" Target="https://fbref.com/en/country/ESP/Spain-Football" TargetMode="External"/><Relationship Id="rId1613" Type="http://schemas.openxmlformats.org/officeDocument/2006/relationships/hyperlink" Target="https://fbref.com/en/players/6412cc03/Fabio-Vieira" TargetMode="External"/><Relationship Id="rId194" Type="http://schemas.openxmlformats.org/officeDocument/2006/relationships/hyperlink" Target="https://fbref.com/en/country/DEN/Denmark-Football" TargetMode="External"/><Relationship Id="rId208" Type="http://schemas.openxmlformats.org/officeDocument/2006/relationships/hyperlink" Target="https://fbref.com/en/players/ae5019e6/matchlogs/2023-2024/summary/Jayden-Bogle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NED/Netherlands-Football" TargetMode="External"/><Relationship Id="rId1045" Type="http://schemas.openxmlformats.org/officeDocument/2006/relationships/hyperlink" Target="https://fbref.com/en/players/ca22ccb0/Hannibal-Mejbri" TargetMode="External"/><Relationship Id="rId1252" Type="http://schemas.openxmlformats.org/officeDocument/2006/relationships/hyperlink" Target="https://fbref.com/en/players/19f4d211/matchlogs/2023-2024/summary/Jaden-Philogene-Bidace-Match-Logs" TargetMode="External"/><Relationship Id="rId1697" Type="http://schemas.openxmlformats.org/officeDocument/2006/relationships/hyperlink" Target="https://fbref.com/en/players/88968486/Illia-Zabarnyi" TargetMode="External"/><Relationship Id="rId261" Type="http://schemas.openxmlformats.org/officeDocument/2006/relationships/hyperlink" Target="https://fbref.com/en/players/b2d31e83/Dan-Burn" TargetMode="External"/><Relationship Id="rId499" Type="http://schemas.openxmlformats.org/officeDocument/2006/relationships/hyperlink" Target="https://fbref.com/en/squads/e4a775cb/Nottingham-Forest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de5b5570/matchlogs/2023-2024/summary/Marvelous-Nakamba-Match-Logs" TargetMode="External"/><Relationship Id="rId1557" Type="http://schemas.openxmlformats.org/officeDocument/2006/relationships/hyperlink" Target="https://fbref.com/en/players/b2a81fc6/Mike-Tresor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8cec06e1/Wolverhampton-Wanderers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9e5708be/Sam-Johnstone" TargetMode="External"/><Relationship Id="rId1196" Type="http://schemas.openxmlformats.org/officeDocument/2006/relationships/hyperlink" Target="https://fbref.com/en/players/79bc4c45/matchlogs/2023-2024/summary/Ben-Osborn-Match-Logs" TargetMode="External"/><Relationship Id="rId1417" Type="http://schemas.openxmlformats.org/officeDocument/2006/relationships/hyperlink" Target="https://fbref.com/en/players/3312f911/Jeffrey-Schlupp" TargetMode="External"/><Relationship Id="rId1624" Type="http://schemas.openxmlformats.org/officeDocument/2006/relationships/hyperlink" Target="https://fbref.com/en/players/9295dc1c/matchlogs/2023-2024/summary/Vitinho-Match-Log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7c21e445/West-Ham-United-Stats" TargetMode="External"/><Relationship Id="rId426" Type="http://schemas.openxmlformats.org/officeDocument/2006/relationships/hyperlink" Target="https://fbref.com/en/country/FRA/France-Football" TargetMode="External"/><Relationship Id="rId633" Type="http://schemas.openxmlformats.org/officeDocument/2006/relationships/hyperlink" Target="https://fbref.com/en/players/d0706b27/Marc-Guehi" TargetMode="External"/><Relationship Id="rId980" Type="http://schemas.openxmlformats.org/officeDocument/2006/relationships/hyperlink" Target="https://fbref.com/en/players/48a5a5d6/matchlogs/2023-2024/summary/Gabriel-Martinelli-Match-Logs" TargetMode="External"/><Relationship Id="rId1056" Type="http://schemas.openxmlformats.org/officeDocument/2006/relationships/hyperlink" Target="https://fbref.com/en/players/2f90f6b8/matchlogs/2023-2024/summary/James-Milner-Match-Logs" TargetMode="External"/><Relationship Id="rId1263" Type="http://schemas.openxmlformats.org/officeDocument/2006/relationships/hyperlink" Target="https://fbref.com/en/squads/b2b47a98/Newcastle-United-Stats" TargetMode="External"/><Relationship Id="rId840" Type="http://schemas.openxmlformats.org/officeDocument/2006/relationships/hyperlink" Target="https://fbref.com/en/players/dc3e663e/matchlogs/2023-2024/summary/Jakub-Kiwior-Match-Logs" TargetMode="External"/><Relationship Id="rId938" Type="http://schemas.openxmlformats.org/officeDocument/2006/relationships/hyperlink" Target="https://fbref.com/en/country/SRB/Serbia-Football" TargetMode="External"/><Relationship Id="rId1470" Type="http://schemas.openxmlformats.org/officeDocument/2006/relationships/hyperlink" Target="https://fbref.com/en/country/CZE/Czech-Republic-Football" TargetMode="External"/><Relationship Id="rId1568" Type="http://schemas.openxmlformats.org/officeDocument/2006/relationships/hyperlink" Target="https://fbref.com/en/players/38ceb24a/matchlogs/2023-2024/summary/Leandro-Trossard-Match-Log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16264a81/matchlogs/2023-2024/summary/Moises-Caicedo-Match-Logs" TargetMode="External"/><Relationship Id="rId577" Type="http://schemas.openxmlformats.org/officeDocument/2006/relationships/hyperlink" Target="https://fbref.com/en/players/7aa8adfe/Alejandro-Garnacho" TargetMode="External"/><Relationship Id="rId700" Type="http://schemas.openxmlformats.org/officeDocument/2006/relationships/hyperlink" Target="https://fbref.com/en/players/15f3ec41/matchlogs/2023-2024/summary/Callum-Hudson-Odoi-Match-Logs" TargetMode="External"/><Relationship Id="rId1123" Type="http://schemas.openxmlformats.org/officeDocument/2006/relationships/hyperlink" Target="https://fbref.com/en/squads/8cec06e1/Wolverhampton-Wanderers-Stats" TargetMode="External"/><Relationship Id="rId1330" Type="http://schemas.openxmlformats.org/officeDocument/2006/relationships/hyperlink" Target="https://fbref.com/en/country/WAL/Wales-Football" TargetMode="External"/><Relationship Id="rId1428" Type="http://schemas.openxmlformats.org/officeDocument/2006/relationships/hyperlink" Target="https://fbref.com/en/players/efd2ec23/matchlogs/2023-2024/summary/Antoine-Semenyo-Match-Logs" TargetMode="External"/><Relationship Id="rId1635" Type="http://schemas.openxmlformats.org/officeDocument/2006/relationships/hyperlink" Target="https://fbref.com/en/squads/47c64c55/Crystal-Palace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45db685d/matchlogs/2023-2024/summary/Jorginho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d07537b9/Brighton-and-Hove-Albion-Stats" TargetMode="External"/><Relationship Id="rId437" Type="http://schemas.openxmlformats.org/officeDocument/2006/relationships/hyperlink" Target="https://fbref.com/en/players/733f1a7d/Ben-Doak" TargetMode="External"/><Relationship Id="rId644" Type="http://schemas.openxmlformats.org/officeDocument/2006/relationships/hyperlink" Target="https://fbref.com/en/players/d56b9520/matchlogs/2023-2024/summary/Malo-Gusto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b400bde0/Raheem-Sterling" TargetMode="External"/><Relationship Id="rId1579" Type="http://schemas.openxmlformats.org/officeDocument/2006/relationships/hyperlink" Target="https://fbref.com/en/squads/e4a775cb/Nottingham-Forest-Stats" TargetMode="External"/><Relationship Id="rId1702" Type="http://schemas.openxmlformats.org/officeDocument/2006/relationships/hyperlink" Target="https://fbref.com/en/country/ITA/Italy-Football" TargetMode="External"/><Relationship Id="rId283" Type="http://schemas.openxmlformats.org/officeDocument/2006/relationships/hyperlink" Target="https://fbref.com/en/squads/d3fd31cc/Everton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b9e1436c/matchlogs/2023-2024/summary/Harvey-Elliott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ee38d9c5/James-Maddison" TargetMode="External"/><Relationship Id="rId1134" Type="http://schemas.openxmlformats.org/officeDocument/2006/relationships/hyperlink" Target="https://fbref.com/en/country/NIR/Northern-Ireland-Football" TargetMode="External"/><Relationship Id="rId1341" Type="http://schemas.openxmlformats.org/officeDocument/2006/relationships/hyperlink" Target="https://fbref.com/en/players/7399c7a8/Jack-Robinson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BRA/Brazil-Football" TargetMode="External"/><Relationship Id="rId588" Type="http://schemas.openxmlformats.org/officeDocument/2006/relationships/hyperlink" Target="https://fbref.com/en/players/f7b1d4e0/matchlogs/2023-2024/summary/Saman-Ghoddos-Match-Logs" TargetMode="External"/><Relationship Id="rId795" Type="http://schemas.openxmlformats.org/officeDocument/2006/relationships/hyperlink" Target="https://fbref.com/en/squads/4ba7cbea/Bournemouth-Stats" TargetMode="External"/><Relationship Id="rId809" Type="http://schemas.openxmlformats.org/officeDocument/2006/relationships/hyperlink" Target="https://fbref.com/en/players/cc77354e/Boubacar-Kamara" TargetMode="External"/><Relationship Id="rId1201" Type="http://schemas.openxmlformats.org/officeDocument/2006/relationships/hyperlink" Target="https://fbref.com/en/players/2f9e4435/Dango-Ouattara" TargetMode="External"/><Relationship Id="rId1439" Type="http://schemas.openxmlformats.org/officeDocument/2006/relationships/hyperlink" Target="https://fbref.com/en/squads/b8fd03ef/Manchester-City-Stats" TargetMode="External"/><Relationship Id="rId1646" Type="http://schemas.openxmlformats.org/officeDocument/2006/relationships/hyperlink" Target="https://fbref.com/en/country/ENG/England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CIV/Cote-dIvoire-Football" TargetMode="External"/><Relationship Id="rId448" Type="http://schemas.openxmlformats.org/officeDocument/2006/relationships/hyperlink" Target="https://fbref.com/en/players/d557d734/matchlogs/2023-2024/summary/Matt-Doherty-Match-Logs" TargetMode="External"/><Relationship Id="rId655" Type="http://schemas.openxmlformats.org/officeDocument/2006/relationships/hyperlink" Target="https://fbref.com/en/squads/1df6b87e/Sheffield-United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ARG/Argentina-Football" TargetMode="External"/><Relationship Id="rId1285" Type="http://schemas.openxmlformats.org/officeDocument/2006/relationships/hyperlink" Target="https://fbref.com/en/players/1544f145/Jacob-Ramsey" TargetMode="External"/><Relationship Id="rId1492" Type="http://schemas.openxmlformats.org/officeDocument/2006/relationships/hyperlink" Target="https://fbref.com/en/players/e514ab62/matchlogs/2023-2024/summary/Matt-Targett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ce4246f5/Kurt-Zouma" TargetMode="External"/><Relationship Id="rId294" Type="http://schemas.openxmlformats.org/officeDocument/2006/relationships/hyperlink" Target="https://fbref.com/en/country/POL/Poland-Football" TargetMode="External"/><Relationship Id="rId308" Type="http://schemas.openxmlformats.org/officeDocument/2006/relationships/hyperlink" Target="https://fbref.com/en/players/890f108d/matchlogs/2023-2024/summary/Youssef-Chermiti-Match-Logs" TargetMode="External"/><Relationship Id="rId515" Type="http://schemas.openxmlformats.org/officeDocument/2006/relationships/hyperlink" Target="https://fbref.com/en/squads/19538871/Manchester-United-Stats" TargetMode="External"/><Relationship Id="rId722" Type="http://schemas.openxmlformats.org/officeDocument/2006/relationships/hyperlink" Target="https://fbref.com/en/country/NGA/Nigeria-Football" TargetMode="External"/><Relationship Id="rId1145" Type="http://schemas.openxmlformats.org/officeDocument/2006/relationships/hyperlink" Target="https://fbref.com/en/players/4d77b365/Darwin-Nunez" TargetMode="External"/><Relationship Id="rId1352" Type="http://schemas.openxmlformats.org/officeDocument/2006/relationships/hyperlink" Target="https://fbref.com/en/players/4ab53cdb/matchlogs/2023-2024/summary/Jay-Rodriguez-Match-Logs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db4ed67b/Mahmoud-Dahoud" TargetMode="External"/><Relationship Id="rId599" Type="http://schemas.openxmlformats.org/officeDocument/2006/relationships/hyperlink" Target="https://fbref.com/en/squads/d3fd31cc/Everton-Stats" TargetMode="External"/><Relationship Id="rId1005" Type="http://schemas.openxmlformats.org/officeDocument/2006/relationships/hyperlink" Target="https://fbref.com/en/players/4bcf39f6/Neal-Maupay" TargetMode="External"/><Relationship Id="rId1212" Type="http://schemas.openxmlformats.org/officeDocument/2006/relationships/hyperlink" Target="https://fbref.com/en/players/dc7f8a28/matchlogs/2023-2024/summary/Cole-Palmer-Match-Logs" TargetMode="External"/><Relationship Id="rId1657" Type="http://schemas.openxmlformats.org/officeDocument/2006/relationships/hyperlink" Target="https://fbref.com/en/players/dd323728/Neco-Williams" TargetMode="External"/><Relationship Id="rId459" Type="http://schemas.openxmlformats.org/officeDocument/2006/relationships/hyperlink" Target="https://fbref.com/en/squads/18bb7c10/Arsenal-Stats" TargetMode="External"/><Relationship Id="rId666" Type="http://schemas.openxmlformats.org/officeDocument/2006/relationships/hyperlink" Target="https://fbref.com/en/country/WAL/Wales-Football" TargetMode="External"/><Relationship Id="rId873" Type="http://schemas.openxmlformats.org/officeDocument/2006/relationships/hyperlink" Target="https://fbref.com/en/players/f4e433d4/Tariq-Lamptey" TargetMode="External"/><Relationship Id="rId1089" Type="http://schemas.openxmlformats.org/officeDocument/2006/relationships/hyperlink" Target="https://fbref.com/en/players/9674002f/Mason-Mount" TargetMode="External"/><Relationship Id="rId1296" Type="http://schemas.openxmlformats.org/officeDocument/2006/relationships/hyperlink" Target="https://fbref.com/en/players/98ea5115/matchlogs/2023-2024/summary/David-Raya-Match-Logs" TargetMode="External"/><Relationship Id="rId1517" Type="http://schemas.openxmlformats.org/officeDocument/2006/relationships/hyperlink" Target="https://fbref.com/en/players/56f7a928/Youri-Tieleman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c1949191/Jarrad-Branthwaite" TargetMode="External"/><Relationship Id="rId319" Type="http://schemas.openxmlformats.org/officeDocument/2006/relationships/hyperlink" Target="https://fbref.com/en/squads/4ba7cbea/Bournemouth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1d042188/matchlogs/2023-2024/summary/Dara-OShea-Match-Logs" TargetMode="External"/><Relationship Id="rId1363" Type="http://schemas.openxmlformats.org/officeDocument/2006/relationships/hyperlink" Target="https://fbref.com/en/squads/4ba7cbea/Bournemouth-Stats" TargetMode="External"/><Relationship Id="rId733" Type="http://schemas.openxmlformats.org/officeDocument/2006/relationships/hyperlink" Target="https://fbref.com/en/players/1265a93a/Reece-James" TargetMode="External"/><Relationship Id="rId940" Type="http://schemas.openxmlformats.org/officeDocument/2006/relationships/hyperlink" Target="https://fbref.com/en/players/c6e8cf1f/matchlogs/2023-2024/summary/Sasa-Lukic-Match-Logs" TargetMode="External"/><Relationship Id="rId1016" Type="http://schemas.openxmlformats.org/officeDocument/2006/relationships/hyperlink" Target="https://fbref.com/en/players/96593e89/matchlogs/2023-2024/summary/James-Mcatee-Match-Logs" TargetMode="External"/><Relationship Id="rId1570" Type="http://schemas.openxmlformats.org/officeDocument/2006/relationships/hyperlink" Target="https://fbref.com/en/country/USA/United-States-Football" TargetMode="External"/><Relationship Id="rId1668" Type="http://schemas.openxmlformats.org/officeDocument/2006/relationships/hyperlink" Target="https://fbref.com/en/players/c596fcb0/matchlogs/2023-2024/summary/Callum-Wilson-Match-Logs" TargetMode="External"/><Relationship Id="rId165" Type="http://schemas.openxmlformats.org/officeDocument/2006/relationships/hyperlink" Target="https://fbref.com/en/players/9ade9ce1/Anis-Ben-Slimane" TargetMode="External"/><Relationship Id="rId372" Type="http://schemas.openxmlformats.org/officeDocument/2006/relationships/hyperlink" Target="https://fbref.com/en/players/d9565625/matchlogs/2023-2024/summary/Diogo-Dalot-Match-Logs" TargetMode="External"/><Relationship Id="rId677" Type="http://schemas.openxmlformats.org/officeDocument/2006/relationships/hyperlink" Target="https://fbref.com/en/players/169fd162/Hwang-Hee-chan" TargetMode="External"/><Relationship Id="rId800" Type="http://schemas.openxmlformats.org/officeDocument/2006/relationships/hyperlink" Target="https://fbref.com/en/players/0db5d2c8/matchlogs/2023-2024/summary/Mathias-Jorgensen-Match-Logs" TargetMode="External"/><Relationship Id="rId1223" Type="http://schemas.openxmlformats.org/officeDocument/2006/relationships/hyperlink" Target="https://fbref.com/en/squads/7c21e445/West-Ham-United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b3af9be1/matchlogs/2023-2024/summary/Takehiro-Tomiyasu-Match-Logs" TargetMode="External"/><Relationship Id="rId232" Type="http://schemas.openxmlformats.org/officeDocument/2006/relationships/hyperlink" Target="https://fbref.com/en/players/5f346071/matchlogs/2023-2024/summary/Andre-Brooks-Match-Logs" TargetMode="External"/><Relationship Id="rId884" Type="http://schemas.openxmlformats.org/officeDocument/2006/relationships/hyperlink" Target="https://fbref.com/en/players/0ed063d6/matchlogs/2023-2024/summary/Yasser-Larouci-Match-Log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507c7bdf/Bruno-Fernandes" TargetMode="External"/><Relationship Id="rId744" Type="http://schemas.openxmlformats.org/officeDocument/2006/relationships/hyperlink" Target="https://fbref.com/en/players/0f134faf/matchlogs/2023-2024/summary/Mathias-Jensen-Match-Logs" TargetMode="External"/><Relationship Id="rId951" Type="http://schemas.openxmlformats.org/officeDocument/2006/relationships/hyperlink" Target="https://fbref.com/en/squads/361ca564/Tottenham-Hotspur-Stats" TargetMode="External"/><Relationship Id="rId1167" Type="http://schemas.openxmlformats.org/officeDocument/2006/relationships/hyperlink" Target="https://fbref.com/en/squads/cd051869/Brentford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7cd520e8/Destiny-Udogie" TargetMode="External"/><Relationship Id="rId1679" Type="http://schemas.openxmlformats.org/officeDocument/2006/relationships/hyperlink" Target="https://fbref.com/en/squads/e4a775cb/Nottingham-Forest-Stats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f72293fc/matchlogs/2023-2024/summary/Johann-Berg-Gudmundsson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8b57ad2c/matchlogs/2023-2024/summary/Joao-Gomes-Match-Logs" TargetMode="External"/><Relationship Id="rId811" Type="http://schemas.openxmlformats.org/officeDocument/2006/relationships/hyperlink" Target="https://fbref.com/en/squads/8602292d/Aston-Villa-Stats" TargetMode="External"/><Relationship Id="rId1027" Type="http://schemas.openxmlformats.org/officeDocument/2006/relationships/hyperlink" Target="https://fbref.com/en/squads/8602292d/Aston-Villa-Stats" TargetMode="External"/><Relationship Id="rId1234" Type="http://schemas.openxmlformats.org/officeDocument/2006/relationships/hyperlink" Target="https://fbref.com/en/country/URU/Uruguay-Football" TargetMode="External"/><Relationship Id="rId1441" Type="http://schemas.openxmlformats.org/officeDocument/2006/relationships/hyperlink" Target="https://fbref.com/en/players/e7aa9d7c/Fabio-Silva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92e7e919/matchlogs/2023-2024/summary/Son-Heung-min-Match-Logs" TargetMode="External"/><Relationship Id="rId895" Type="http://schemas.openxmlformats.org/officeDocument/2006/relationships/hyperlink" Target="https://fbref.com/en/squads/fd962109/Fulham-Stats" TargetMode="External"/><Relationship Id="rId909" Type="http://schemas.openxmlformats.org/officeDocument/2006/relationships/hyperlink" Target="https://fbref.com/en/players/f5deef4c/Victor-Lindelof" TargetMode="External"/><Relationship Id="rId1080" Type="http://schemas.openxmlformats.org/officeDocument/2006/relationships/hyperlink" Target="https://fbref.com/en/players/374d5158/matchlogs/2023-2024/summary/Gonzalo-Montiel-Match-Logs" TargetMode="External"/><Relationship Id="rId1301" Type="http://schemas.openxmlformats.org/officeDocument/2006/relationships/hyperlink" Target="https://fbref.com/en/players/ab651565/Nathan-Redmond" TargetMode="External"/><Relationship Id="rId1539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a92ab7be/matchlogs/2023-2024/summary/Mark-Flekken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BEL/Belgium-Football" TargetMode="External"/><Relationship Id="rId1178" Type="http://schemas.openxmlformats.org/officeDocument/2006/relationships/hyperlink" Target="https://fbref.com/en/country/CMR/Cameroon-Football" TargetMode="External"/><Relationship Id="rId1385" Type="http://schemas.openxmlformats.org/officeDocument/2006/relationships/hyperlink" Target="https://fbref.com/en/players/1b4f1169/Albert-Sambi-Lokonga" TargetMode="External"/><Relationship Id="rId1592" Type="http://schemas.openxmlformats.org/officeDocument/2006/relationships/hyperlink" Target="https://fbref.com/en/players/e06683ca/matchlogs/2023-2024/summary/Virgil-van-Dijk-Match-Logs" TargetMode="External"/><Relationship Id="rId1606" Type="http://schemas.openxmlformats.org/officeDocument/2006/relationships/hyperlink" Target="https://fbref.com/en/country/NED/Netherlands-Football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d3fd31cc/Everton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b737f944/matchlogs/2023-2024/summary/Hannes-Delcroix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GER/Germany-Football" TargetMode="External"/><Relationship Id="rId1038" Type="http://schemas.openxmlformats.org/officeDocument/2006/relationships/hyperlink" Target="https://fbref.com/en/country/SCO/Scotland-Football" TargetMode="External"/><Relationship Id="rId1245" Type="http://schemas.openxmlformats.org/officeDocument/2006/relationships/hyperlink" Target="https://fbref.com/en/players/4f565d77/Kalvin-Phillips" TargetMode="External"/><Relationship Id="rId1452" Type="http://schemas.openxmlformats.org/officeDocument/2006/relationships/hyperlink" Target="https://fbref.com/en/players/8e16dd48/matchlogs/2023-2024/summary/Luis-Sinisterra-Match-Logs" TargetMode="External"/><Relationship Id="rId254" Type="http://schemas.openxmlformats.org/officeDocument/2006/relationships/hyperlink" Target="https://fbref.com/en/country/ARG/Argentina-Football" TargetMode="External"/><Relationship Id="rId699" Type="http://schemas.openxmlformats.org/officeDocument/2006/relationships/hyperlink" Target="https://fbref.com/en/squads/e4a775cb/Nottingham-Forest-Stats" TargetMode="External"/><Relationship Id="rId1091" Type="http://schemas.openxmlformats.org/officeDocument/2006/relationships/hyperlink" Target="https://fbref.com/en/squads/19538871/Manchester-United-Stats" TargetMode="External"/><Relationship Id="rId1105" Type="http://schemas.openxmlformats.org/officeDocument/2006/relationships/hyperlink" Target="https://fbref.com/en/players/30d4a2e5/Vitaliy-Mykolenko" TargetMode="External"/><Relationship Id="rId1312" Type="http://schemas.openxmlformats.org/officeDocument/2006/relationships/hyperlink" Target="https://fbref.com/en/players/3353737a/matchlogs/2023-2024/summary/Sergio-Reguilon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02b29014/Abdoulaye-Doucoure" TargetMode="External"/><Relationship Id="rId559" Type="http://schemas.openxmlformats.org/officeDocument/2006/relationships/hyperlink" Target="https://fbref.com/en/squads/7c21e445/West-Ham-United-Stats" TargetMode="External"/><Relationship Id="rId766" Type="http://schemas.openxmlformats.org/officeDocument/2006/relationships/hyperlink" Target="https://fbref.com/en/country/WAL/Wales-Football" TargetMode="External"/><Relationship Id="rId1189" Type="http://schemas.openxmlformats.org/officeDocument/2006/relationships/hyperlink" Target="https://fbref.com/en/players/43a166b4/Divock-Origi" TargetMode="External"/><Relationship Id="rId1396" Type="http://schemas.openxmlformats.org/officeDocument/2006/relationships/hyperlink" Target="https://fbref.com/en/players/6a713852/matchlogs/2023-2024/summary/Robert-Sanchez-Match-Logs" TargetMode="External"/><Relationship Id="rId1617" Type="http://schemas.openxmlformats.org/officeDocument/2006/relationships/hyperlink" Target="https://fbref.com/en/players/8b529245/Carlos-Vinicius" TargetMode="External"/><Relationship Id="rId198" Type="http://schemas.openxmlformats.org/officeDocument/2006/relationships/hyperlink" Target="https://fbref.com/en/country/MLI/Mali-Football" TargetMode="External"/><Relationship Id="rId321" Type="http://schemas.openxmlformats.org/officeDocument/2006/relationships/hyperlink" Target="https://fbref.com/en/players/b2f9c73e/Carney-Chukwuemeka" TargetMode="External"/><Relationship Id="rId419" Type="http://schemas.openxmlformats.org/officeDocument/2006/relationships/hyperlink" Target="https://fbref.com/en/squads/b8fd03ef/Manchester-City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8b788c01/Anthony-Martial" TargetMode="External"/><Relationship Id="rId1049" Type="http://schemas.openxmlformats.org/officeDocument/2006/relationships/hyperlink" Target="https://fbref.com/en/players/fed96827/Chris-Mepham" TargetMode="External"/><Relationship Id="rId1256" Type="http://schemas.openxmlformats.org/officeDocument/2006/relationships/hyperlink" Target="https://fbref.com/en/players/4806ec67/matchlogs/2023-2024/summary/Jordan-Pickford-Match-Logs" TargetMode="External"/><Relationship Id="rId833" Type="http://schemas.openxmlformats.org/officeDocument/2006/relationships/hyperlink" Target="https://fbref.com/en/players/d0f72bf1/Max-Kilman" TargetMode="External"/><Relationship Id="rId1116" Type="http://schemas.openxmlformats.org/officeDocument/2006/relationships/hyperlink" Target="https://fbref.com/en/players/c5bdb6e3/matchlogs/2023-2024/summary/Reiss-Nelson-Match-Logs" TargetMode="External"/><Relationship Id="rId1463" Type="http://schemas.openxmlformats.org/officeDocument/2006/relationships/hyperlink" Target="https://fbref.com/en/squads/4ba7cbea/Bournemouth-Stats" TargetMode="External"/><Relationship Id="rId1670" Type="http://schemas.openxmlformats.org/officeDocument/2006/relationships/hyperlink" Target="https://fbref.com/en/country/WAL/Wales-Football" TargetMode="External"/><Relationship Id="rId265" Type="http://schemas.openxmlformats.org/officeDocument/2006/relationships/hyperlink" Target="https://fbref.com/en/players/dab84ad2/Mason-Burstow" TargetMode="External"/><Relationship Id="rId472" Type="http://schemas.openxmlformats.org/officeDocument/2006/relationships/hyperlink" Target="https://fbref.com/en/players/bf33b257/matchlogs/2023-2024/summary/Alfie-Doughty-Match-Logs" TargetMode="External"/><Relationship Id="rId900" Type="http://schemas.openxmlformats.org/officeDocument/2006/relationships/hyperlink" Target="https://fbref.com/en/players/9b5ce51a/matchlogs/2023-2024/summary/Jefferson-Lerma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86dd77d1/matchlogs/2023-2024/summary/Kyle-Walker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700783e7/matchlogs/2023-2024/summary/Levi-Colwill-Match-Logs" TargetMode="External"/><Relationship Id="rId777" Type="http://schemas.openxmlformats.org/officeDocument/2006/relationships/hyperlink" Target="https://fbref.com/en/players/4fb9c88f/Curtis-Jones" TargetMode="External"/><Relationship Id="rId984" Type="http://schemas.openxmlformats.org/officeDocument/2006/relationships/hyperlink" Target="https://fbref.com/en/players/7956236f/matchlogs/2023-2024/summary/Emiliano-Martinez-Match-Logs" TargetMode="External"/><Relationship Id="rId637" Type="http://schemas.openxmlformats.org/officeDocument/2006/relationships/hyperlink" Target="https://fbref.com/en/players/82518f62/Bruno-Guimaraes" TargetMode="External"/><Relationship Id="rId844" Type="http://schemas.openxmlformats.org/officeDocument/2006/relationships/hyperlink" Target="https://fbref.com/en/players/4c3a6744/matchlogs/2023-2024/summary/Justin-Kluivert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BRA/Brazil-Football" TargetMode="External"/><Relationship Id="rId1681" Type="http://schemas.openxmlformats.org/officeDocument/2006/relationships/hyperlink" Target="https://fbref.com/en/players/d3085b49/Cauley-Woodrow" TargetMode="External"/><Relationship Id="rId276" Type="http://schemas.openxmlformats.org/officeDocument/2006/relationships/hyperlink" Target="https://fbref.com/en/players/a8748947/matchlogs/2023-2024/summary/Tom-Cairney-Match-Logs" TargetMode="External"/><Relationship Id="rId483" Type="http://schemas.openxmlformats.org/officeDocument/2006/relationships/hyperlink" Target="https://fbref.com/en/squads/8602292d/Aston-Villa-Stats" TargetMode="External"/><Relationship Id="rId690" Type="http://schemas.openxmlformats.org/officeDocument/2006/relationships/hyperlink" Target="https://fbref.com/en/country/SCO/Scotland-Football" TargetMode="External"/><Relationship Id="rId704" Type="http://schemas.openxmlformats.org/officeDocument/2006/relationships/hyperlink" Target="https://fbref.com/en/players/a0666d3e/matchlogs/2023-2024/summary/Will-Hughes-Match-Logs" TargetMode="External"/><Relationship Id="rId911" Type="http://schemas.openxmlformats.org/officeDocument/2006/relationships/hyperlink" Target="https://fbref.com/en/squads/19538871/Manchester-United-Stats" TargetMode="External"/><Relationship Id="rId1127" Type="http://schemas.openxmlformats.org/officeDocument/2006/relationships/hyperlink" Target="https://fbref.com/en/squads/e4a775cb/Nottingham-Forest-Stats" TargetMode="External"/><Relationship Id="rId1334" Type="http://schemas.openxmlformats.org/officeDocument/2006/relationships/hyperlink" Target="https://fbref.com/en/country/SCO/Scotland-Football" TargetMode="External"/><Relationship Id="rId1541" Type="http://schemas.openxmlformats.org/officeDocument/2006/relationships/hyperlink" Target="https://fbref.com/en/players/259fea27/James-Trafford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7c21e445/West-Ham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178ae8f8/matchlogs/2023-2024/summary/Diogo-Jota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e9c0c1b2/matchlogs/2023-2024/summary/Andre-Onana-Match-Logs" TargetMode="External"/><Relationship Id="rId1401" Type="http://schemas.openxmlformats.org/officeDocument/2006/relationships/hyperlink" Target="https://fbref.com/en/players/bced0375/Ibrahim-Sangare" TargetMode="External"/><Relationship Id="rId1639" Type="http://schemas.openxmlformats.org/officeDocument/2006/relationships/hyperlink" Target="https://fbref.com/en/squads/7c21e445/West-Ham-United-Stats" TargetMode="External"/><Relationship Id="rId203" Type="http://schemas.openxmlformats.org/officeDocument/2006/relationships/hyperlink" Target="https://fbref.com/en/squads/b8fd03ef/Manchester-City-Stats" TargetMode="External"/><Relationship Id="rId648" Type="http://schemas.openxmlformats.org/officeDocument/2006/relationships/hyperlink" Target="https://fbref.com/en/players/5ad50391/matchlogs/2023-2024/summary/Josko-Gvardiol-Match-Logs" TargetMode="External"/><Relationship Id="rId855" Type="http://schemas.openxmlformats.org/officeDocument/2006/relationships/hyperlink" Target="https://fbref.com/en/squads/8602292d/Aston-Villa-Stats" TargetMode="External"/><Relationship Id="rId1040" Type="http://schemas.openxmlformats.org/officeDocument/2006/relationships/hyperlink" Target="https://fbref.com/en/players/d93c2511/matchlogs/2023-2024/summary/Scott-McTominay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934e1968/Dominik-Szoboszlai" TargetMode="External"/><Relationship Id="rId1692" Type="http://schemas.openxmlformats.org/officeDocument/2006/relationships/hyperlink" Target="https://fbref.com/en/players/c1fe2a48/matchlogs/2023-2024/summary/Ryan-Yates-Match-Logs" TargetMode="External"/><Relationship Id="rId1706" Type="http://schemas.openxmlformats.org/officeDocument/2006/relationships/hyperlink" Target="https://fbref.com/en/country/MAR/Morocco-Football" TargetMode="External"/><Relationship Id="rId287" Type="http://schemas.openxmlformats.org/officeDocument/2006/relationships/hyperlink" Target="https://fbref.com/en/squads/8602292d/Aston-Villa-Stats" TargetMode="External"/><Relationship Id="rId410" Type="http://schemas.openxmlformats.org/officeDocument/2006/relationships/hyperlink" Target="https://fbref.com/en/country/BEL/Belgium-Football" TargetMode="External"/><Relationship Id="rId494" Type="http://schemas.openxmlformats.org/officeDocument/2006/relationships/hyperlink" Target="https://fbref.com/en/country/IRL/Republic-of-Ireland-Football" TargetMode="External"/><Relationship Id="rId508" Type="http://schemas.openxmlformats.org/officeDocument/2006/relationships/hyperlink" Target="https://fbref.com/en/players/df8b52a5/matchlogs/2023-2024/summary/Emerson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WAL/Wales-Football" TargetMode="External"/><Relationship Id="rId1138" Type="http://schemas.openxmlformats.org/officeDocument/2006/relationships/hyperlink" Target="https://fbref.com/en/country/POR/Portugal-Football" TargetMode="External"/><Relationship Id="rId1345" Type="http://schemas.openxmlformats.org/officeDocument/2006/relationships/hyperlink" Target="https://fbref.com/en/players/6434f10d/Rodri" TargetMode="External"/><Relationship Id="rId1552" Type="http://schemas.openxmlformats.org/officeDocument/2006/relationships/hyperlink" Target="https://fbref.com/en/players/c47541e0/matchlogs/2023-2024/summary/Bertrand-Traore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IRL/Republic-of-Ire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e4a775cb/Nottingham-Forest-Stats" TargetMode="External"/><Relationship Id="rId1205" Type="http://schemas.openxmlformats.org/officeDocument/2006/relationships/hyperlink" Target="https://fbref.com/en/players/a78ff07f/Joao-Palhinha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f84a807c/Lyle-Foster" TargetMode="External"/><Relationship Id="rId659" Type="http://schemas.openxmlformats.org/officeDocument/2006/relationships/hyperlink" Target="https://fbref.com/en/squads/b2b47a98/Newcastle-United-Stats" TargetMode="External"/><Relationship Id="rId866" Type="http://schemas.openxmlformats.org/officeDocument/2006/relationships/hyperlink" Target="https://fbref.com/en/country/SWE/Sweden-Football" TargetMode="External"/><Relationship Id="rId1289" Type="http://schemas.openxmlformats.org/officeDocument/2006/relationships/hyperlink" Target="https://fbref.com/en/players/a1d5bd30/Marcus-Rashford" TargetMode="External"/><Relationship Id="rId1412" Type="http://schemas.openxmlformats.org/officeDocument/2006/relationships/hyperlink" Target="https://fbref.com/en/players/52afb588/matchlogs/2023-2024/summary/Kevin-Schade-Match-Logs" TargetMode="External"/><Relationship Id="rId1496" Type="http://schemas.openxmlformats.org/officeDocument/2006/relationships/hyperlink" Target="https://fbref.com/en/players/15ea812b/matchlogs/2023-2024/summary/James-Tarkowski-Match-Logs" TargetMode="External"/><Relationship Id="rId1717" Type="http://schemas.openxmlformats.org/officeDocument/2006/relationships/hyperlink" Target="https://fbref.com/en/players/79300479/Martin-Odegaard" TargetMode="External"/><Relationship Id="rId214" Type="http://schemas.openxmlformats.org/officeDocument/2006/relationships/hyperlink" Target="https://fbref.com/en/country/NED/Netherlands-Football" TargetMode="External"/><Relationship Id="rId298" Type="http://schemas.openxmlformats.org/officeDocument/2006/relationships/hyperlink" Target="https://fbref.com/en/country/BEL/Belgium-Football" TargetMode="External"/><Relationship Id="rId421" Type="http://schemas.openxmlformats.org/officeDocument/2006/relationships/hyperlink" Target="https://fbref.com/en/players/4a1a9578/Luis-Diaz" TargetMode="External"/><Relationship Id="rId519" Type="http://schemas.openxmlformats.org/officeDocument/2006/relationships/hyperlink" Target="https://fbref.com/en/squads/d07537b9/Brighton-and-Hove-Albion-Stats" TargetMode="External"/><Relationship Id="rId1051" Type="http://schemas.openxmlformats.org/officeDocument/2006/relationships/hyperlink" Target="https://fbref.com/en/squads/4ba7cbea/Bournemouth-Stats" TargetMode="External"/><Relationship Id="rId1149" Type="http://schemas.openxmlformats.org/officeDocument/2006/relationships/hyperlink" Target="https://fbref.com/en/players/df0a4c90/Christian-Norgaard" TargetMode="External"/><Relationship Id="rId1356" Type="http://schemas.openxmlformats.org/officeDocument/2006/relationships/hyperlink" Target="https://fbref.com/en/players/57c94db2/matchlogs/2023-2024/summary/Mads-Roerslev-Match-Logs" TargetMode="External"/><Relationship Id="rId158" Type="http://schemas.openxmlformats.org/officeDocument/2006/relationships/hyperlink" Target="https://fbref.com/en/country/JAM/Jamaica-Football" TargetMode="External"/><Relationship Id="rId726" Type="http://schemas.openxmlformats.org/officeDocument/2006/relationships/hyperlink" Target="https://fbref.com/en/country/NGA/Nigeria-Football" TargetMode="External"/><Relationship Id="rId933" Type="http://schemas.openxmlformats.org/officeDocument/2006/relationships/hyperlink" Target="https://fbref.com/en/players/6f7d826d/Douglas-Luiz" TargetMode="External"/><Relationship Id="rId1009" Type="http://schemas.openxmlformats.org/officeDocument/2006/relationships/hyperlink" Target="https://fbref.com/en/players/6afaebf2/Bryan-Mbeumo" TargetMode="External"/><Relationship Id="rId1563" Type="http://schemas.openxmlformats.org/officeDocument/2006/relationships/hyperlink" Target="https://fbref.com/en/squads/b2b47a98/Newcastle-United-Stat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93e08bce/Ameen-Al-Dakhil" TargetMode="External"/><Relationship Id="rId572" Type="http://schemas.openxmlformats.org/officeDocument/2006/relationships/hyperlink" Target="https://fbref.com/en/players/c2731c10/matchlogs/2023-2024/summary/Conor-Gallagher-Match-Logs" TargetMode="External"/><Relationship Id="rId1216" Type="http://schemas.openxmlformats.org/officeDocument/2006/relationships/hyperlink" Target="https://fbref.com/en/players/dc7f8a28/matchlogs/2023-2024/summary/Cole-Palmer-Match-Logs" TargetMode="External"/><Relationship Id="rId1423" Type="http://schemas.openxmlformats.org/officeDocument/2006/relationships/hyperlink" Target="https://fbref.com/en/squads/8cec06e1/Wolverhampton-Wanderers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97220da2/Armando-Broja" TargetMode="External"/><Relationship Id="rId432" Type="http://schemas.openxmlformats.org/officeDocument/2006/relationships/hyperlink" Target="https://fbref.com/en/players/a712ca2b/matchlogs/2023-2024/summary/Issa-Diop-Match-Logs" TargetMode="External"/><Relationship Id="rId877" Type="http://schemas.openxmlformats.org/officeDocument/2006/relationships/hyperlink" Target="https://fbref.com/en/players/119b9a8e/Aymeric-Laporte" TargetMode="External"/><Relationship Id="rId1062" Type="http://schemas.openxmlformats.org/officeDocument/2006/relationships/hyperlink" Target="https://fbref.com/en/country/ENG/England-Football" TargetMode="External"/><Relationship Id="rId737" Type="http://schemas.openxmlformats.org/officeDocument/2006/relationships/hyperlink" Target="https://fbref.com/en/players/8449d35e/Vitaly-Janelt" TargetMode="External"/><Relationship Id="rId944" Type="http://schemas.openxmlformats.org/officeDocument/2006/relationships/hyperlink" Target="https://fbref.com/en/players/cab9634e/matchlogs/2023-2024/summary/Ian-Maatsen-Match-Logs" TargetMode="External"/><Relationship Id="rId1367" Type="http://schemas.openxmlformats.org/officeDocument/2006/relationships/hyperlink" Target="https://fbref.com/en/squads/e297cd13/Luton-Town-Stats" TargetMode="External"/><Relationship Id="rId1574" Type="http://schemas.openxmlformats.org/officeDocument/2006/relationships/hyperlink" Target="https://fbref.com/en/country/GRE/Greece-Football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5a04fd92/Said-Benrahma" TargetMode="External"/><Relationship Id="rId376" Type="http://schemas.openxmlformats.org/officeDocument/2006/relationships/hyperlink" Target="https://fbref.com/en/players/215f3907/matchlogs/2023-2024/summary/Mikkel-Damsgaard-Match-Logs" TargetMode="External"/><Relationship Id="rId583" Type="http://schemas.openxmlformats.org/officeDocument/2006/relationships/hyperlink" Target="https://fbref.com/en/squads/d3fd31cc/Everton-Stats" TargetMode="External"/><Relationship Id="rId790" Type="http://schemas.openxmlformats.org/officeDocument/2006/relationships/hyperlink" Target="https://fbref.com/en/country/DEN/Denmark-Football" TargetMode="External"/><Relationship Id="rId804" Type="http://schemas.openxmlformats.org/officeDocument/2006/relationships/hyperlink" Target="https://fbref.com/en/players/c066d1a5/matchlogs/2023-2024/summary/Issa-Kabore-Match-Logs" TargetMode="External"/><Relationship Id="rId1227" Type="http://schemas.openxmlformats.org/officeDocument/2006/relationships/hyperlink" Target="https://fbref.com/en/squads/18bb7c10/Arsenal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aed3a70f/Ollie-Watkin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c4cae05/matchlogs/2023-2024/summary/David-Brooks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NOR/Norway-Football" TargetMode="External"/><Relationship Id="rId888" Type="http://schemas.openxmlformats.org/officeDocument/2006/relationships/hyperlink" Target="https://fbref.com/en/players/450ab6fc/matchlogs/2023-2024/summary/Jamaal-Lascelles-Match-Logs" TargetMode="External"/><Relationship Id="rId1073" Type="http://schemas.openxmlformats.org/officeDocument/2006/relationships/hyperlink" Target="https://fbref.com/en/players/b62878a5/Kudus-Mohammed" TargetMode="External"/><Relationship Id="rId1280" Type="http://schemas.openxmlformats.org/officeDocument/2006/relationships/hyperlink" Target="https://fbref.com/en/players/466fb2c5/matchlogs/2023-2024/summary/Aaron-Ramsdale-Match-Logs" TargetMode="External"/><Relationship Id="rId1501" Type="http://schemas.openxmlformats.org/officeDocument/2006/relationships/hyperlink" Target="https://fbref.com/en/players/5c0da4a4/Marcus-Tavernier" TargetMode="External"/><Relationship Id="rId303" Type="http://schemas.openxmlformats.org/officeDocument/2006/relationships/hyperlink" Target="https://fbref.com/en/squads/d07537b9/Brighton-and-Hove-Albion-Stats" TargetMode="External"/><Relationship Id="rId748" Type="http://schemas.openxmlformats.org/officeDocument/2006/relationships/hyperlink" Target="https://fbref.com/en/players/b66315ae/matchlogs/2023-2024/summary/Gabriel-Jesus-Match-Logs" TargetMode="External"/><Relationship Id="rId955" Type="http://schemas.openxmlformats.org/officeDocument/2006/relationships/hyperlink" Target="https://fbref.com/en/squads/cff3d9bb/Chelsea-Stats" TargetMode="External"/><Relationship Id="rId1140" Type="http://schemas.openxmlformats.org/officeDocument/2006/relationships/hyperlink" Target="https://fbref.com/en/players/e6af02e0/matchlogs/2023-2024/summary/Matheus-Nunes-Match-Logs" TargetMode="External"/><Relationship Id="rId1378" Type="http://schemas.openxmlformats.org/officeDocument/2006/relationships/hyperlink" Target="https://fbref.com/en/country/EGY/Egypt-Football" TargetMode="External"/><Relationship Id="rId1585" Type="http://schemas.openxmlformats.org/officeDocument/2006/relationships/hyperlink" Target="https://fbref.com/en/players/1df4a109/Lesley-Ugochukwu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cd051869/Brentford-Stats" TargetMode="External"/><Relationship Id="rId510" Type="http://schemas.openxmlformats.org/officeDocument/2006/relationships/hyperlink" Target="https://fbref.com/en/country/JPN/Japan-Football" TargetMode="External"/><Relationship Id="rId594" Type="http://schemas.openxmlformats.org/officeDocument/2006/relationships/hyperlink" Target="https://fbref.com/en/country/SCO/Scotland-Football" TargetMode="External"/><Relationship Id="rId608" Type="http://schemas.openxmlformats.org/officeDocument/2006/relationships/hyperlink" Target="https://fbref.com/en/players/f0caab96/matchlogs/2023-2024/summary/Toti-Gomes-Match-Logs" TargetMode="External"/><Relationship Id="rId815" Type="http://schemas.openxmlformats.org/officeDocument/2006/relationships/hyperlink" Target="https://fbref.com/en/squads/e297cd13/Luton-Town-Stats" TargetMode="External"/><Relationship Id="rId1238" Type="http://schemas.openxmlformats.org/officeDocument/2006/relationships/hyperlink" Target="https://fbref.com/en/country/BRA/Brazil-Football" TargetMode="External"/><Relationship Id="rId1445" Type="http://schemas.openxmlformats.org/officeDocument/2006/relationships/hyperlink" Target="https://fbref.com/en/players/86e7deaf/Thiago-Silva" TargetMode="External"/><Relationship Id="rId1652" Type="http://schemas.openxmlformats.org/officeDocument/2006/relationships/hyperlink" Target="https://fbref.com/en/players/ce5143da/matchlogs/2023-2024/summary/Danny-Welbeck-Match-Log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47c64c55/Crystal-Palace-Stats" TargetMode="External"/><Relationship Id="rId1000" Type="http://schemas.openxmlformats.org/officeDocument/2006/relationships/hyperlink" Target="https://fbref.com/en/players/b217ef29/matchlogs/2023-2024/summary/Joel-Matip-Match-Logs" TargetMode="External"/><Relationship Id="rId1084" Type="http://schemas.openxmlformats.org/officeDocument/2006/relationships/hyperlink" Target="https://fbref.com/en/players/01ce9e70/matchlogs/2023-2024/summary/Kieffer-Moore-Match-Logs" TargetMode="External"/><Relationship Id="rId1305" Type="http://schemas.openxmlformats.org/officeDocument/2006/relationships/hyperlink" Target="https://fbref.com/en/players/803ae100/Harrison-Reed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ARG/Argentina-Football" TargetMode="External"/><Relationship Id="rId661" Type="http://schemas.openxmlformats.org/officeDocument/2006/relationships/hyperlink" Target="https://fbref.com/en/players/eebacc07/Gustavo-Hamer" TargetMode="External"/><Relationship Id="rId759" Type="http://schemas.openxmlformats.org/officeDocument/2006/relationships/hyperlink" Target="https://fbref.com/en/squads/b2b47a98/Newcastle-United-Stats" TargetMode="External"/><Relationship Id="rId966" Type="http://schemas.openxmlformats.org/officeDocument/2006/relationships/hyperlink" Target="https://fbref.com/en/country/BEL/Belgium-Football" TargetMode="External"/><Relationship Id="rId1291" Type="http://schemas.openxmlformats.org/officeDocument/2006/relationships/hyperlink" Target="https://fbref.com/en/squads/19538871/Manchester-United-Stats" TargetMode="External"/><Relationship Id="rId1389" Type="http://schemas.openxmlformats.org/officeDocument/2006/relationships/hyperlink" Target="https://fbref.com/en/players/da7b447d/Davinson-Sanchez" TargetMode="External"/><Relationship Id="rId1512" Type="http://schemas.openxmlformats.org/officeDocument/2006/relationships/hyperlink" Target="https://fbref.com/en/players/77d7c96f/matchlogs/2023-2024/summary/Kenny-Tete-Match-Logs" TargetMode="External"/><Relationship Id="rId1596" Type="http://schemas.openxmlformats.org/officeDocument/2006/relationships/hyperlink" Target="https://fbref.com/en/players/9f8e9423/matchlogs/2023-2024/summary/Raphael-Varane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NED/Netherlands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f8fcd2a5/Jonny-Evans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19f4d211/Jaden-Philogene-Bidace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399e9474/matchlogs/2023-2024/summary/Amarii-Bell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cd051869/Brentford-Stats" TargetMode="External"/><Relationship Id="rId1109" Type="http://schemas.openxmlformats.org/officeDocument/2006/relationships/hyperlink" Target="https://fbref.com/en/players/de5b5570/Marvelous-Nakamba" TargetMode="External"/><Relationship Id="rId1456" Type="http://schemas.openxmlformats.org/officeDocument/2006/relationships/hyperlink" Target="https://fbref.com/en/players/6250083a/matchlogs/2023-2024/summary/Oliver-Skipp-Match-Logs" TargetMode="External"/><Relationship Id="rId1663" Type="http://schemas.openxmlformats.org/officeDocument/2006/relationships/hyperlink" Target="https://fbref.com/en/squads/fd962109/Fulham-Stat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ce4f40c7/Cheick-Doucoure" TargetMode="External"/><Relationship Id="rId672" Type="http://schemas.openxmlformats.org/officeDocument/2006/relationships/hyperlink" Target="https://fbref.com/en/players/fed7cb61/matchlogs/2023-2024/summary/Kai-Havertz-Match-Logs" TargetMode="External"/><Relationship Id="rId1095" Type="http://schemas.openxmlformats.org/officeDocument/2006/relationships/hyperlink" Target="https://fbref.com/en/squads/cff3d9bb/Chelsea-Stats" TargetMode="External"/><Relationship Id="rId1316" Type="http://schemas.openxmlformats.org/officeDocument/2006/relationships/hyperlink" Target="https://fbref.com/en/players/0f7533cd/matchlogs/2023-2024/summary/Bobby-Reid-Match-Logs" TargetMode="External"/><Relationship Id="rId1523" Type="http://schemas.openxmlformats.org/officeDocument/2006/relationships/hyperlink" Target="https://fbref.com/en/squads/18bb7c10/Arsenal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a8c19eb8/Nathan-Collins" TargetMode="External"/><Relationship Id="rId532" Type="http://schemas.openxmlformats.org/officeDocument/2006/relationships/hyperlink" Target="https://fbref.com/en/players/0ba976e4/matchlogs/2023-2024/summary/Ansu-Fati-Match-Logs" TargetMode="External"/><Relationship Id="rId977" Type="http://schemas.openxmlformats.org/officeDocument/2006/relationships/hyperlink" Target="https://fbref.com/en/players/48a5a5d6/Gabriel-Martinelli" TargetMode="External"/><Relationship Id="rId1162" Type="http://schemas.openxmlformats.org/officeDocument/2006/relationships/hyperlink" Target="https://fbref.com/en/country/ITA/Italy-Football" TargetMode="External"/><Relationship Id="rId171" Type="http://schemas.openxmlformats.org/officeDocument/2006/relationships/hyperlink" Target="https://fbref.com/en/squads/7c21e445/West-Ham-United-Stats" TargetMode="External"/><Relationship Id="rId837" Type="http://schemas.openxmlformats.org/officeDocument/2006/relationships/hyperlink" Target="https://fbref.com/en/players/dc3e663e/Jakub-Kiwior" TargetMode="External"/><Relationship Id="rId1022" Type="http://schemas.openxmlformats.org/officeDocument/2006/relationships/hyperlink" Target="https://fbref.com/en/country/SCO/Scotland-Football" TargetMode="External"/><Relationship Id="rId1467" Type="http://schemas.openxmlformats.org/officeDocument/2006/relationships/hyperlink" Target="https://fbref.com/en/squads/361ca564/Tottenham-Hotspur-Stats" TargetMode="External"/><Relationship Id="rId1674" Type="http://schemas.openxmlformats.org/officeDocument/2006/relationships/hyperlink" Target="https://fbref.com/en/country/COD/Congo-DR-Football" TargetMode="External"/><Relationship Id="rId269" Type="http://schemas.openxmlformats.org/officeDocument/2006/relationships/hyperlink" Target="https://fbref.com/en/players/16264a81/Moises-Caicedo" TargetMode="External"/><Relationship Id="rId476" Type="http://schemas.openxmlformats.org/officeDocument/2006/relationships/hyperlink" Target="https://fbref.com/en/players/5526deb1/matchlogs/2023-2024/summary/Tommy-Doyle-Match-Logs" TargetMode="External"/><Relationship Id="rId683" Type="http://schemas.openxmlformats.org/officeDocument/2006/relationships/hyperlink" Target="https://fbref.com/en/squads/cd051869/Brentford-Stats" TargetMode="External"/><Relationship Id="rId890" Type="http://schemas.openxmlformats.org/officeDocument/2006/relationships/hyperlink" Target="https://fbref.com/en/country/GAB/Gabon-Football" TargetMode="External"/><Relationship Id="rId904" Type="http://schemas.openxmlformats.org/officeDocument/2006/relationships/hyperlink" Target="https://fbref.com/en/players/b57e066e/matchlogs/2023-2024/summary/Rico-Lewis-Match-Logs" TargetMode="External"/><Relationship Id="rId1327" Type="http://schemas.openxmlformats.org/officeDocument/2006/relationships/hyperlink" Target="https://fbref.com/en/squads/361ca564/Tottenham-Hotspur-Stats" TargetMode="External"/><Relationship Id="rId1534" Type="http://schemas.openxmlformats.org/officeDocument/2006/relationships/hyperlink" Target="https://fbref.com/en/country/ITA/Italy-Football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2afc7272/matchlogs/2023-2024/summary/Lewis-Cook-Match-Logs" TargetMode="External"/><Relationship Id="rId543" Type="http://schemas.openxmlformats.org/officeDocument/2006/relationships/hyperlink" Target="https://fbref.com/en/squads/cff3d9bb/Chelsea-Stats" TargetMode="External"/><Relationship Id="rId988" Type="http://schemas.openxmlformats.org/officeDocument/2006/relationships/hyperlink" Target="https://fbref.com/en/players/bac46a10/matchlogs/2023-2024/summary/Lisandro-Martinez-Match-Logs" TargetMode="External"/><Relationship Id="rId1173" Type="http://schemas.openxmlformats.org/officeDocument/2006/relationships/hyperlink" Target="https://fbref.com/en/players/828657ff/Amadou-Onana" TargetMode="External"/><Relationship Id="rId1380" Type="http://schemas.openxmlformats.org/officeDocument/2006/relationships/hyperlink" Target="https://fbref.com/en/players/e342ad68/matchlogs/2023-2024/summary/Mohamed-Salah-Match-Logs" TargetMode="External"/><Relationship Id="rId1601" Type="http://schemas.openxmlformats.org/officeDocument/2006/relationships/hyperlink" Target="https://fbref.com/en/players/8fe2a392/Micky-van-de-Ven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b8fd03ef/Manchester-City-Stats" TargetMode="External"/><Relationship Id="rId750" Type="http://schemas.openxmlformats.org/officeDocument/2006/relationships/hyperlink" Target="https://fbref.com/en/country/MEX/Mexico-Football" TargetMode="External"/><Relationship Id="rId848" Type="http://schemas.openxmlformats.org/officeDocument/2006/relationships/hyperlink" Target="https://fbref.com/en/players/fc076f78/matchlogs/2023-2024/summary/Luca-Koleosho-Match-Logs" TargetMode="External"/><Relationship Id="rId1033" Type="http://schemas.openxmlformats.org/officeDocument/2006/relationships/hyperlink" Target="https://fbref.com/en/players/fc15fb84/Dwight-McNeil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a5212312/Joe-Worrall" TargetMode="External"/><Relationship Id="rId487" Type="http://schemas.openxmlformats.org/officeDocument/2006/relationships/hyperlink" Target="https://fbref.com/en/squads/b8fd03ef/Manchester-City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8b04d6c1/matchlogs/2023-2024/summary/Pierre-Hojbjerg-Match-Logs" TargetMode="External"/><Relationship Id="rId915" Type="http://schemas.openxmlformats.org/officeDocument/2006/relationships/hyperlink" Target="https://fbref.com/en/squads/b2b47a98/Newcastle-United-Stats" TargetMode="External"/><Relationship Id="rId1240" Type="http://schemas.openxmlformats.org/officeDocument/2006/relationships/hyperlink" Target="https://fbref.com/en/players/6639e500/matchlogs/2023-2024/summary/Andreas-Pereira-Match-Logs" TargetMode="External"/><Relationship Id="rId1338" Type="http://schemas.openxmlformats.org/officeDocument/2006/relationships/hyperlink" Target="https://fbref.com/en/country/USA/United-States-Football" TargetMode="External"/><Relationship Id="rId1545" Type="http://schemas.openxmlformats.org/officeDocument/2006/relationships/hyperlink" Target="https://fbref.com/en/players/9a28eba4/Adama-Traore" TargetMode="External"/><Relationship Id="rId347" Type="http://schemas.openxmlformats.org/officeDocument/2006/relationships/hyperlink" Target="https://fbref.com/en/squads/7c21e445/West-Ham-United-Stats" TargetMode="External"/><Relationship Id="rId999" Type="http://schemas.openxmlformats.org/officeDocument/2006/relationships/hyperlink" Target="https://fbref.com/en/squads/822bd0ba/Liverpool-Stats" TargetMode="External"/><Relationship Id="rId1100" Type="http://schemas.openxmlformats.org/officeDocument/2006/relationships/hyperlink" Target="https://fbref.com/en/players/a755db8c/matchlogs/2023-2024/summary/Rodrigo-Muniz-Match-Logs" TargetMode="External"/><Relationship Id="rId1184" Type="http://schemas.openxmlformats.org/officeDocument/2006/relationships/hyperlink" Target="https://fbref.com/en/players/d86a1f3e/matchlogs/2023-2024/summary/Tyler-Onyango-Match-Logs" TargetMode="External"/><Relationship Id="rId1405" Type="http://schemas.openxmlformats.org/officeDocument/2006/relationships/hyperlink" Target="https://fbref.com/en/players/9744ff80/Pablo-Sarabia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73b1d65b/Ryan-John-Giles" TargetMode="External"/><Relationship Id="rId859" Type="http://schemas.openxmlformats.org/officeDocument/2006/relationships/hyperlink" Target="https://fbref.com/en/squads/e4a775cb/Nottingham-Forest-Stats" TargetMode="External"/><Relationship Id="rId1391" Type="http://schemas.openxmlformats.org/officeDocument/2006/relationships/hyperlink" Target="https://fbref.com/en/squads/361ca564/Tottenham-Hotspur-Stats" TargetMode="External"/><Relationship Id="rId1489" Type="http://schemas.openxmlformats.org/officeDocument/2006/relationships/hyperlink" Target="https://fbref.com/en/players/e514ab62/Matt-Targett" TargetMode="External"/><Relationship Id="rId1612" Type="http://schemas.openxmlformats.org/officeDocument/2006/relationships/hyperlink" Target="https://fbref.com/en/players/77d6fd4d/matchlogs/2023-2024/summary/Guglielmo-Vicario-Match-Logs" TargetMode="External"/><Relationship Id="rId1696" Type="http://schemas.openxmlformats.org/officeDocument/2006/relationships/hyperlink" Target="https://fbref.com/en/players/be927d03/matchlogs/2023-2024/summary/Ashley-Young-Match-Logs" TargetMode="External"/><Relationship Id="rId193" Type="http://schemas.openxmlformats.org/officeDocument/2006/relationships/hyperlink" Target="https://fbref.com/en/players/d328a254/Philip-Billing" TargetMode="External"/><Relationship Id="rId207" Type="http://schemas.openxmlformats.org/officeDocument/2006/relationships/hyperlink" Target="https://fbref.com/en/squads/1df6b87e/Sheffield-United-Stats" TargetMode="External"/><Relationship Id="rId414" Type="http://schemas.openxmlformats.org/officeDocument/2006/relationships/hyperlink" Target="https://fbref.com/en/country/FRA/France-Football" TargetMode="External"/><Relationship Id="rId498" Type="http://schemas.openxmlformats.org/officeDocument/2006/relationships/hyperlink" Target="https://fbref.com/en/country/SWE/Sweden-Football" TargetMode="External"/><Relationship Id="rId621" Type="http://schemas.openxmlformats.org/officeDocument/2006/relationships/hyperlink" Target="https://fbref.com/en/players/b8e740fb/Ryan-Gravenberch" TargetMode="External"/><Relationship Id="rId1044" Type="http://schemas.openxmlformats.org/officeDocument/2006/relationships/hyperlink" Target="https://fbref.com/en/players/8df7a2fb/matchlogs/2023-2024/summary/Ben-Mee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4ab53cdb/Jay-Rodriguez" TargetMode="External"/><Relationship Id="rId260" Type="http://schemas.openxmlformats.org/officeDocument/2006/relationships/hyperlink" Target="https://fbref.com/en/players/a681b7b7/matchlogs/2023-2024/summary/Reece-Burke-Match-Logs" TargetMode="External"/><Relationship Id="rId719" Type="http://schemas.openxmlformats.org/officeDocument/2006/relationships/hyperlink" Target="https://fbref.com/en/squads/b2b47a98/Newcastle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e297cd13/Luton-Town-Stats" TargetMode="External"/><Relationship Id="rId1556" Type="http://schemas.openxmlformats.org/officeDocument/2006/relationships/hyperlink" Target="https://fbref.com/en/players/999ceb5f/matchlogs/2023-2024/summary/Boubacar-Traore-Match-Log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1971591f/Cody-Gakpo" TargetMode="External"/><Relationship Id="rId772" Type="http://schemas.openxmlformats.org/officeDocument/2006/relationships/hyperlink" Target="https://fbref.com/en/players/0cd31129/matchlogs/2023-2024/summary/Brennan-Johnson-Match-Logs" TargetMode="External"/><Relationship Id="rId119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players/dc7f8a28/Cole-Palmer" TargetMode="External"/><Relationship Id="rId1416" Type="http://schemas.openxmlformats.org/officeDocument/2006/relationships/hyperlink" Target="https://fbref.com/en/players/c8aa95da/matchlogs/2023-2024/summary/Fabian-Schar-Match-Logs" TargetMode="External"/><Relationship Id="rId1623" Type="http://schemas.openxmlformats.org/officeDocument/2006/relationships/hyperlink" Target="https://fbref.com/en/squads/943e8050/Burnley-Stat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1b84dbe1/Lucas-Digne" TargetMode="External"/><Relationship Id="rId632" Type="http://schemas.openxmlformats.org/officeDocument/2006/relationships/hyperlink" Target="https://fbref.com/en/players/8aec0537/matchlogs/2023-2024/summary/Pascal-Gross-Match-Logs" TargetMode="External"/><Relationship Id="rId1055" Type="http://schemas.openxmlformats.org/officeDocument/2006/relationships/hyperlink" Target="https://fbref.com/en/squads/d07537b9/Brighton-and-Hove-Albion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c6e8cf1f/Sasa-Lukic" TargetMode="External"/><Relationship Id="rId1122" Type="http://schemas.openxmlformats.org/officeDocument/2006/relationships/hyperlink" Target="https://fbref.com/en/country/POR/Portugal-Football" TargetMode="External"/><Relationship Id="rId1567" Type="http://schemas.openxmlformats.org/officeDocument/2006/relationships/hyperlink" Target="https://fbref.com/en/squads/18bb7c10/Arsenal-Stats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d9565625/Diogo-Dalot" TargetMode="External"/><Relationship Id="rId576" Type="http://schemas.openxmlformats.org/officeDocument/2006/relationships/hyperlink" Target="https://fbref.com/en/players/72c812f3/matchlogs/2023-2024/summary/Idrissa-Gana-Gueye-Match-Logs" TargetMode="External"/><Relationship Id="rId783" Type="http://schemas.openxmlformats.org/officeDocument/2006/relationships/hyperlink" Target="https://fbref.com/en/squads/18bb7c10/Arsenal-Stats" TargetMode="External"/><Relationship Id="rId990" Type="http://schemas.openxmlformats.org/officeDocument/2006/relationships/hyperlink" Target="https://fbref.com/en/country/SEN/Senegal-Football" TargetMode="External"/><Relationship Id="rId1427" Type="http://schemas.openxmlformats.org/officeDocument/2006/relationships/hyperlink" Target="https://fbref.com/en/squads/4ba7cbea/Bournemouth-Stats" TargetMode="External"/><Relationship Id="rId1634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5f346071/Andre-Brooks" TargetMode="External"/><Relationship Id="rId436" Type="http://schemas.openxmlformats.org/officeDocument/2006/relationships/hyperlink" Target="https://fbref.com/en/players/ad82197c/matchlogs/2023-2024/summary/Axel-Disasi-Match-Logs" TargetMode="External"/><Relationship Id="rId643" Type="http://schemas.openxmlformats.org/officeDocument/2006/relationships/hyperlink" Target="https://fbref.com/en/squads/cff3d9bb/Chelsea-Stats" TargetMode="External"/><Relationship Id="rId1066" Type="http://schemas.openxmlformats.org/officeDocument/2006/relationships/hyperlink" Target="https://fbref.com/en/country/JPN/Japan-Football" TargetMode="External"/><Relationship Id="rId1273" Type="http://schemas.openxmlformats.org/officeDocument/2006/relationships/hyperlink" Target="https://fbref.com/en/players/45685411/Jesuran-Rak-Sakyi" TargetMode="External"/><Relationship Id="rId1480" Type="http://schemas.openxmlformats.org/officeDocument/2006/relationships/hyperlink" Target="https://fbref.com/en/players/28300a16/matchlogs/2023-2024/summary/Jason-Steele-Match-Logs" TargetMode="External"/><Relationship Id="rId850" Type="http://schemas.openxmlformats.org/officeDocument/2006/relationships/hyperlink" Target="https://fbref.com/en/country/FRA/France-Football" TargetMode="External"/><Relationship Id="rId948" Type="http://schemas.openxmlformats.org/officeDocument/2006/relationships/hyperlink" Target="https://fbref.com/en/players/83d074ff/matchlogs/2023-2024/summary/Alexis-Mac-Allister-Match-Logs" TargetMode="External"/><Relationship Id="rId1133" Type="http://schemas.openxmlformats.org/officeDocument/2006/relationships/hyperlink" Target="https://fbref.com/en/players/43439614/Oliver-Norwood" TargetMode="External"/><Relationship Id="rId1578" Type="http://schemas.openxmlformats.org/officeDocument/2006/relationships/hyperlink" Target="https://fbref.com/en/country/USA/United-States-Football" TargetMode="External"/><Relationship Id="rId1701" Type="http://schemas.openxmlformats.org/officeDocument/2006/relationships/hyperlink" Target="https://fbref.com/en/players/9907b1c8/Nicolo-Zaniolo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IRL/Republic-of-Ireland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DEN/Denmark-Football" TargetMode="External"/><Relationship Id="rId808" Type="http://schemas.openxmlformats.org/officeDocument/2006/relationships/hyperlink" Target="https://fbref.com/en/players/15f24fe7/matchlogs/2023-2024/summary/Sasa-Kalajdzic-Match-Logs" TargetMode="External"/><Relationship Id="rId1340" Type="http://schemas.openxmlformats.org/officeDocument/2006/relationships/hyperlink" Target="https://fbref.com/en/players/289601e6/matchlogs/2023-2024/summary/Antonee-Robinson-Match-Logs" TargetMode="External"/><Relationship Id="rId1438" Type="http://schemas.openxmlformats.org/officeDocument/2006/relationships/hyperlink" Target="https://fbref.com/en/country/POR/Portugal-Football" TargetMode="External"/><Relationship Id="rId1645" Type="http://schemas.openxmlformats.org/officeDocument/2006/relationships/hyperlink" Target="https://fbref.com/en/players/c40b6180/Adam-Webster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cec06e1/Wolverhampton-Wanderers-Stats" TargetMode="External"/><Relationship Id="rId794" Type="http://schemas.openxmlformats.org/officeDocument/2006/relationships/hyperlink" Target="https://fbref.com/en/country/CIV/Cote-dIvoire-Football" TargetMode="External"/><Relationship Id="rId1077" Type="http://schemas.openxmlformats.org/officeDocument/2006/relationships/hyperlink" Target="https://fbref.com/en/players/374d5158/Gonzalo-Montiel" TargetMode="External"/><Relationship Id="rId1200" Type="http://schemas.openxmlformats.org/officeDocument/2006/relationships/hyperlink" Target="https://fbref.com/en/players/7b355808/matchlogs/2023-2024/summary/William-Osula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79c0821a/Mateo-Kovacic" TargetMode="External"/><Relationship Id="rId959" Type="http://schemas.openxmlformats.org/officeDocument/2006/relationships/hyperlink" Target="https://fbref.com/en/squads/19538871/Manchester-United-Stats" TargetMode="External"/><Relationship Id="rId1284" Type="http://schemas.openxmlformats.org/officeDocument/2006/relationships/hyperlink" Target="https://fbref.com/en/players/e1618c22/matchlogs/2023-2024/summary/Aaron-Ramsey-Match-Logs" TargetMode="External"/><Relationship Id="rId1491" Type="http://schemas.openxmlformats.org/officeDocument/2006/relationships/hyperlink" Target="https://fbref.com/en/squads/b2b47a98/Newcastle-United-Stats" TargetMode="External"/><Relationship Id="rId1505" Type="http://schemas.openxmlformats.org/officeDocument/2006/relationships/hyperlink" Target="https://fbref.com/en/players/cc2d7ad5/Charlie-Taylor" TargetMode="External"/><Relationship Id="rId1589" Type="http://schemas.openxmlformats.org/officeDocument/2006/relationships/hyperlink" Target="https://fbref.com/en/players/e06683ca/Virgil-van-Dijk" TargetMode="External"/><Relationship Id="rId1712" Type="http://schemas.openxmlformats.org/officeDocument/2006/relationships/hyperlink" Target="https://fbref.com/en/players/51cf8561/matchlogs/2023-2024/summary/Oleksandr-Zinchenko-Match-Logs" TargetMode="External"/><Relationship Id="rId293" Type="http://schemas.openxmlformats.org/officeDocument/2006/relationships/hyperlink" Target="https://fbref.com/en/players/2389cdc2/Matty-Cash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DEN/Denmark-Football" TargetMode="External"/><Relationship Id="rId721" Type="http://schemas.openxmlformats.org/officeDocument/2006/relationships/hyperlink" Target="https://fbref.com/en/players/6ca5ec4b/Alex-Iwobi" TargetMode="External"/><Relationship Id="rId1144" Type="http://schemas.openxmlformats.org/officeDocument/2006/relationships/hyperlink" Target="https://fbref.com/en/players/e6af02e0/matchlogs/2023-2024/summary/Matheus-Nunes-Match-Logs" TargetMode="External"/><Relationship Id="rId1351" Type="http://schemas.openxmlformats.org/officeDocument/2006/relationships/hyperlink" Target="https://fbref.com/en/squads/943e8050/Burnley-Stats" TargetMode="External"/><Relationship Id="rId1449" Type="http://schemas.openxmlformats.org/officeDocument/2006/relationships/hyperlink" Target="https://fbref.com/en/players/8e16dd48/Luis-Sinisterra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dc62b55d/matchlogs/2023-2024/summary/Matheus-Cunha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4bcf39f6/matchlogs/2023-2024/summary/Neal-Maupay-Match-Logs" TargetMode="External"/><Relationship Id="rId1211" Type="http://schemas.openxmlformats.org/officeDocument/2006/relationships/hyperlink" Target="https://fbref.com/en/squads/b8fd03ef/Manchester-City-Stats" TargetMode="External"/><Relationship Id="rId1656" Type="http://schemas.openxmlformats.org/officeDocument/2006/relationships/hyperlink" Target="https://fbref.com/en/players/35e413f1/matchlogs/2023-2024/summary/Ben-White-Match-Logs" TargetMode="External"/><Relationship Id="rId220" Type="http://schemas.openxmlformats.org/officeDocument/2006/relationships/hyperlink" Target="https://fbref.com/en/players/79c84d1c/matchlogs/2023-2024/summary/Jarrod-Bowen-Match-Logs" TargetMode="External"/><Relationship Id="rId458" Type="http://schemas.openxmlformats.org/officeDocument/2006/relationships/hyperlink" Target="https://fbref.com/en/country/BRA/Brazil-Football" TargetMode="External"/><Relationship Id="rId665" Type="http://schemas.openxmlformats.org/officeDocument/2006/relationships/hyperlink" Target="https://fbref.com/en/players/8c3078cd/Luke-Harris" TargetMode="External"/><Relationship Id="rId872" Type="http://schemas.openxmlformats.org/officeDocument/2006/relationships/hyperlink" Target="https://fbref.com/en/players/99813635/matchlogs/2023-2024/summary/Adam-Lallana-Match-Logs" TargetMode="External"/><Relationship Id="rId1088" Type="http://schemas.openxmlformats.org/officeDocument/2006/relationships/hyperlink" Target="https://fbref.com/en/players/2da834f1/matchlogs/2023-2024/summary/Carlton-Morris-Match-Logs" TargetMode="External"/><Relationship Id="rId1295" Type="http://schemas.openxmlformats.org/officeDocument/2006/relationships/hyperlink" Target="https://fbref.com/en/squads/18bb7c10/Arsenal-Stats" TargetMode="External"/><Relationship Id="rId1309" Type="http://schemas.openxmlformats.org/officeDocument/2006/relationships/hyperlink" Target="https://fbref.com/en/players/3353737a/Sergio-Reguilon" TargetMode="External"/><Relationship Id="rId1516" Type="http://schemas.openxmlformats.org/officeDocument/2006/relationships/hyperlink" Target="https://fbref.com/en/players/fc027d02/matchlogs/2023-2024/summary/Luke-Thomas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SCO/Scotland-Football" TargetMode="External"/><Relationship Id="rId525" Type="http://schemas.openxmlformats.org/officeDocument/2006/relationships/hyperlink" Target="https://fbref.com/en/players/ae4fc6a4/Eberechi-Eze" TargetMode="External"/><Relationship Id="rId732" Type="http://schemas.openxmlformats.org/officeDocument/2006/relationships/hyperlink" Target="https://fbref.com/en/players/9c36ed83/matchlogs/2023-2024/summary/Nicolas-Jackson-Match-Logs" TargetMode="External"/><Relationship Id="rId1155" Type="http://schemas.openxmlformats.org/officeDocument/2006/relationships/hyperlink" Target="https://fbref.com/en/squads/943e8050/Burnley-Stats" TargetMode="External"/><Relationship Id="rId1362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10f0fdd3/matchlogs/2023-2024/summary/Jean-Ricner-Bellegarde-Match-Logs" TargetMode="External"/><Relationship Id="rId371" Type="http://schemas.openxmlformats.org/officeDocument/2006/relationships/hyperlink" Target="https://fbref.com/en/squads/19538871/Manchester-United-Stats" TargetMode="External"/><Relationship Id="rId1015" Type="http://schemas.openxmlformats.org/officeDocument/2006/relationships/hyperlink" Target="https://fbref.com/en/squads/1df6b87e/Sheffield-United-Stats" TargetMode="External"/><Relationship Id="rId1222" Type="http://schemas.openxmlformats.org/officeDocument/2006/relationships/hyperlink" Target="https://fbref.com/en/country/BRA/Brazil-Football" TargetMode="External"/><Relationship Id="rId1667" Type="http://schemas.openxmlformats.org/officeDocument/2006/relationships/hyperlink" Target="https://fbref.com/en/squads/b2b47a98/Newcastle-United-Stats" TargetMode="External"/><Relationship Id="rId469" Type="http://schemas.openxmlformats.org/officeDocument/2006/relationships/hyperlink" Target="https://fbref.com/en/players/bf33b257/Alfie-Doughty" TargetMode="External"/><Relationship Id="rId676" Type="http://schemas.openxmlformats.org/officeDocument/2006/relationships/hyperlink" Target="https://fbref.com/en/players/4fd08daa/matchlogs/2023-2024/summary/Jan-Paul-van-Hecke-Match-Logs" TargetMode="External"/><Relationship Id="rId883" Type="http://schemas.openxmlformats.org/officeDocument/2006/relationships/hyperlink" Target="https://fbref.com/en/squads/1df6b87e/Sheffield-United-Stats" TargetMode="External"/><Relationship Id="rId1099" Type="http://schemas.openxmlformats.org/officeDocument/2006/relationships/hyperlink" Target="https://fbref.com/en/squads/fd962109/Fulham-Stats" TargetMode="External"/><Relationship Id="rId1527" Type="http://schemas.openxmlformats.org/officeDocument/2006/relationships/hyperlink" Target="https://fbref.com/en/squads/18bb7c10/Arsenal-Stat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700783e7/Levi-Colwill" TargetMode="External"/><Relationship Id="rId536" Type="http://schemas.openxmlformats.org/officeDocument/2006/relationships/hyperlink" Target="https://fbref.com/en/players/4596da74/matchlogs/2023-2024/summary/Evan-Ferguson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bc7dc64d/Bukayo-Saka" TargetMode="External"/><Relationship Id="rId175" Type="http://schemas.openxmlformats.org/officeDocument/2006/relationships/hyperlink" Target="https://fbref.com/en/squads/943e8050/Burnley-Stats" TargetMode="External"/><Relationship Id="rId743" Type="http://schemas.openxmlformats.org/officeDocument/2006/relationships/hyperlink" Target="https://fbref.com/en/squads/cd051869/Brentfor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SCO/Scotland-Football" TargetMode="External"/><Relationship Id="rId1580" Type="http://schemas.openxmlformats.org/officeDocument/2006/relationships/hyperlink" Target="https://fbref.com/en/players/4a51ba65/matchlogs/2023-2024/summary/Matt-Turner-Match-Logs" TargetMode="External"/><Relationship Id="rId1678" Type="http://schemas.openxmlformats.org/officeDocument/2006/relationships/hyperlink" Target="https://fbref.com/en/country/NZL/New-Zealand-Football" TargetMode="External"/><Relationship Id="rId382" Type="http://schemas.openxmlformats.org/officeDocument/2006/relationships/hyperlink" Target="https://fbref.com/en/country/NED/Netherlands-Football" TargetMode="External"/><Relationship Id="rId603" Type="http://schemas.openxmlformats.org/officeDocument/2006/relationships/hyperlink" Target="https://fbref.com/en/squads/8cec06e1/Wolverhampton-Wanderers-Stats" TargetMode="External"/><Relationship Id="rId687" Type="http://schemas.openxmlformats.org/officeDocument/2006/relationships/hyperlink" Target="https://fbref.com/en/squads/361ca564/Tottenham-Hotspur-Stats" TargetMode="External"/><Relationship Id="rId810" Type="http://schemas.openxmlformats.org/officeDocument/2006/relationships/hyperlink" Target="https://fbref.com/en/country/FRA/France-Football" TargetMode="External"/><Relationship Id="rId908" Type="http://schemas.openxmlformats.org/officeDocument/2006/relationships/hyperlink" Target="https://fbref.com/en/players/41f08ac8/matchlogs/2023-2024/summary/Keane-Lewis-Potter-Match-Logs" TargetMode="External"/><Relationship Id="rId1233" Type="http://schemas.openxmlformats.org/officeDocument/2006/relationships/hyperlink" Target="https://fbref.com/en/players/ac7e7b1c/Facundo-Pellistri" TargetMode="External"/><Relationship Id="rId1440" Type="http://schemas.openxmlformats.org/officeDocument/2006/relationships/hyperlink" Target="https://fbref.com/en/players/3eb22ec9/matchlogs/2023-2024/summary/Bernardo-Silva-Match-Logs" TargetMode="External"/><Relationship Id="rId1538" Type="http://schemas.openxmlformats.org/officeDocument/2006/relationships/hyperlink" Target="https://fbref.com/en/country/ESP/Spain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GER/Germany-Football" TargetMode="External"/><Relationship Id="rId1177" Type="http://schemas.openxmlformats.org/officeDocument/2006/relationships/hyperlink" Target="https://fbref.com/en/players/e9c0c1b2/Andre-Onana" TargetMode="External"/><Relationship Id="rId1300" Type="http://schemas.openxmlformats.org/officeDocument/2006/relationships/hyperlink" Target="https://fbref.com/en/players/28b40c9c/matchlogs/2023-2024/summary/Tim-Ream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BRA/Brazil-Football" TargetMode="External"/><Relationship Id="rId961" Type="http://schemas.openxmlformats.org/officeDocument/2006/relationships/hyperlink" Target="https://fbref.com/en/players/a572e291/Orel-Mangala" TargetMode="External"/><Relationship Id="rId1384" Type="http://schemas.openxmlformats.org/officeDocument/2006/relationships/hyperlink" Target="https://fbref.com/en/players/972aeb2a/matchlogs/2023-2024/summary/William-Saliba-Match-Logs" TargetMode="External"/><Relationship Id="rId1591" Type="http://schemas.openxmlformats.org/officeDocument/2006/relationships/hyperlink" Target="https://fbref.com/en/squads/822bd0ba/Liverpool-Stats" TargetMode="External"/><Relationship Id="rId1605" Type="http://schemas.openxmlformats.org/officeDocument/2006/relationships/hyperlink" Target="https://fbref.com/en/players/cf134113/Bart-Verbruggen" TargetMode="External"/><Relationship Id="rId1689" Type="http://schemas.openxmlformats.org/officeDocument/2006/relationships/hyperlink" Target="https://fbref.com/en/players/c1fe2a48/Ryan-Yate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GNB/Guinea-Bissau-Football" TargetMode="External"/><Relationship Id="rId393" Type="http://schemas.openxmlformats.org/officeDocument/2006/relationships/hyperlink" Target="https://fbref.com/en/players/9228b07c/Tom-Davies" TargetMode="External"/><Relationship Id="rId407" Type="http://schemas.openxmlformats.org/officeDocument/2006/relationships/hyperlink" Target="https://fbref.com/en/squads/943e8050/Burnley-Stats" TargetMode="External"/><Relationship Id="rId614" Type="http://schemas.openxmlformats.org/officeDocument/2006/relationships/hyperlink" Target="https://fbref.com/en/country/ESP/Spain-Football" TargetMode="External"/><Relationship Id="rId821" Type="http://schemas.openxmlformats.org/officeDocument/2006/relationships/hyperlink" Target="https://fbref.com/en/players/51dbeea9/Thilo-Kehrer" TargetMode="External"/><Relationship Id="rId1037" Type="http://schemas.openxmlformats.org/officeDocument/2006/relationships/hyperlink" Target="https://fbref.com/en/players/d93c2511/Scott-McTominay" TargetMode="External"/><Relationship Id="rId1244" Type="http://schemas.openxmlformats.org/officeDocument/2006/relationships/hyperlink" Target="https://fbref.com/en/players/6fe90922/matchlogs/2023-2024/summary/Ivan-Perisic-Match-Logs" TargetMode="External"/><Relationship Id="rId1451" Type="http://schemas.openxmlformats.org/officeDocument/2006/relationships/hyperlink" Target="https://fbref.com/en/squads/4ba7cbea/Bournemouth-Stats" TargetMode="External"/><Relationship Id="rId253" Type="http://schemas.openxmlformats.org/officeDocument/2006/relationships/hyperlink" Target="https://fbref.com/en/players/468a7a91/Facundo-Buonanotte" TargetMode="External"/><Relationship Id="rId460" Type="http://schemas.openxmlformats.org/officeDocument/2006/relationships/hyperlink" Target="https://fbref.com/en/players/67ac5bb8/matchlogs/2023-2024/summary/Gabriel-Dos-Santos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361ca564/Tottenham-Hotspur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de112b84/matchlogs/2023-2024/summary/Jacob-Murphy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c47541e0/Bertrand-Traore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26ce2263/matchlogs/2023-2024/summary/Ryan-Christie-Match-Logs" TargetMode="External"/><Relationship Id="rId558" Type="http://schemas.openxmlformats.org/officeDocument/2006/relationships/hyperlink" Target="https://fbref.com/en/country/ESP/Spain-Football" TargetMode="External"/><Relationship Id="rId765" Type="http://schemas.openxmlformats.org/officeDocument/2006/relationships/hyperlink" Target="https://fbref.com/en/players/0cd31129/Brennan-Johnson" TargetMode="External"/><Relationship Id="rId972" Type="http://schemas.openxmlformats.org/officeDocument/2006/relationships/hyperlink" Target="https://fbref.com/en/players/bb5fbd2b/matchlogs/2023-2024/summary/Solly-March-Match-Logs" TargetMode="External"/><Relationship Id="rId1188" Type="http://schemas.openxmlformats.org/officeDocument/2006/relationships/hyperlink" Target="https://fbref.com/en/players/2944f86f/matchlogs/2023-2024/summary/Frank-Onyeka-Match-Logs" TargetMode="External"/><Relationship Id="rId1395" Type="http://schemas.openxmlformats.org/officeDocument/2006/relationships/hyperlink" Target="https://fbref.com/en/squads/cff3d9bb/Chelsea-Stats" TargetMode="External"/><Relationship Id="rId1409" Type="http://schemas.openxmlformats.org/officeDocument/2006/relationships/hyperlink" Target="https://fbref.com/en/players/52afb588/Kevin-Schade" TargetMode="External"/><Relationship Id="rId1616" Type="http://schemas.openxmlformats.org/officeDocument/2006/relationships/hyperlink" Target="https://fbref.com/en/players/6412cc03/matchlogs/2023-2024/summary/Fabio-Vieira-Match-Logs" TargetMode="External"/><Relationship Id="rId197" Type="http://schemas.openxmlformats.org/officeDocument/2006/relationships/hyperlink" Target="https://fbref.com/en/players/6c203af0/Yves-Bissouma" TargetMode="External"/><Relationship Id="rId418" Type="http://schemas.openxmlformats.org/officeDocument/2006/relationships/hyperlink" Target="https://fbref.com/en/country/POR/Portugal-Football" TargetMode="External"/><Relationship Id="rId625" Type="http://schemas.openxmlformats.org/officeDocument/2006/relationships/hyperlink" Target="https://fbref.com/en/players/b0b4fd3e/Jack-Grealish" TargetMode="External"/><Relationship Id="rId832" Type="http://schemas.openxmlformats.org/officeDocument/2006/relationships/hyperlink" Target="https://fbref.com/en/players/0ad53bdc/matchlogs/2023-2024/summary/Milos-Kerkez-Match-Logs" TargetMode="External"/><Relationship Id="rId1048" Type="http://schemas.openxmlformats.org/officeDocument/2006/relationships/hyperlink" Target="https://fbref.com/en/players/ca22ccb0/matchlogs/2023-2024/summary/Hannibal-Mejbri-Match-Logs" TargetMode="External"/><Relationship Id="rId1255" Type="http://schemas.openxmlformats.org/officeDocument/2006/relationships/hyperlink" Target="https://fbref.com/en/squads/d3fd31cc/Everton-Stats" TargetMode="External"/><Relationship Id="rId146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b2d31e83/matchlogs/2023-2024/summary/Dan-Burn-Match-Logs" TargetMode="External"/><Relationship Id="rId471" Type="http://schemas.openxmlformats.org/officeDocument/2006/relationships/hyperlink" Target="https://fbref.com/en/squads/e297cd13/Luton-Town-Stats" TargetMode="External"/><Relationship Id="rId1115" Type="http://schemas.openxmlformats.org/officeDocument/2006/relationships/hyperlink" Target="https://fbref.com/en/squads/18bb7c10/Arsenal-Stats" TargetMode="External"/><Relationship Id="rId1322" Type="http://schemas.openxmlformats.org/officeDocument/2006/relationships/hyperlink" Target="https://fbref.com/en/country/USA/United-States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c2731c10/Conor-Gallagher" TargetMode="External"/><Relationship Id="rId776" Type="http://schemas.openxmlformats.org/officeDocument/2006/relationships/hyperlink" Target="https://fbref.com/en/players/9e5708be/matchlogs/2023-2024/summary/Sam-Johnstone-Match-Logs" TargetMode="External"/><Relationship Id="rId983" Type="http://schemas.openxmlformats.org/officeDocument/2006/relationships/hyperlink" Target="https://fbref.com/en/squads/8602292d/Aston-Villa-Stats" TargetMode="External"/><Relationship Id="rId1199" Type="http://schemas.openxmlformats.org/officeDocument/2006/relationships/hyperlink" Target="https://fbref.com/en/squads/1df6b87e/Sheffield-United-Stats" TargetMode="External"/><Relationship Id="rId1627" Type="http://schemas.openxmlformats.org/officeDocument/2006/relationships/hyperlink" Target="https://fbref.com/en/squads/b8fd03ef/Manchester-City-Stats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a712ca2b/Issa-Diop" TargetMode="External"/><Relationship Id="rId636" Type="http://schemas.openxmlformats.org/officeDocument/2006/relationships/hyperlink" Target="https://fbref.com/en/players/d0706b27/matchlogs/2023-2024/summary/Marc-Guehi-Match-Logs" TargetMode="External"/><Relationship Id="rId1059" Type="http://schemas.openxmlformats.org/officeDocument/2006/relationships/hyperlink" Target="https://fbref.com/en/squads/8602292d/Aston-Villa-Stats" TargetMode="External"/><Relationship Id="rId1266" Type="http://schemas.openxmlformats.org/officeDocument/2006/relationships/hyperlink" Target="https://fbref.com/en/country/ESP/Spain-Football" TargetMode="External"/><Relationship Id="rId1473" Type="http://schemas.openxmlformats.org/officeDocument/2006/relationships/hyperlink" Target="https://fbref.com/en/players/6a8a7af8/Vinicius-Souza" TargetMode="External"/><Relationship Id="rId843" Type="http://schemas.openxmlformats.org/officeDocument/2006/relationships/hyperlink" Target="https://fbref.com/en/squads/4ba7cbea/Bournemouth-Stats" TargetMode="External"/><Relationship Id="rId1126" Type="http://schemas.openxmlformats.org/officeDocument/2006/relationships/hyperlink" Target="https://fbref.com/en/country/SEN/Senegal-Football" TargetMode="External"/><Relationship Id="rId1680" Type="http://schemas.openxmlformats.org/officeDocument/2006/relationships/hyperlink" Target="https://fbref.com/en/players/4e9a0555/matchlogs/2023-2024/summary/Chris-Wood-Match-Logs" TargetMode="External"/><Relationship Id="rId275" Type="http://schemas.openxmlformats.org/officeDocument/2006/relationships/hyperlink" Target="https://fbref.com/en/squads/fd962109/Fulham-Stats" TargetMode="External"/><Relationship Id="rId482" Type="http://schemas.openxmlformats.org/officeDocument/2006/relationships/hyperlink" Target="https://fbref.com/en/country/COL/Colombia-Football" TargetMode="External"/><Relationship Id="rId703" Type="http://schemas.openxmlformats.org/officeDocument/2006/relationships/hyperlink" Target="https://fbref.com/en/squads/47c64c55/Crystal-Palace-Stats" TargetMode="External"/><Relationship Id="rId910" Type="http://schemas.openxmlformats.org/officeDocument/2006/relationships/hyperlink" Target="https://fbref.com/en/country/SWE/Sweden-Football" TargetMode="External"/><Relationship Id="rId1333" Type="http://schemas.openxmlformats.org/officeDocument/2006/relationships/hyperlink" Target="https://fbref.com/en/players/2e4f5f03/Andrew-Robertson" TargetMode="External"/><Relationship Id="rId1540" Type="http://schemas.openxmlformats.org/officeDocument/2006/relationships/hyperlink" Target="https://fbref.com/en/players/532e1e4f/matchlogs/2023-2024/summary/Pau-Torres-Match-Logs" TargetMode="External"/><Relationship Id="rId1638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CIV/Cote-dIvoire-Football" TargetMode="External"/><Relationship Id="rId787" Type="http://schemas.openxmlformats.org/officeDocument/2006/relationships/hyperlink" Target="https://fbref.com/en/squads/822bd0ba/Liverpool-Stats" TargetMode="External"/><Relationship Id="rId994" Type="http://schemas.openxmlformats.org/officeDocument/2006/relationships/hyperlink" Target="https://fbref.com/en/country/FRA/France-Football" TargetMode="External"/><Relationship Id="rId1400" Type="http://schemas.openxmlformats.org/officeDocument/2006/relationships/hyperlink" Target="https://fbref.com/en/players/dbf053da/matchlogs/2023-2024/summary/Jadon-Sancho-Match-Logs" TargetMode="External"/><Relationship Id="rId202" Type="http://schemas.openxmlformats.org/officeDocument/2006/relationships/hyperlink" Target="https://fbref.com/en/country/NOR/Norway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466fb2c5/Aaron-Ramsdale" TargetMode="External"/><Relationship Id="rId1484" Type="http://schemas.openxmlformats.org/officeDocument/2006/relationships/hyperlink" Target="https://fbref.com/en/players/b400bde0/matchlogs/2023-2024/summary/Raheem-Sterling-Match-Logs" TargetMode="External"/><Relationship Id="rId1691" Type="http://schemas.openxmlformats.org/officeDocument/2006/relationships/hyperlink" Target="https://fbref.com/en/squads/e4a775cb/Nottingham-Forest-Stats" TargetMode="External"/><Relationship Id="rId1705" Type="http://schemas.openxmlformats.org/officeDocument/2006/relationships/hyperlink" Target="https://fbref.com/en/players/07d65234/Anass-Zaroury" TargetMode="External"/><Relationship Id="rId286" Type="http://schemas.openxmlformats.org/officeDocument/2006/relationships/hyperlink" Target="https://fbref.com/en/country/BRA/Brazil-Football" TargetMode="External"/><Relationship Id="rId493" Type="http://schemas.openxmlformats.org/officeDocument/2006/relationships/hyperlink" Target="https://fbref.com/en/players/debe38a0/John-Egan" TargetMode="External"/><Relationship Id="rId507" Type="http://schemas.openxmlformats.org/officeDocument/2006/relationships/hyperlink" Target="https://fbref.com/en/squads/361ca564/Tottenham-Hotspur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37118440/Tom-Lockyer" TargetMode="External"/><Relationship Id="rId1137" Type="http://schemas.openxmlformats.org/officeDocument/2006/relationships/hyperlink" Target="https://fbref.com/en/players/e6af02e0/Matheus-Nunes" TargetMode="External"/><Relationship Id="rId1344" Type="http://schemas.openxmlformats.org/officeDocument/2006/relationships/hyperlink" Target="https://fbref.com/en/players/7399c7a8/matchlogs/2023-2024/summary/Jack-Robinson-Match-Logs" TargetMode="External"/><Relationship Id="rId1551" Type="http://schemas.openxmlformats.org/officeDocument/2006/relationships/hyperlink" Target="https://fbref.com/en/squads/8602292d/Aston-Villa-Stat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f6d7d690/Josh-Cullen" TargetMode="External"/><Relationship Id="rId560" Type="http://schemas.openxmlformats.org/officeDocument/2006/relationships/hyperlink" Target="https://fbref.com/en/players/82927de4/matchlogs/2023-2024/summary/Pablo-Fornals-Match-Logs" TargetMode="External"/><Relationship Id="rId798" Type="http://schemas.openxmlformats.org/officeDocument/2006/relationships/hyperlink" Target="https://fbref.com/en/country/DEN/Denmark-Football" TargetMode="External"/><Relationship Id="rId1190" Type="http://schemas.openxmlformats.org/officeDocument/2006/relationships/hyperlink" Target="https://fbref.com/en/country/BEL/Belgium-Football" TargetMode="External"/><Relationship Id="rId1204" Type="http://schemas.openxmlformats.org/officeDocument/2006/relationships/hyperlink" Target="https://fbref.com/en/players/2f9e4435/matchlogs/2023-2024/summary/Dango-Ouattara-Match-Logs" TargetMode="External"/><Relationship Id="rId1411" Type="http://schemas.openxmlformats.org/officeDocument/2006/relationships/hyperlink" Target="https://fbref.com/en/squads/cd051869/Brentford-Stats" TargetMode="External"/><Relationship Id="rId1649" Type="http://schemas.openxmlformats.org/officeDocument/2006/relationships/hyperlink" Target="https://fbref.com/en/players/ce5143da/Danny-Welbeck" TargetMode="External"/><Relationship Id="rId213" Type="http://schemas.openxmlformats.org/officeDocument/2006/relationships/hyperlink" Target="https://fbref.com/en/players/ccce7025/Sven-Botman" TargetMode="External"/><Relationship Id="rId420" Type="http://schemas.openxmlformats.org/officeDocument/2006/relationships/hyperlink" Target="https://fbref.com/en/players/31c69ef1/matchlogs/2023-2024/summary/Ruben-Dia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df3cda47/Dejan-Kulusevski" TargetMode="External"/><Relationship Id="rId1050" Type="http://schemas.openxmlformats.org/officeDocument/2006/relationships/hyperlink" Target="https://fbref.com/en/country/WAL/Wales-Football" TargetMode="External"/><Relationship Id="rId1288" Type="http://schemas.openxmlformats.org/officeDocument/2006/relationships/hyperlink" Target="https://fbref.com/en/players/1544f145/matchlogs/2023-2024/summary/Jacob-Ramsey-Match-Logs" TargetMode="External"/><Relationship Id="rId1495" Type="http://schemas.openxmlformats.org/officeDocument/2006/relationships/hyperlink" Target="https://fbref.com/en/squads/d3fd31cc/Everton-Stats" TargetMode="External"/><Relationship Id="rId1509" Type="http://schemas.openxmlformats.org/officeDocument/2006/relationships/hyperlink" Target="https://fbref.com/en/players/77d7c96f/Kenny-Tete" TargetMode="External"/><Relationship Id="rId1716" Type="http://schemas.openxmlformats.org/officeDocument/2006/relationships/hyperlink" Target="https://fbref.com/en/players/ce4246f5/matchlogs/2023-2024/summary/Kurt-Zouma-Match-Logs" TargetMode="External"/><Relationship Id="rId297" Type="http://schemas.openxmlformats.org/officeDocument/2006/relationships/hyperlink" Target="https://fbref.com/en/players/197640fd/Timothy-Castagne" TargetMode="External"/><Relationship Id="rId518" Type="http://schemas.openxmlformats.org/officeDocument/2006/relationships/hyperlink" Target="https://fbref.com/en/country/ECU/Ecuador-Football" TargetMode="External"/><Relationship Id="rId725" Type="http://schemas.openxmlformats.org/officeDocument/2006/relationships/hyperlink" Target="https://fbref.com/en/players/6ca5ec4b/Alex-Iwobi" TargetMode="External"/><Relationship Id="rId932" Type="http://schemas.openxmlformats.org/officeDocument/2006/relationships/hyperlink" Target="https://fbref.com/en/players/7af88b33/matchlogs/2023-2024/summary/Max-Lowe-Match-Logs" TargetMode="External"/><Relationship Id="rId1148" Type="http://schemas.openxmlformats.org/officeDocument/2006/relationships/hyperlink" Target="https://fbref.com/en/players/4d77b365/matchlogs/2023-2024/summary/Darwin-Nunez-Match-Logs" TargetMode="External"/><Relationship Id="rId1355" Type="http://schemas.openxmlformats.org/officeDocument/2006/relationships/hyperlink" Target="https://fbref.com/en/squads/cd051869/Brentford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399e9474/Amarii-Bell" TargetMode="External"/><Relationship Id="rId364" Type="http://schemas.openxmlformats.org/officeDocument/2006/relationships/hyperlink" Target="https://fbref.com/en/players/db4ed67b/matchlogs/2023-2024/summary/Mahmoud-Dahoud-Match-Logs" TargetMode="External"/><Relationship Id="rId1008" Type="http://schemas.openxmlformats.org/officeDocument/2006/relationships/hyperlink" Target="https://fbref.com/en/players/4bcf39f6/matchlogs/2023-2024/summary/Neal-Maupay-Match-Logs" TargetMode="External"/><Relationship Id="rId1215" Type="http://schemas.openxmlformats.org/officeDocument/2006/relationships/hyperlink" Target="https://fbref.com/en/squads/cff3d9bb/Chelsea-Stats" TargetMode="External"/><Relationship Id="rId1422" Type="http://schemas.openxmlformats.org/officeDocument/2006/relationships/hyperlink" Target="https://fbref.com/en/country/POR/Portugal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cff3d9bb/Chelsea-Stats" TargetMode="External"/><Relationship Id="rId669" Type="http://schemas.openxmlformats.org/officeDocument/2006/relationships/hyperlink" Target="https://fbref.com/en/players/fed7cb61/Kai-Havertz" TargetMode="External"/><Relationship Id="rId876" Type="http://schemas.openxmlformats.org/officeDocument/2006/relationships/hyperlink" Target="https://fbref.com/en/players/f4e433d4/matchlogs/2023-2024/summary/Tariq-Lamptey-Match-Logs" TargetMode="External"/><Relationship Id="rId1299" Type="http://schemas.openxmlformats.org/officeDocument/2006/relationships/hyperlink" Target="https://fbref.com/en/squads/fd962109/Fulham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c1949191/matchlogs/2023-2024/summary/Jarrad-Branthwaite-Match-Logs" TargetMode="External"/><Relationship Id="rId431" Type="http://schemas.openxmlformats.org/officeDocument/2006/relationships/hyperlink" Target="https://fbref.com/en/squads/fd962109/Fulham-Stats" TargetMode="External"/><Relationship Id="rId529" Type="http://schemas.openxmlformats.org/officeDocument/2006/relationships/hyperlink" Target="https://fbref.com/en/players/0ba976e4/Ansu-Fati" TargetMode="External"/><Relationship Id="rId736" Type="http://schemas.openxmlformats.org/officeDocument/2006/relationships/hyperlink" Target="https://fbref.com/en/players/1265a93a/matchlogs/2023-2024/summary/Reece-James-Match-Logs" TargetMode="External"/><Relationship Id="rId1061" Type="http://schemas.openxmlformats.org/officeDocument/2006/relationships/hyperlink" Target="https://fbref.com/en/players/5cbd1eb0/Tyrick-Mitchell" TargetMode="External"/><Relationship Id="rId1159" Type="http://schemas.openxmlformats.org/officeDocument/2006/relationships/hyperlink" Target="https://fbref.com/en/squads/e297cd13/Luton-Town-Stats" TargetMode="External"/><Relationship Id="rId1366" Type="http://schemas.openxmlformats.org/officeDocument/2006/relationships/hyperlink" Target="https://fbref.com/en/country/COD/Congo-DR-Football" TargetMode="External"/><Relationship Id="rId168" Type="http://schemas.openxmlformats.org/officeDocument/2006/relationships/hyperlink" Target="https://fbref.com/en/players/9ade9ce1/matchlogs/2023-2024/summary/Anis-Ben-Slimane-Match-Logs" TargetMode="External"/><Relationship Id="rId943" Type="http://schemas.openxmlformats.org/officeDocument/2006/relationships/hyperlink" Target="https://fbref.com/en/squads/cff3d9bb/Chelsea-Stats" TargetMode="External"/><Relationship Id="rId1019" Type="http://schemas.openxmlformats.org/officeDocument/2006/relationships/hyperlink" Target="https://fbref.com/en/squads/b8fd03ef/Manchester-City-Stats" TargetMode="External"/><Relationship Id="rId1573" Type="http://schemas.openxmlformats.org/officeDocument/2006/relationships/hyperlink" Target="https://fbref.com/en/players/f315ca93/Kostas-Tsimika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e297cd13/Luton-Town-Stats" TargetMode="External"/><Relationship Id="rId1226" Type="http://schemas.openxmlformats.org/officeDocument/2006/relationships/hyperlink" Target="https://fbref.com/en/country/GHA/Ghana-Football" TargetMode="External"/><Relationship Id="rId1433" Type="http://schemas.openxmlformats.org/officeDocument/2006/relationships/hyperlink" Target="https://fbref.com/en/players/9c94165b/Luke-Shaw" TargetMode="External"/><Relationship Id="rId1640" Type="http://schemas.openxmlformats.org/officeDocument/2006/relationships/hyperlink" Target="https://fbref.com/en/players/3515d404/matchlogs/2023-2024/summary/James-Ward-Prowse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4ba7cbea/Bournemouth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3925dbd6/matchlogs/2023-2024/summary/Aleksandar-Mitrovic-Match-Logs" TargetMode="External"/><Relationship Id="rId1500" Type="http://schemas.openxmlformats.org/officeDocument/2006/relationships/hyperlink" Target="https://fbref.com/en/players/a65c844b/matchlogs/2023-2024/summary/Nuno-Tavares-Match-Logs" TargetMode="External"/><Relationship Id="rId302" Type="http://schemas.openxmlformats.org/officeDocument/2006/relationships/hyperlink" Target="https://fbref.com/en/country/PAR/Paraguay-Football" TargetMode="External"/><Relationship Id="rId747" Type="http://schemas.openxmlformats.org/officeDocument/2006/relationships/hyperlink" Target="https://fbref.com/en/squads/18bb7c10/Arsenal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e342ad68/Mohamed-Salah" TargetMode="External"/><Relationship Id="rId1584" Type="http://schemas.openxmlformats.org/officeDocument/2006/relationships/hyperlink" Target="https://fbref.com/en/players/7cd520e8/matchlogs/2023-2024/summary/Destiny-Udogie-Match-Logs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df10e27c/Billy-Gilmour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BEL/Belgium-Football" TargetMode="External"/><Relationship Id="rId1237" Type="http://schemas.openxmlformats.org/officeDocument/2006/relationships/hyperlink" Target="https://fbref.com/en/players/6639e500/Andreas-Pereira" TargetMode="External"/><Relationship Id="rId1444" Type="http://schemas.openxmlformats.org/officeDocument/2006/relationships/hyperlink" Target="https://fbref.com/en/players/e7aa9d7c/matchlogs/2023-2024/summary/Fabio-Silva-Match-Logs" TargetMode="External"/><Relationship Id="rId1651" Type="http://schemas.openxmlformats.org/officeDocument/2006/relationships/hyperlink" Target="https://fbref.com/en/squads/d07537b9/Brighton-and-Hove-Albion-Stats" TargetMode="External"/><Relationship Id="rId246" Type="http://schemas.openxmlformats.org/officeDocument/2006/relationships/hyperlink" Target="https://fbref.com/en/country/DEN/Denmark-Football" TargetMode="External"/><Relationship Id="rId453" Type="http://schemas.openxmlformats.org/officeDocument/2006/relationships/hyperlink" Target="https://fbref.com/en/players/20b3a502/Nicolas-Dominguez" TargetMode="External"/><Relationship Id="rId660" Type="http://schemas.openxmlformats.org/officeDocument/2006/relationships/hyperlink" Target="https://fbref.com/en/players/da011f18/matchlogs/2023-2024/summary/Lewis-Hall-Match-Logs" TargetMode="External"/><Relationship Id="rId898" Type="http://schemas.openxmlformats.org/officeDocument/2006/relationships/hyperlink" Target="https://fbref.com/en/country/COL/Colombia-Football" TargetMode="External"/><Relationship Id="rId1083" Type="http://schemas.openxmlformats.org/officeDocument/2006/relationships/hyperlink" Target="https://fbref.com/en/squads/4ba7cbea/Bournemouth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ab651565/matchlogs/2023-2024/summary/Nathan-Redmond-Match-Logs" TargetMode="External"/><Relationship Id="rId1511" Type="http://schemas.openxmlformats.org/officeDocument/2006/relationships/hyperlink" Target="https://fbref.com/en/squads/fd962109/Fulham-Stat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2696b6a9/Tahith-Chong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players/d7f99582/Benson-Manuel" TargetMode="External"/><Relationship Id="rId1150" Type="http://schemas.openxmlformats.org/officeDocument/2006/relationships/hyperlink" Target="https://fbref.com/en/country/DEN/Denmark-Football" TargetMode="External"/><Relationship Id="rId1388" Type="http://schemas.openxmlformats.org/officeDocument/2006/relationships/hyperlink" Target="https://fbref.com/en/players/1b4f1169/matchlogs/2023-2024/summary/Albert-Sambi-Lokonga-Match-Logs" TargetMode="External"/><Relationship Id="rId1595" Type="http://schemas.openxmlformats.org/officeDocument/2006/relationships/hyperlink" Target="https://fbref.com/en/squads/19538871/Manchester-United-Stats" TargetMode="External"/><Relationship Id="rId1609" Type="http://schemas.openxmlformats.org/officeDocument/2006/relationships/hyperlink" Target="https://fbref.com/en/players/77d6fd4d/Guglielmo-Vicario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3e9e06cb/Craig-Dawson" TargetMode="External"/><Relationship Id="rId520" Type="http://schemas.openxmlformats.org/officeDocument/2006/relationships/hyperlink" Target="https://fbref.com/en/players/d38fdf53/matchlogs/2023-2024/summary/Pervis-Estupinan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f31def1e/Lloyd-Kelly" TargetMode="External"/><Relationship Id="rId1248" Type="http://schemas.openxmlformats.org/officeDocument/2006/relationships/hyperlink" Target="https://fbref.com/en/players/4f565d77/matchlogs/2023-2024/summary/Kalvin-Phillips-Match-Logs" TargetMode="External"/><Relationship Id="rId1455" Type="http://schemas.openxmlformats.org/officeDocument/2006/relationships/hyperlink" Target="https://fbref.com/en/squads/361ca564/Tottenham-Hotspur-Stats" TargetMode="External"/><Relationship Id="rId1662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a681b7b7/Reece-Burke" TargetMode="External"/><Relationship Id="rId464" Type="http://schemas.openxmlformats.org/officeDocument/2006/relationships/hyperlink" Target="https://fbref.com/en/players/02b29014/matchlogs/2023-2024/summary/Abdoulaye-Doucoure-Match-Logs" TargetMode="External"/><Relationship Id="rId1010" Type="http://schemas.openxmlformats.org/officeDocument/2006/relationships/hyperlink" Target="https://fbref.com/en/country/CMR/Cameroon-Football" TargetMode="External"/><Relationship Id="rId1094" Type="http://schemas.openxmlformats.org/officeDocument/2006/relationships/hyperlink" Target="https://fbref.com/en/country/UKR/Ukraine-Football" TargetMode="External"/><Relationship Id="rId1108" Type="http://schemas.openxmlformats.org/officeDocument/2006/relationships/hyperlink" Target="https://fbref.com/en/players/30d4a2e5/matchlogs/2023-2024/summary/Vitaliy-Mykolenko-Match-Logs" TargetMode="External"/><Relationship Id="rId1315" Type="http://schemas.openxmlformats.org/officeDocument/2006/relationships/hyperlink" Target="https://fbref.com/en/squads/fd962109/Fulham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18bb7c10/Arsenal-Stats" TargetMode="External"/><Relationship Id="rId769" Type="http://schemas.openxmlformats.org/officeDocument/2006/relationships/hyperlink" Target="https://fbref.com/en/players/0cd31129/Brennan-Johnson" TargetMode="External"/><Relationship Id="rId976" Type="http://schemas.openxmlformats.org/officeDocument/2006/relationships/hyperlink" Target="https://fbref.com/en/players/8b788c01/matchlogs/2023-2024/summary/Anthony-Martial-Match-Logs" TargetMode="External"/><Relationship Id="rId1399" Type="http://schemas.openxmlformats.org/officeDocument/2006/relationships/hyperlink" Target="https://fbref.com/en/squads/19538871/Manchester-United-Stats" TargetMode="External"/><Relationship Id="rId324" Type="http://schemas.openxmlformats.org/officeDocument/2006/relationships/hyperlink" Target="https://fbref.com/en/players/b2f9c73e/matchlogs/2023-2024/summary/Carney-Chukwuemeka-Match-Logs" TargetMode="External"/><Relationship Id="rId531" Type="http://schemas.openxmlformats.org/officeDocument/2006/relationships/hyperlink" Target="https://fbref.com/en/squads/d07537b9/Brighton-and-Hove-Albion-Stats" TargetMode="External"/><Relationship Id="rId629" Type="http://schemas.openxmlformats.org/officeDocument/2006/relationships/hyperlink" Target="https://fbref.com/en/players/8aec0537/Pascal-Gross" TargetMode="External"/><Relationship Id="rId1161" Type="http://schemas.openxmlformats.org/officeDocument/2006/relationships/hyperlink" Target="https://fbref.com/en/players/74b2cd7e/Angelo-Ogbonna" TargetMode="External"/><Relationship Id="rId1259" Type="http://schemas.openxmlformats.org/officeDocument/2006/relationships/hyperlink" Target="https://fbref.com/en/squads/cd051869/Brentford-Stats" TargetMode="External"/><Relationship Id="rId1466" Type="http://schemas.openxmlformats.org/officeDocument/2006/relationships/hyperlink" Target="https://fbref.com/en/country/ISR/Israel-Football" TargetMode="External"/><Relationship Id="rId836" Type="http://schemas.openxmlformats.org/officeDocument/2006/relationships/hyperlink" Target="https://fbref.com/en/players/d0f72bf1/matchlogs/2023-2024/summary/Max-Kilman-Match-Logs" TargetMode="External"/><Relationship Id="rId1021" Type="http://schemas.openxmlformats.org/officeDocument/2006/relationships/hyperlink" Target="https://fbref.com/en/players/78b8ac63/Oliver-McBurnie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2500cef9/Yoane-Wissa" TargetMode="External"/><Relationship Id="rId903" Type="http://schemas.openxmlformats.org/officeDocument/2006/relationships/hyperlink" Target="https://fbref.com/en/squads/b8fd03ef/Manchester-City-Stats" TargetMode="External"/><Relationship Id="rId1326" Type="http://schemas.openxmlformats.org/officeDocument/2006/relationships/hyperlink" Target="https://fbref.com/en/country/BRA/Brazil-Football" TargetMode="External"/><Relationship Id="rId1533" Type="http://schemas.openxmlformats.org/officeDocument/2006/relationships/hyperlink" Target="https://fbref.com/en/players/0db169ae/Sandro-Tonali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dad4b285/matchlogs/2023-2024/summary/Joel-Veltman-Match-Logs" TargetMode="External"/><Relationship Id="rId181" Type="http://schemas.openxmlformats.org/officeDocument/2006/relationships/hyperlink" Target="https://fbref.com/en/players/2aaadf33/Luke-Berry" TargetMode="External"/><Relationship Id="rId279" Type="http://schemas.openxmlformats.org/officeDocument/2006/relationships/hyperlink" Target="https://fbref.com/en/squads/d3fd31cc/Everton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69942fb3/James-Hill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CZE/Czech-Republic-Football" TargetMode="External"/><Relationship Id="rId553" Type="http://schemas.openxmlformats.org/officeDocument/2006/relationships/hyperlink" Target="https://fbref.com/en/players/96cf7b61/Wes-Foderingham" TargetMode="External"/><Relationship Id="rId760" Type="http://schemas.openxmlformats.org/officeDocument/2006/relationships/hyperlink" Target="https://fbref.com/en/players/c17bfb65/matchlogs/2023-2024/summary/Joelinton-Match-Logs" TargetMode="External"/><Relationship Id="rId998" Type="http://schemas.openxmlformats.org/officeDocument/2006/relationships/hyperlink" Target="https://fbref.com/en/country/CMR/Cameroon-Football" TargetMode="External"/><Relationship Id="rId1183" Type="http://schemas.openxmlformats.org/officeDocument/2006/relationships/hyperlink" Target="https://fbref.com/en/squads/d3fd31cc/Everton-Stats" TargetMode="External"/><Relationship Id="rId1390" Type="http://schemas.openxmlformats.org/officeDocument/2006/relationships/hyperlink" Target="https://fbref.com/en/country/COL/Colombia-Football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aeed5c06/Moussa-Diaby" TargetMode="External"/><Relationship Id="rId858" Type="http://schemas.openxmlformats.org/officeDocument/2006/relationships/hyperlink" Target="https://fbref.com/en/country/SEN/Senegal-Football" TargetMode="External"/><Relationship Id="rId1043" Type="http://schemas.openxmlformats.org/officeDocument/2006/relationships/hyperlink" Target="https://fbref.com/en/squads/cd051869/Brentford-Stats" TargetMode="External"/><Relationship Id="rId1488" Type="http://schemas.openxmlformats.org/officeDocument/2006/relationships/hyperlink" Target="https://fbref.com/en/players/934e1968/matchlogs/2023-2024/summary/Dominik-Szoboszlai-Match-Logs" TargetMode="External"/><Relationship Id="rId1695" Type="http://schemas.openxmlformats.org/officeDocument/2006/relationships/hyperlink" Target="https://fbref.com/en/squads/d3fd31cc/Everton-Stats" TargetMode="External"/><Relationship Id="rId620" Type="http://schemas.openxmlformats.org/officeDocument/2006/relationships/hyperlink" Target="https://fbref.com/en/players/2bd83368/matchlogs/2023-2024/summary/Anthony-Gordon-Match-Logs" TargetMode="External"/><Relationship Id="rId718" Type="http://schemas.openxmlformats.org/officeDocument/2006/relationships/hyperlink" Target="https://fbref.com/en/country/SWE/Sweden-Football" TargetMode="External"/><Relationship Id="rId925" Type="http://schemas.openxmlformats.org/officeDocument/2006/relationships/hyperlink" Target="https://fbref.com/en/players/a2b105e0/Sean-Longstaff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6434f10d/matchlogs/2023-2024/summary/Rodri-Match-Logs" TargetMode="External"/><Relationship Id="rId1555" Type="http://schemas.openxmlformats.org/officeDocument/2006/relationships/hyperlink" Target="https://fbref.com/en/squads/8cec06e1/Wolverhampton-Wanderers-Stats" TargetMode="External"/><Relationship Id="rId1110" Type="http://schemas.openxmlformats.org/officeDocument/2006/relationships/hyperlink" Target="https://fbref.com/en/country/ZIM/Zimbabwe-Football" TargetMode="External"/><Relationship Id="rId1208" Type="http://schemas.openxmlformats.org/officeDocument/2006/relationships/hyperlink" Target="https://fbref.com/en/players/a78ff07f/matchlogs/2023-2024/summary/Joao-Palhinha-Match-Logs" TargetMode="External"/><Relationship Id="rId1415" Type="http://schemas.openxmlformats.org/officeDocument/2006/relationships/hyperlink" Target="https://fbref.com/en/squads/b2b47a98/Newcastle-United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BRA/Brazil-Football" TargetMode="External"/><Relationship Id="rId270" Type="http://schemas.openxmlformats.org/officeDocument/2006/relationships/hyperlink" Target="https://fbref.com/en/country/ECU/Ecuador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93e08bce/matchlogs/2023-2024/summary/Ameen-Al-Dakhil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ITA/Italy-Football" TargetMode="External"/><Relationship Id="rId228" Type="http://schemas.openxmlformats.org/officeDocument/2006/relationships/hyperlink" Target="https://fbref.com/en/players/97220da2/matchlogs/2023-2024/summary/Armando-Broja-Match-Logs" TargetMode="External"/><Relationship Id="rId435" Type="http://schemas.openxmlformats.org/officeDocument/2006/relationships/hyperlink" Target="https://fbref.com/en/squads/cff3d9bb/Chelsea-Stats" TargetMode="External"/><Relationship Id="rId642" Type="http://schemas.openxmlformats.org/officeDocument/2006/relationships/hyperlink" Target="https://fbref.com/en/country/FRA/France-Football" TargetMode="External"/><Relationship Id="rId1065" Type="http://schemas.openxmlformats.org/officeDocument/2006/relationships/hyperlink" Target="https://fbref.com/en/players/74618572/Kaoru-Mitoma" TargetMode="External"/><Relationship Id="rId1272" Type="http://schemas.openxmlformats.org/officeDocument/2006/relationships/hyperlink" Target="https://fbref.com/en/players/4125cb98/matchlogs/2023-2024/summary/Jarrell-Quansah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822bd0ba/Liverpool-Stats" TargetMode="External"/><Relationship Id="rId1132" Type="http://schemas.openxmlformats.org/officeDocument/2006/relationships/hyperlink" Target="https://fbref.com/en/players/a53649b7/matchlogs/2023-2024/summary/Eddie-Nketiah-Match-Logs" TargetMode="External"/><Relationship Id="rId1577" Type="http://schemas.openxmlformats.org/officeDocument/2006/relationships/hyperlink" Target="https://fbref.com/en/players/4a51ba65/Matt-Turner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players/3eb22ec9/Bernardo-Silva" TargetMode="External"/><Relationship Id="rId1644" Type="http://schemas.openxmlformats.org/officeDocument/2006/relationships/hyperlink" Target="https://fbref.com/en/players/aed3a70f/matchlogs/2023-2024/summary/Ollie-Watkins-Match-Logs" TargetMode="External"/><Relationship Id="rId1504" Type="http://schemas.openxmlformats.org/officeDocument/2006/relationships/hyperlink" Target="https://fbref.com/en/players/5c0da4a4/matchlogs/2023-2024/summary/Marcus-Tavernier-Match-Logs" TargetMode="External"/><Relationship Id="rId1711" Type="http://schemas.openxmlformats.org/officeDocument/2006/relationships/hyperlink" Target="https://fbref.com/en/squads/18bb7c10/Arsenal-Stats" TargetMode="External"/><Relationship Id="rId292" Type="http://schemas.openxmlformats.org/officeDocument/2006/relationships/hyperlink" Target="https://fbref.com/en/players/4d224fe8/matchlogs/2023-2024/summary/Casemiro-Match-Logs" TargetMode="External"/><Relationship Id="rId597" Type="http://schemas.openxmlformats.org/officeDocument/2006/relationships/hyperlink" Target="https://fbref.com/en/players/9f7c837d/Ben-Godfrey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67ac5bb8/Gabriel-Dos-Santos" TargetMode="External"/><Relationship Id="rId1087" Type="http://schemas.openxmlformats.org/officeDocument/2006/relationships/hyperlink" Target="https://fbref.com/en/squads/e297cd13/Luton-Town-Stats" TargetMode="External"/><Relationship Id="rId1294" Type="http://schemas.openxmlformats.org/officeDocument/2006/relationships/hyperlink" Target="https://fbref.com/en/country/ESP/Spain-Football" TargetMode="External"/><Relationship Id="rId664" Type="http://schemas.openxmlformats.org/officeDocument/2006/relationships/hyperlink" Target="https://fbref.com/en/players/eebacc07/matchlogs/2023-2024/summary/Gustavo-Hamer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bb5fbd2b/Solly-March" TargetMode="External"/><Relationship Id="rId1599" Type="http://schemas.openxmlformats.org/officeDocument/2006/relationships/hyperlink" Target="https://fbref.com/en/squads/d07537b9/Brighton-and-Hove-Albion-Stats" TargetMode="External"/><Relationship Id="rId317" Type="http://schemas.openxmlformats.org/officeDocument/2006/relationships/hyperlink" Target="https://fbref.com/en/players/26ce2263/Ryan-Christie" TargetMode="External"/><Relationship Id="rId524" Type="http://schemas.openxmlformats.org/officeDocument/2006/relationships/hyperlink" Target="https://fbref.com/en/players/f8fcd2a5/matchlogs/2023-2024/summary/Jonny-Evans-Match-Logs" TargetMode="External"/><Relationship Id="rId731" Type="http://schemas.openxmlformats.org/officeDocument/2006/relationships/hyperlink" Target="https://fbref.com/en/squads/cff3d9bb/Chelsea-Stats" TargetMode="External"/><Relationship Id="rId1154" Type="http://schemas.openxmlformats.org/officeDocument/2006/relationships/hyperlink" Target="https://fbref.com/en/country/IRL/Republic-of-Ireland-Football" TargetMode="External"/><Relationship Id="rId1361" Type="http://schemas.openxmlformats.org/officeDocument/2006/relationships/hyperlink" Target="https://fbref.com/en/players/10a10454/Joe-Rothwell" TargetMode="External"/><Relationship Id="rId1459" Type="http://schemas.openxmlformats.org/officeDocument/2006/relationships/hyperlink" Target="https://fbref.com/en/squads/18bb7c10/Arsenal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ad53bdc/Milos-Kerkez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9b6f7fd5/Lucas-Paqueta" TargetMode="External"/><Relationship Id="rId1666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squads/18bb7c10/Arsenal-Stats" TargetMode="External"/><Relationship Id="rId1526" Type="http://schemas.openxmlformats.org/officeDocument/2006/relationships/hyperlink" Target="https://fbref.com/en/country/JPN/Japan-Football" TargetMode="External"/><Relationship Id="rId25" Type="http://schemas.openxmlformats.org/officeDocument/2006/relationships/hyperlink" Target="https://fbref.com/en/players/a6c58494/Naouirou-Ahamada" TargetMode="External"/><Relationship Id="rId174" Type="http://schemas.openxmlformats.org/officeDocument/2006/relationships/hyperlink" Target="https://fbref.com/en/country/ISL/Iceland-Football" TargetMode="External"/><Relationship Id="rId381" Type="http://schemas.openxmlformats.org/officeDocument/2006/relationships/hyperlink" Target="https://fbref.com/en/players/f08490a6/Arnaut-Danjuma" TargetMode="External"/><Relationship Id="rId241" Type="http://schemas.openxmlformats.org/officeDocument/2006/relationships/hyperlink" Target="https://fbref.com/en/players/47369df8/Josh-Brownhill" TargetMode="External"/><Relationship Id="rId479" Type="http://schemas.openxmlformats.org/officeDocument/2006/relationships/hyperlink" Target="https://fbref.com/en/squads/d07537b9/Brighton-and-Hove-Albion-Stats" TargetMode="External"/><Relationship Id="rId686" Type="http://schemas.openxmlformats.org/officeDocument/2006/relationships/hyperlink" Target="https://fbref.com/en/country/KOR/Korea-Republic-Football" TargetMode="External"/><Relationship Id="rId893" Type="http://schemas.openxmlformats.org/officeDocument/2006/relationships/hyperlink" Target="https://fbref.com/en/players/2628fd2b/Bernd-Leno" TargetMode="External"/><Relationship Id="rId339" Type="http://schemas.openxmlformats.org/officeDocument/2006/relationships/hyperlink" Target="https://fbref.com/en/squads/943e8050/Burnley-Stats" TargetMode="External"/><Relationship Id="rId546" Type="http://schemas.openxmlformats.org/officeDocument/2006/relationships/hyperlink" Target="https://fbref.com/en/country/NED/Netherlands-Football" TargetMode="External"/><Relationship Id="rId753" Type="http://schemas.openxmlformats.org/officeDocument/2006/relationships/hyperlink" Target="https://fbref.com/en/players/e8832875/Joao-Pedro" TargetMode="External"/><Relationship Id="rId1176" Type="http://schemas.openxmlformats.org/officeDocument/2006/relationships/hyperlink" Target="https://fbref.com/en/players/828657ff/matchlogs/2023-2024/summary/Amadou-Onana-Match-Logs" TargetMode="External"/><Relationship Id="rId1383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EL/Belgium-Football" TargetMode="External"/><Relationship Id="rId960" Type="http://schemas.openxmlformats.org/officeDocument/2006/relationships/hyperlink" Target="https://fbref.com/en/players/d8931174/matchlogs/2023-2024/summary/Harry-Maguire-Match-Logs" TargetMode="External"/><Relationship Id="rId1036" Type="http://schemas.openxmlformats.org/officeDocument/2006/relationships/hyperlink" Target="https://fbref.com/en/players/fc15fb84/matchlogs/2023-2024/summary/Dwight-McNeil-Match-Logs" TargetMode="External"/><Relationship Id="rId1243" Type="http://schemas.openxmlformats.org/officeDocument/2006/relationships/hyperlink" Target="https://fbref.com/en/squads/361ca564/Tottenham-Hotspur-Stats" TargetMode="External"/><Relationship Id="rId1590" Type="http://schemas.openxmlformats.org/officeDocument/2006/relationships/hyperlink" Target="https://fbref.com/en/country/NED/Netherlands-Football" TargetMode="External"/><Relationship Id="rId1688" Type="http://schemas.openxmlformats.org/officeDocument/2006/relationships/hyperlink" Target="https://fbref.com/en/players/a5212312/matchlogs/2023-2024/summary/Joe-Worrall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7c21e445/West-Ham-United-Stats" TargetMode="External"/><Relationship Id="rId1827" Type="http://schemas.openxmlformats.org/officeDocument/2006/relationships/hyperlink" Target="https://fbref.com/en/players/6613c819/matchlogs/2023-2024/summary/Tomas-Soucek-Match-Log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squads/e4a775cb/Nottingham-Forest-Stats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79c84d1c/matchlogs/2023-2024/summary/Jarrod-Bowen-Match-Logs" TargetMode="External"/><Relationship Id="rId475" Type="http://schemas.openxmlformats.org/officeDocument/2006/relationships/hyperlink" Target="https://fbref.com/en/squads/cd051869/Brentfor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5c2b4f07/matchlogs/2023-2024/summary/Serge-Aurier-Match-Logs" TargetMode="External"/><Relationship Id="rId335" Type="http://schemas.openxmlformats.org/officeDocument/2006/relationships/hyperlink" Target="https://fbref.com/en/squads/e297cd13/Luton-Town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e297cd13/Luton-Town-Stats" TargetMode="External"/><Relationship Id="rId1172" Type="http://schemas.openxmlformats.org/officeDocument/2006/relationships/hyperlink" Target="https://fbref.com/en/players/6f7d826d/Douglas-Luiz" TargetMode="External"/><Relationship Id="rId2016" Type="http://schemas.openxmlformats.org/officeDocument/2006/relationships/hyperlink" Target="https://fbref.com/en/country/ENG/England-Football" TargetMode="External"/><Relationship Id="rId402" Type="http://schemas.openxmlformats.org/officeDocument/2006/relationships/hyperlink" Target="https://fbref.com/en/country/IRL/Republic-of-Ireland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1caa93a5/matchlogs/2023-2024/summary/Thomas-Kaminski-Match-Logs" TargetMode="External"/><Relationship Id="rId1477" Type="http://schemas.openxmlformats.org/officeDocument/2006/relationships/hyperlink" Target="https://fbref.com/en/country/CMR/Cameroon-Football" TargetMode="External"/><Relationship Id="rId1684" Type="http://schemas.openxmlformats.org/officeDocument/2006/relationships/hyperlink" Target="https://fbref.com/en/players/57c94db2/Mads-Roerslev" TargetMode="External"/><Relationship Id="rId1891" Type="http://schemas.openxmlformats.org/officeDocument/2006/relationships/hyperlink" Target="https://fbref.com/en/players/41034650/matchlogs/2023-2024/summary/Jurrien-Timber-Match-Logs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BRA/Brazil-Football" TargetMode="External"/><Relationship Id="rId1337" Type="http://schemas.openxmlformats.org/officeDocument/2006/relationships/hyperlink" Target="https://fbref.com/en/country/ENG/England-Football" TargetMode="External"/><Relationship Id="rId1544" Type="http://schemas.openxmlformats.org/officeDocument/2006/relationships/hyperlink" Target="https://fbref.com/en/players/6fe90922/Ivan-Perisic" TargetMode="External"/><Relationship Id="rId1751" Type="http://schemas.openxmlformats.org/officeDocument/2006/relationships/hyperlink" Target="https://fbref.com/en/players/52afb588/matchlogs/2023-2024/summary/Kevin-Schade-Match-Logs" TargetMode="External"/><Relationship Id="rId1989" Type="http://schemas.openxmlformats.org/officeDocument/2006/relationships/hyperlink" Target="https://fbref.com/en/country/ITA/Italy-Football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c5bdb6e3/Reiss-Nelson" TargetMode="External"/><Relationship Id="rId1611" Type="http://schemas.openxmlformats.org/officeDocument/2006/relationships/hyperlink" Target="https://fbref.com/en/players/a1d5bd30/matchlogs/2023-2024/summary/Marcus-Rashford-Match-Logs" TargetMode="External"/><Relationship Id="rId1849" Type="http://schemas.openxmlformats.org/officeDocument/2006/relationships/hyperlink" Target="https://fbref.com/en/country/ENG/England-Football" TargetMode="External"/><Relationship Id="rId192" Type="http://schemas.openxmlformats.org/officeDocument/2006/relationships/hyperlink" Target="https://fbref.com/en/players/7cbd6d68/matchlogs/2023-2024/summary/Eddie-Beach-Match-Logs" TargetMode="External"/><Relationship Id="rId1709" Type="http://schemas.openxmlformats.org/officeDocument/2006/relationships/hyperlink" Target="https://fbref.com/en/country/EGY/Egypt-Football" TargetMode="External"/><Relationship Id="rId1916" Type="http://schemas.openxmlformats.org/officeDocument/2006/relationships/hyperlink" Target="https://fbref.com/en/players/9a28eba4/Adama-Traore" TargetMode="External"/><Relationship Id="rId497" Type="http://schemas.openxmlformats.org/officeDocument/2006/relationships/hyperlink" Target="https://fbref.com/en/players/b737f944/Hannes-Delcroix" TargetMode="External"/><Relationship Id="rId2080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197640fd/Timothy-Castagne" TargetMode="External"/><Relationship Id="rId1194" Type="http://schemas.openxmlformats.org/officeDocument/2006/relationships/hyperlink" Target="https://fbref.com/en/squads/cff3d9bb/Chelsea-Stats" TargetMode="External"/><Relationship Id="rId2038" Type="http://schemas.openxmlformats.org/officeDocument/2006/relationships/hyperlink" Target="https://fbref.com/en/players/aed3a70f/matchlogs/2023-2024/summary/Ollie-Watkins-Match-Logs" TargetMode="External"/><Relationship Id="rId217" Type="http://schemas.openxmlformats.org/officeDocument/2006/relationships/hyperlink" Target="https://fbref.com/en/players/f72293fc/Johann-Berg-Gudmundsson" TargetMode="External"/><Relationship Id="rId564" Type="http://schemas.openxmlformats.org/officeDocument/2006/relationships/hyperlink" Target="https://fbref.com/en/players/02b29014/matchlogs/2023-2024/summary/Abdoulaye-Doucoure-Match-Logs" TargetMode="External"/><Relationship Id="rId771" Type="http://schemas.openxmlformats.org/officeDocument/2006/relationships/hyperlink" Target="https://fbref.com/en/squads/b8fd03ef/Manchester-City-Stats" TargetMode="External"/><Relationship Id="rId869" Type="http://schemas.openxmlformats.org/officeDocument/2006/relationships/hyperlink" Target="https://fbref.com/en/players/1780bb4a/Aaron-Hickey" TargetMode="External"/><Relationship Id="rId1499" Type="http://schemas.openxmlformats.org/officeDocument/2006/relationships/hyperlink" Target="https://fbref.com/en/players/79bc4c45/matchlogs/2023-2024/summary/Ben-Osborn-Match-Logs" TargetMode="External"/><Relationship Id="rId424" Type="http://schemas.openxmlformats.org/officeDocument/2006/relationships/hyperlink" Target="https://fbref.com/en/players/fdf3cb77/matchlogs/2023-2024/summary/Vladimir-Coufal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4e015693/James-Garner" TargetMode="External"/><Relationship Id="rId1054" Type="http://schemas.openxmlformats.org/officeDocument/2006/relationships/hyperlink" Target="https://fbref.com/en/squads/4ba7cbea/Bournemouth-Stats" TargetMode="External"/><Relationship Id="rId1261" Type="http://schemas.openxmlformats.org/officeDocument/2006/relationships/hyperlink" Target="https://fbref.com/en/country/FRA/France-Football" TargetMode="External"/><Relationship Id="rId1359" Type="http://schemas.openxmlformats.org/officeDocument/2006/relationships/hyperlink" Target="https://fbref.com/en/players/01ce9e70/matchlogs/2023-2024/summary/Kieffer-Moore-Match-Logs" TargetMode="External"/><Relationship Id="rId2105" Type="http://schemas.openxmlformats.org/officeDocument/2006/relationships/hyperlink" Target="https://fbref.com/en/squads/943e8050/Burnley-Stats" TargetMode="External"/><Relationship Id="rId936" Type="http://schemas.openxmlformats.org/officeDocument/2006/relationships/hyperlink" Target="https://fbref.com/en/players/9c36ed83/matchlogs/2023-2024/summary/Nicolas-Jackson-Match-Logs" TargetMode="External"/><Relationship Id="rId1121" Type="http://schemas.openxmlformats.org/officeDocument/2006/relationships/hyperlink" Target="https://fbref.com/en/country/GAB/Gabon-Football" TargetMode="External"/><Relationship Id="rId1219" Type="http://schemas.openxmlformats.org/officeDocument/2006/relationships/hyperlink" Target="https://fbref.com/en/players/a79abd8b/matchlogs/2023-2024/summary/Filip-Marshall-Match-Logs" TargetMode="External"/><Relationship Id="rId1566" Type="http://schemas.openxmlformats.org/officeDocument/2006/relationships/hyperlink" Target="https://fbref.com/en/squads/8602292d/Aston-Villa-Stats" TargetMode="External"/><Relationship Id="rId1773" Type="http://schemas.openxmlformats.org/officeDocument/2006/relationships/hyperlink" Target="https://fbref.com/en/country/ENG/England-Football" TargetMode="External"/><Relationship Id="rId1980" Type="http://schemas.openxmlformats.org/officeDocument/2006/relationships/hyperlink" Target="https://fbref.com/en/players/8fe2a392/Micky-van-de-Ven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squads/1df6b87e/Sheffield-United-Stats" TargetMode="External"/><Relationship Id="rId1633" Type="http://schemas.openxmlformats.org/officeDocument/2006/relationships/hyperlink" Target="https://fbref.com/en/country/JAM/Jamaica-Football" TargetMode="External"/><Relationship Id="rId1840" Type="http://schemas.openxmlformats.org/officeDocument/2006/relationships/hyperlink" Target="https://fbref.com/en/players/b400bde0/Raheem-Sterling" TargetMode="External"/><Relationship Id="rId1700" Type="http://schemas.openxmlformats.org/officeDocument/2006/relationships/hyperlink" Target="https://fbref.com/en/players/903b6e8b/Jose-Sa" TargetMode="External"/><Relationship Id="rId1938" Type="http://schemas.openxmlformats.org/officeDocument/2006/relationships/hyperlink" Target="https://fbref.com/en/squads/18bb7c10/Arsenal-Stats" TargetMode="External"/><Relationship Id="rId281" Type="http://schemas.openxmlformats.org/officeDocument/2006/relationships/hyperlink" Target="https://fbref.com/en/players/5f346071/Andre-Brooks" TargetMode="External"/><Relationship Id="rId141" Type="http://schemas.openxmlformats.org/officeDocument/2006/relationships/hyperlink" Target="https://fbref.com/en/players/3a233281/Leon-Bailey" TargetMode="External"/><Relationship Id="rId379" Type="http://schemas.openxmlformats.org/officeDocument/2006/relationships/hyperlink" Target="https://fbref.com/en/squads/d3fd31cc/Everton-Stats" TargetMode="External"/><Relationship Id="rId586" Type="http://schemas.openxmlformats.org/officeDocument/2006/relationships/hyperlink" Target="https://fbref.com/en/country/COL/Colombia-Football" TargetMode="External"/><Relationship Id="rId793" Type="http://schemas.openxmlformats.org/officeDocument/2006/relationships/hyperlink" Target="https://fbref.com/en/players/b0b4fd3e/Jack-Grealish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51a3c4c8/Felipe" TargetMode="External"/><Relationship Id="rId1076" Type="http://schemas.openxmlformats.org/officeDocument/2006/relationships/hyperlink" Target="https://fbref.com/en/players/5ed9b537/Ibrahima-Konate" TargetMode="External"/><Relationship Id="rId1283" Type="http://schemas.openxmlformats.org/officeDocument/2006/relationships/hyperlink" Target="https://fbref.com/en/players/96593e89/matchlogs/2023-2024/summary/James-Mcatee-Match-Logs" TargetMode="External"/><Relationship Id="rId1490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ARG/Argentina-Football" TargetMode="External"/><Relationship Id="rId860" Type="http://schemas.openxmlformats.org/officeDocument/2006/relationships/hyperlink" Target="https://fbref.com/en/players/e5a76dfe/matchlogs/2023-2024/summary/Dean-Henderson-Match-Logs" TargetMode="External"/><Relationship Id="rId958" Type="http://schemas.openxmlformats.org/officeDocument/2006/relationships/hyperlink" Target="https://fbref.com/en/country/MEX/Mexico-Football" TargetMode="External"/><Relationship Id="rId1143" Type="http://schemas.openxmlformats.org/officeDocument/2006/relationships/hyperlink" Target="https://fbref.com/en/players/41f08ac8/matchlogs/2023-2024/summary/Keane-Lewis-Potter-Match-Logs" TargetMode="External"/><Relationship Id="rId1588" Type="http://schemas.openxmlformats.org/officeDocument/2006/relationships/hyperlink" Target="https://fbref.com/en/players/67f649be/Ionut-Radu" TargetMode="External"/><Relationship Id="rId1795" Type="http://schemas.openxmlformats.org/officeDocument/2006/relationships/hyperlink" Target="https://fbref.com/en/players/86e7deaf/matchlogs/2023-2024/summary/Thiago-Silva-Match-Logs" TargetMode="External"/><Relationship Id="rId87" Type="http://schemas.openxmlformats.org/officeDocument/2006/relationships/hyperlink" Target="https://fbref.com/en/squads/19538871/Manchester-United-Stats" TargetMode="External"/><Relationship Id="rId513" Type="http://schemas.openxmlformats.org/officeDocument/2006/relationships/hyperlink" Target="https://fbref.com/en/players/4a1a9578/Luis-Diaz" TargetMode="External"/><Relationship Id="rId720" Type="http://schemas.openxmlformats.org/officeDocument/2006/relationships/hyperlink" Target="https://fbref.com/en/players/c2731c10/matchlogs/2023-2024/summary/Conor-Gallagher-Match-Logs" TargetMode="External"/><Relationship Id="rId818" Type="http://schemas.openxmlformats.org/officeDocument/2006/relationships/hyperlink" Target="https://fbref.com/en/country/CRO/Croatia-Football" TargetMode="External"/><Relationship Id="rId1350" Type="http://schemas.openxmlformats.org/officeDocument/2006/relationships/hyperlink" Target="https://fbref.com/en/squads/7c21e445/West-Ham-United-Stats" TargetMode="External"/><Relationship Id="rId1448" Type="http://schemas.openxmlformats.org/officeDocument/2006/relationships/hyperlink" Target="https://fbref.com/en/players/1d042188/Dara-OShea" TargetMode="External"/><Relationship Id="rId1655" Type="http://schemas.openxmlformats.org/officeDocument/2006/relationships/hyperlink" Target="https://fbref.com/en/players/71ef519e/matchlogs/2023-2024/summary/Matt-Ritchie-Match-Logs" TargetMode="External"/><Relationship Id="rId1003" Type="http://schemas.openxmlformats.org/officeDocument/2006/relationships/hyperlink" Target="https://fbref.com/en/squads/822bd0ba/Liverpool-Stats" TargetMode="External"/><Relationship Id="rId1210" Type="http://schemas.openxmlformats.org/officeDocument/2006/relationships/hyperlink" Target="https://fbref.com/en/squads/d07537b9/Brighton-and-Hove-Albion-Stats" TargetMode="External"/><Relationship Id="rId1308" Type="http://schemas.openxmlformats.org/officeDocument/2006/relationships/hyperlink" Target="https://fbref.com/en/players/d93c2511/Scott-McTominay" TargetMode="External"/><Relationship Id="rId1862" Type="http://schemas.openxmlformats.org/officeDocument/2006/relationships/hyperlink" Target="https://fbref.com/en/squads/d3fd31cc/Everton-Stats" TargetMode="External"/><Relationship Id="rId1515" Type="http://schemas.openxmlformats.org/officeDocument/2006/relationships/hyperlink" Target="https://fbref.com/en/players/dc7f8a28/matchlogs/2023-2024/summary/Cole-Palmer-Match-Logs" TargetMode="External"/><Relationship Id="rId1722" Type="http://schemas.openxmlformats.org/officeDocument/2006/relationships/hyperlink" Target="https://fbref.com/en/squads/361ca564/Tottenham-Hotspur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players/dd323728/Neco-Williams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a816dbfb/matchlogs/2023-2024/summary/Danilo-Match-Logs" TargetMode="External"/><Relationship Id="rId675" Type="http://schemas.openxmlformats.org/officeDocument/2006/relationships/hyperlink" Target="https://fbref.com/en/squads/cd051869/Brentfor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squads/361ca564/Tottenham-Hotspur-Stats" TargetMode="External"/><Relationship Id="rId328" Type="http://schemas.openxmlformats.org/officeDocument/2006/relationships/hyperlink" Target="https://fbref.com/en/players/a8748947/matchlogs/2023-2024/summary/Tom-Cairney-Match-Logs" TargetMode="External"/><Relationship Id="rId535" Type="http://schemas.openxmlformats.org/officeDocument/2006/relationships/hyperlink" Target="https://fbref.com/en/squads/cff3d9bb/Chelsea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country/ENG/England-Football" TargetMode="External"/><Relationship Id="rId1372" Type="http://schemas.openxmlformats.org/officeDocument/2006/relationships/hyperlink" Target="https://fbref.com/en/players/9674002f/Mason-Mount" TargetMode="External"/><Relationship Id="rId2009" Type="http://schemas.openxmlformats.org/officeDocument/2006/relationships/hyperlink" Target="https://fbref.com/en/squads/943e8050/Burnley-Stats" TargetMode="External"/><Relationship Id="rId602" Type="http://schemas.openxmlformats.org/officeDocument/2006/relationships/hyperlink" Target="https://fbref.com/en/country/IRL/Republic-of-Ireland-Football" TargetMode="External"/><Relationship Id="rId1025" Type="http://schemas.openxmlformats.org/officeDocument/2006/relationships/hyperlink" Target="https://fbref.com/en/players/cc77354e/Boubacar-Kamara" TargetMode="External"/><Relationship Id="rId1232" Type="http://schemas.openxmlformats.org/officeDocument/2006/relationships/hyperlink" Target="https://fbref.com/en/players/bac46a10/Lisandro-Martinez" TargetMode="External"/><Relationship Id="rId1677" Type="http://schemas.openxmlformats.org/officeDocument/2006/relationships/hyperlink" Target="https://fbref.com/en/country/ESP/Spain-Football" TargetMode="External"/><Relationship Id="rId1884" Type="http://schemas.openxmlformats.org/officeDocument/2006/relationships/hyperlink" Target="https://fbref.com/en/players/56f7a928/Youri-Tielemans" TargetMode="External"/><Relationship Id="rId907" Type="http://schemas.openxmlformats.org/officeDocument/2006/relationships/hyperlink" Target="https://fbref.com/en/squads/361ca564/Tottenham-Hotspur-Stats" TargetMode="External"/><Relationship Id="rId1537" Type="http://schemas.openxmlformats.org/officeDocument/2006/relationships/hyperlink" Target="https://fbref.com/en/country/URU/Uruguay-Football" TargetMode="External"/><Relationship Id="rId1744" Type="http://schemas.openxmlformats.org/officeDocument/2006/relationships/hyperlink" Target="https://fbref.com/en/players/9744ff80/Pablo-Sarabia" TargetMode="External"/><Relationship Id="rId1951" Type="http://schemas.openxmlformats.org/officeDocument/2006/relationships/hyperlink" Target="https://fbref.com/en/players/4a51ba65/matchlogs/2023-2024/summary/Matt-Turner-Match-Log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1544f145/Jacob-Ramsey" TargetMode="External"/><Relationship Id="rId185" Type="http://schemas.openxmlformats.org/officeDocument/2006/relationships/hyperlink" Target="https://fbref.com/en/players/072e68ed/Altay-Bayindir" TargetMode="External"/><Relationship Id="rId1811" Type="http://schemas.openxmlformats.org/officeDocument/2006/relationships/hyperlink" Target="https://fbref.com/en/players/17695062/matchlogs/2023-2024/summary/Emile-Smith-Rowe-Match-Logs" TargetMode="External"/><Relationship Id="rId1909" Type="http://schemas.openxmlformats.org/officeDocument/2006/relationships/hyperlink" Target="https://fbref.com/en/country/ESP/Spain-Football" TargetMode="External"/><Relationship Id="rId392" Type="http://schemas.openxmlformats.org/officeDocument/2006/relationships/hyperlink" Target="https://fbref.com/en/players/26ce2263/matchlogs/2023-2024/summary/Ryan-Christie-Match-Logs" TargetMode="External"/><Relationship Id="rId697" Type="http://schemas.openxmlformats.org/officeDocument/2006/relationships/hyperlink" Target="https://fbref.com/en/players/38c29201/Aidan-Francis" TargetMode="External"/><Relationship Id="rId2073" Type="http://schemas.openxmlformats.org/officeDocument/2006/relationships/hyperlink" Target="https://fbref.com/en/squads/e4a775cb/Nottingham-Forest-Stats" TargetMode="External"/><Relationship Id="rId252" Type="http://schemas.openxmlformats.org/officeDocument/2006/relationships/hyperlink" Target="https://fbref.com/en/players/eed2427e/matchlogs/2023-2024/summary/Oscar-Bobb-Match-Logs" TargetMode="External"/><Relationship Id="rId1187" Type="http://schemas.openxmlformats.org/officeDocument/2006/relationships/hyperlink" Target="https://fbref.com/en/players/83d074ff/matchlogs/2023-2024/summary/Alexis-Mac-Allister-Match-Logs" TargetMode="External"/><Relationship Id="rId112" Type="http://schemas.openxmlformats.org/officeDocument/2006/relationships/hyperlink" Target="https://fbref.com/en/players/99127249/matchlogs/2023-2024/summary/Antony-Match-Logs" TargetMode="External"/><Relationship Id="rId557" Type="http://schemas.openxmlformats.org/officeDocument/2006/relationships/hyperlink" Target="https://fbref.com/en/players/67ac5bb8/Gabriel-Dos-Santos" TargetMode="External"/><Relationship Id="rId764" Type="http://schemas.openxmlformats.org/officeDocument/2006/relationships/hyperlink" Target="https://fbref.com/en/players/f0caab96/matchlogs/2023-2024/summary/Toti-Gomes-Match-Logs" TargetMode="External"/><Relationship Id="rId971" Type="http://schemas.openxmlformats.org/officeDocument/2006/relationships/hyperlink" Target="https://fbref.com/en/squads/e297cd13/Luton-Town-Stats" TargetMode="External"/><Relationship Id="rId1394" Type="http://schemas.openxmlformats.org/officeDocument/2006/relationships/hyperlink" Target="https://fbref.com/en/squads/b2b47a98/Newcastle-United-Stats" TargetMode="External"/><Relationship Id="rId1699" Type="http://schemas.openxmlformats.org/officeDocument/2006/relationships/hyperlink" Target="https://fbref.com/en/players/a9b1c319/matchlogs/2023-2024/summary/Pelly-Ruddock-Mpanzu-Match-Logs" TargetMode="External"/><Relationship Id="rId2000" Type="http://schemas.openxmlformats.org/officeDocument/2006/relationships/hyperlink" Target="https://fbref.com/en/players/728e9b2e/Joao-Virginia" TargetMode="External"/><Relationship Id="rId417" Type="http://schemas.openxmlformats.org/officeDocument/2006/relationships/hyperlink" Target="https://fbref.com/en/players/beb391dd/Maxwel-Cornet" TargetMode="External"/><Relationship Id="rId624" Type="http://schemas.openxmlformats.org/officeDocument/2006/relationships/hyperlink" Target="https://fbref.com/en/players/df8b52a5/matchlogs/2023-2024/summary/Emerson-Match-Logs" TargetMode="External"/><Relationship Id="rId831" Type="http://schemas.openxmlformats.org/officeDocument/2006/relationships/hyperlink" Target="https://fbref.com/en/squads/b2b47a98/Newcastle-United-Stats" TargetMode="External"/><Relationship Id="rId1047" Type="http://schemas.openxmlformats.org/officeDocument/2006/relationships/hyperlink" Target="https://fbref.com/en/squads/4ba7cbea/Bournemouth-Stats" TargetMode="External"/><Relationship Id="rId1254" Type="http://schemas.openxmlformats.org/officeDocument/2006/relationships/hyperlink" Target="https://fbref.com/en/squads/47c64c55/Crystal-Palace-Stats" TargetMode="External"/><Relationship Id="rId1461" Type="http://schemas.openxmlformats.org/officeDocument/2006/relationships/hyperlink" Target="https://fbref.com/en/country/ITA/Italy-Football" TargetMode="External"/><Relationship Id="rId929" Type="http://schemas.openxmlformats.org/officeDocument/2006/relationships/hyperlink" Target="https://fbref.com/en/players/6ca5ec4b/Alex-Iwobi" TargetMode="External"/><Relationship Id="rId1114" Type="http://schemas.openxmlformats.org/officeDocument/2006/relationships/hyperlink" Target="https://fbref.com/en/squads/1df6b87e/Sheffield-United-Stats" TargetMode="External"/><Relationship Id="rId1321" Type="http://schemas.openxmlformats.org/officeDocument/2006/relationships/hyperlink" Target="https://fbref.com/en/country/ENG/England-Football" TargetMode="External"/><Relationship Id="rId1559" Type="http://schemas.openxmlformats.org/officeDocument/2006/relationships/hyperlink" Target="https://fbref.com/en/players/4f21d3af/matchlogs/2023-2024/summary/Ashley-Phillips-Match-Logs" TargetMode="External"/><Relationship Id="rId1766" Type="http://schemas.openxmlformats.org/officeDocument/2006/relationships/hyperlink" Target="https://fbref.com/en/squads/4ba7cbea/Bournemouth-Stats" TargetMode="External"/><Relationship Id="rId1973" Type="http://schemas.openxmlformats.org/officeDocument/2006/relationships/hyperlink" Target="https://fbref.com/en/country/ARG/Argentina-Football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players/00242715/matchlogs/2023-2024/summary/Moussa-Niakhate-Match-Logs" TargetMode="External"/><Relationship Id="rId1626" Type="http://schemas.openxmlformats.org/officeDocument/2006/relationships/hyperlink" Target="https://fbref.com/en/squads/fd962109/Fulham-Stats" TargetMode="External"/><Relationship Id="rId1833" Type="http://schemas.openxmlformats.org/officeDocument/2006/relationships/hyperlink" Target="https://fbref.com/en/country/ENG/England-Football" TargetMode="External"/><Relationship Id="rId1900" Type="http://schemas.openxmlformats.org/officeDocument/2006/relationships/hyperlink" Target="https://fbref.com/en/players/e7ca0439/James-Tomkins" TargetMode="External"/><Relationship Id="rId2095" Type="http://schemas.openxmlformats.org/officeDocument/2006/relationships/hyperlink" Target="https://fbref.com/en/players/88968486/Illia-Zabarnyi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44781702/Ben-Davies" TargetMode="External"/><Relationship Id="rId134" Type="http://schemas.openxmlformats.org/officeDocument/2006/relationships/hyperlink" Target="https://fbref.com/en/country/NGA/Nigeria-Football" TargetMode="External"/><Relationship Id="rId579" Type="http://schemas.openxmlformats.org/officeDocument/2006/relationships/hyperlink" Target="https://fbref.com/en/squads/b2b47a98/Newcastle-United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4fb9c88f/Curtis-Jones" TargetMode="External"/><Relationship Id="rId341" Type="http://schemas.openxmlformats.org/officeDocument/2006/relationships/hyperlink" Target="https://fbref.com/en/players/b4a014b1/Diego-Carlos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POL/Poland-Football" TargetMode="External"/><Relationship Id="rId1069" Type="http://schemas.openxmlformats.org/officeDocument/2006/relationships/hyperlink" Target="https://fbref.com/en/country/NED/Netherlands-Football" TargetMode="External"/><Relationship Id="rId1276" Type="http://schemas.openxmlformats.org/officeDocument/2006/relationships/hyperlink" Target="https://fbref.com/en/players/96593e89/James-Mcatee" TargetMode="External"/><Relationship Id="rId1483" Type="http://schemas.openxmlformats.org/officeDocument/2006/relationships/hyperlink" Target="https://fbref.com/en/players/d86a1f3e/matchlogs/2023-2024/summary/Tyler-Onyango-Match-Logs" TargetMode="External"/><Relationship Id="rId2022" Type="http://schemas.openxmlformats.org/officeDocument/2006/relationships/hyperlink" Target="https://fbref.com/en/players/9e525177/matchlogs/2023-2024/summary/Aaron-Wan-Bissaka-Match-Logs" TargetMode="External"/><Relationship Id="rId201" Type="http://schemas.openxmlformats.org/officeDocument/2006/relationships/hyperlink" Target="https://fbref.com/en/players/10f0fdd3/Jean-Ricner-Bellegarde" TargetMode="External"/><Relationship Id="rId506" Type="http://schemas.openxmlformats.org/officeDocument/2006/relationships/hyperlink" Target="https://fbref.com/en/country/FRA/France-Football" TargetMode="External"/><Relationship Id="rId853" Type="http://schemas.openxmlformats.org/officeDocument/2006/relationships/hyperlink" Target="https://fbref.com/en/players/e5a76dfe/Dean-Henderson" TargetMode="External"/><Relationship Id="rId1136" Type="http://schemas.openxmlformats.org/officeDocument/2006/relationships/hyperlink" Target="https://fbref.com/en/players/b57e066e/Rico-Lewis" TargetMode="External"/><Relationship Id="rId1690" Type="http://schemas.openxmlformats.org/officeDocument/2006/relationships/hyperlink" Target="https://fbref.com/en/squads/361ca564/Tottenham-Hotspur-Stats" TargetMode="External"/><Relationship Id="rId1788" Type="http://schemas.openxmlformats.org/officeDocument/2006/relationships/hyperlink" Target="https://fbref.com/en/players/e7aa9d7c/Fabio-Silva" TargetMode="External"/><Relationship Id="rId1995" Type="http://schemas.openxmlformats.org/officeDocument/2006/relationships/hyperlink" Target="https://fbref.com/en/players/6412cc03/matchlogs/2023-2024/summary/Fabio-Vieira-Match-Logs" TargetMode="External"/><Relationship Id="rId713" Type="http://schemas.openxmlformats.org/officeDocument/2006/relationships/hyperlink" Target="https://fbref.com/en/players/1971591f/Cody-Gakpo" TargetMode="External"/><Relationship Id="rId920" Type="http://schemas.openxmlformats.org/officeDocument/2006/relationships/hyperlink" Target="https://fbref.com/en/players/07802f7f/matchlogs/2023-2024/summary/Danny-Ings-Match-Logs" TargetMode="External"/><Relationship Id="rId1343" Type="http://schemas.openxmlformats.org/officeDocument/2006/relationships/hyperlink" Target="https://fbref.com/en/players/74618572/matchlogs/2023-2024/summary/Kaoru-Mitoma-Match-Logs" TargetMode="External"/><Relationship Id="rId1550" Type="http://schemas.openxmlformats.org/officeDocument/2006/relationships/hyperlink" Target="https://fbref.com/en/squads/b8fd03ef/Manchester-City-Stats" TargetMode="External"/><Relationship Id="rId1648" Type="http://schemas.openxmlformats.org/officeDocument/2006/relationships/hyperlink" Target="https://fbref.com/en/players/7a1f2c08/Jairo-Riedewald" TargetMode="External"/><Relationship Id="rId1203" Type="http://schemas.openxmlformats.org/officeDocument/2006/relationships/hyperlink" Target="https://fbref.com/en/players/a572e291/matchlogs/2023-2024/summary/Orel-Mangala-Match-Logs" TargetMode="External"/><Relationship Id="rId1410" Type="http://schemas.openxmlformats.org/officeDocument/2006/relationships/hyperlink" Target="https://fbref.com/en/squads/4ba7cbea/Bournemouth-Stats" TargetMode="External"/><Relationship Id="rId1508" Type="http://schemas.openxmlformats.org/officeDocument/2006/relationships/hyperlink" Target="https://fbref.com/en/players/a78ff07f/Joao-Palhinha" TargetMode="External"/><Relationship Id="rId1855" Type="http://schemas.openxmlformats.org/officeDocument/2006/relationships/hyperlink" Target="https://fbref.com/en/players/934e1968/matchlogs/2023-2024/summary/Dominik-Szoboszlai-Match-Logs" TargetMode="External"/><Relationship Id="rId1715" Type="http://schemas.openxmlformats.org/officeDocument/2006/relationships/hyperlink" Target="https://fbref.com/en/players/972aeb2a/matchlogs/2023-2024/summary/William-Saliba-Match-Logs" TargetMode="External"/><Relationship Id="rId1922" Type="http://schemas.openxmlformats.org/officeDocument/2006/relationships/hyperlink" Target="https://fbref.com/en/squads/8602292d/Aston-Villa-Stats" TargetMode="External"/><Relationship Id="rId296" Type="http://schemas.openxmlformats.org/officeDocument/2006/relationships/hyperlink" Target="https://fbref.com/en/players/47369df8/matchlogs/2023-2024/summary/Josh-Brownhill-Match-Logs" TargetMode="External"/><Relationship Id="rId156" Type="http://schemas.openxmlformats.org/officeDocument/2006/relationships/hyperlink" Target="https://fbref.com/en/players/394854c4/matchlogs/2023-2024/summary/George-Baldock-Match-Logs" TargetMode="External"/><Relationship Id="rId363" Type="http://schemas.openxmlformats.org/officeDocument/2006/relationships/hyperlink" Target="https://fbref.com/en/squads/8cec06e1/Wolverhampton-Wanderers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33a68b9b/matchlogs/2023-2024/summary/Alvaro-Fernandez-Match-Logs" TargetMode="External"/><Relationship Id="rId875" Type="http://schemas.openxmlformats.org/officeDocument/2006/relationships/hyperlink" Target="https://fbref.com/en/squads/4ba7cbea/Bournemouth-Stats" TargetMode="External"/><Relationship Id="rId1060" Type="http://schemas.openxmlformats.org/officeDocument/2006/relationships/hyperlink" Target="https://fbref.com/en/players/d0f72bf1/Max-Kilman" TargetMode="External"/><Relationship Id="rId1298" Type="http://schemas.openxmlformats.org/officeDocument/2006/relationships/hyperlink" Target="https://fbref.com/en/squads/8602292d/Aston-Villa-Stats" TargetMode="External"/><Relationship Id="rId2111" Type="http://schemas.openxmlformats.org/officeDocument/2006/relationships/hyperlink" Target="https://fbref.com/en/players/ce4246f5/Kurt-Zouma" TargetMode="External"/><Relationship Id="rId528" Type="http://schemas.openxmlformats.org/officeDocument/2006/relationships/hyperlink" Target="https://fbref.com/en/players/1b84dbe1/matchlogs/2023-2024/summary/Lucas-Digne-Match-Logs" TargetMode="External"/><Relationship Id="rId735" Type="http://schemas.openxmlformats.org/officeDocument/2006/relationships/hyperlink" Target="https://fbref.com/en/squads/cd051869/Brentfor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squads/e297cd13/Luton-Town-Stats" TargetMode="External"/><Relationship Id="rId1365" Type="http://schemas.openxmlformats.org/officeDocument/2006/relationships/hyperlink" Target="https://fbref.com/en/country/ESP/Spain-Football" TargetMode="External"/><Relationship Id="rId1572" Type="http://schemas.openxmlformats.org/officeDocument/2006/relationships/hyperlink" Target="https://fbref.com/en/players/e541326e/Ethan-Pinnock" TargetMode="External"/><Relationship Id="rId1018" Type="http://schemas.openxmlformats.org/officeDocument/2006/relationships/hyperlink" Target="https://fbref.com/en/country/BFA/Burkina-Faso-Football" TargetMode="External"/><Relationship Id="rId1225" Type="http://schemas.openxmlformats.org/officeDocument/2006/relationships/hyperlink" Target="https://fbref.com/en/country/BRA/Brazil-Football" TargetMode="External"/><Relationship Id="rId1432" Type="http://schemas.openxmlformats.org/officeDocument/2006/relationships/hyperlink" Target="https://fbref.com/en/players/e6af02e0/Matheus-Nunes" TargetMode="External"/><Relationship Id="rId1877" Type="http://schemas.openxmlformats.org/officeDocument/2006/relationships/hyperlink" Target="https://fbref.com/en/country/NED/Netherlands-Football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GER/Germany-Football" TargetMode="External"/><Relationship Id="rId1737" Type="http://schemas.openxmlformats.org/officeDocument/2006/relationships/hyperlink" Target="https://fbref.com/en/country/BRA/Brazil-Football" TargetMode="External"/><Relationship Id="rId1944" Type="http://schemas.openxmlformats.org/officeDocument/2006/relationships/hyperlink" Target="https://fbref.com/en/players/f315ca93/Kostas-Tsimika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20b104bc/Adam-Smith" TargetMode="External"/><Relationship Id="rId385" Type="http://schemas.openxmlformats.org/officeDocument/2006/relationships/hyperlink" Target="https://fbref.com/en/players/2696b6a9/Tahith-Chong" TargetMode="External"/><Relationship Id="rId592" Type="http://schemas.openxmlformats.org/officeDocument/2006/relationships/hyperlink" Target="https://fbref.com/en/players/fa9fa773/matchlogs/2023-2024/summary/Malcolm-Ebiowei-Match-Logs" TargetMode="External"/><Relationship Id="rId2066" Type="http://schemas.openxmlformats.org/officeDocument/2006/relationships/hyperlink" Target="https://fbref.com/en/players/c6dc9ecd/matchlogs/2023-2024/summary/Harry-Wilson-Match-Logs" TargetMode="External"/><Relationship Id="rId245" Type="http://schemas.openxmlformats.org/officeDocument/2006/relationships/hyperlink" Target="https://fbref.com/en/players/6c203af0/Yves-Bissouma" TargetMode="External"/><Relationship Id="rId452" Type="http://schemas.openxmlformats.org/officeDocument/2006/relationships/hyperlink" Target="https://fbref.com/en/players/db4ed67b/matchlogs/2023-2024/summary/Mahmoud-Dahoud-Match-Logs" TargetMode="External"/><Relationship Id="rId897" Type="http://schemas.openxmlformats.org/officeDocument/2006/relationships/hyperlink" Target="https://fbref.com/en/players/d2b32e91/Bashir-Humphreys" TargetMode="External"/><Relationship Id="rId1082" Type="http://schemas.openxmlformats.org/officeDocument/2006/relationships/hyperlink" Target="https://fbref.com/en/squads/8602292d/Aston-Villa-Stats" TargetMode="External"/><Relationship Id="rId105" Type="http://schemas.openxmlformats.org/officeDocument/2006/relationships/hyperlink" Target="https://fbref.com/en/players/ac05f970/Michail-Antonio" TargetMode="External"/><Relationship Id="rId312" Type="http://schemas.openxmlformats.org/officeDocument/2006/relationships/hyperlink" Target="https://fbref.com/en/players/a681b7b7/matchlogs/2023-2024/summary/Reece-Burke-Match-Logs" TargetMode="External"/><Relationship Id="rId757" Type="http://schemas.openxmlformats.org/officeDocument/2006/relationships/hyperlink" Target="https://fbref.com/en/players/8b57ad2c/Joao-Gomes" TargetMode="External"/><Relationship Id="rId964" Type="http://schemas.openxmlformats.org/officeDocument/2006/relationships/hyperlink" Target="https://fbref.com/en/players/e8832875/matchlogs/2023-2024/summary/Joao-Pedro-Match-Logs" TargetMode="External"/><Relationship Id="rId1387" Type="http://schemas.openxmlformats.org/officeDocument/2006/relationships/hyperlink" Target="https://fbref.com/en/players/a755db8c/matchlogs/2023-2024/summary/Rodrigo-Muniz-Match-Logs" TargetMode="External"/><Relationship Id="rId1594" Type="http://schemas.openxmlformats.org/officeDocument/2006/relationships/hyperlink" Target="https://fbref.com/en/squads/47c64c55/Crystal-Palace-Stats" TargetMode="External"/><Relationship Id="rId93" Type="http://schemas.openxmlformats.org/officeDocument/2006/relationships/hyperlink" Target="https://fbref.com/en/players/e34fc66d/Joachim-Andersen" TargetMode="External"/><Relationship Id="rId617" Type="http://schemas.openxmlformats.org/officeDocument/2006/relationships/hyperlink" Target="https://fbref.com/en/players/47a34c4f/Mohamed-Elneny" TargetMode="External"/><Relationship Id="rId824" Type="http://schemas.openxmlformats.org/officeDocument/2006/relationships/hyperlink" Target="https://fbref.com/en/players/1f44ac21/matchlogs/2023-2024/summary/Erling-Haaland-Match-Logs" TargetMode="External"/><Relationship Id="rId1247" Type="http://schemas.openxmlformats.org/officeDocument/2006/relationships/hyperlink" Target="https://fbref.com/en/players/b217ef29/matchlogs/2023-2024/summary/Joel-Matip-Match-Logs" TargetMode="External"/><Relationship Id="rId1454" Type="http://schemas.openxmlformats.org/officeDocument/2006/relationships/hyperlink" Target="https://fbref.com/en/squads/943e8050/Burnley-Stats" TargetMode="External"/><Relationship Id="rId1661" Type="http://schemas.openxmlformats.org/officeDocument/2006/relationships/hyperlink" Target="https://fbref.com/en/country/SCO/Scotland-Football" TargetMode="External"/><Relationship Id="rId1899" Type="http://schemas.openxmlformats.org/officeDocument/2006/relationships/hyperlink" Target="https://fbref.com/en/players/b3af9be1/matchlogs/2023-2024/summary/Takehiro-Tomiyasu-Match-Logs" TargetMode="External"/><Relationship Id="rId1107" Type="http://schemas.openxmlformats.org/officeDocument/2006/relationships/hyperlink" Target="https://fbref.com/en/players/f4e433d4/matchlogs/2023-2024/summary/Tariq-Lamptey-Match-Logs" TargetMode="External"/><Relationship Id="rId1314" Type="http://schemas.openxmlformats.org/officeDocument/2006/relationships/hyperlink" Target="https://fbref.com/en/squads/cd051869/Brentford-Stats" TargetMode="External"/><Relationship Id="rId1521" Type="http://schemas.openxmlformats.org/officeDocument/2006/relationships/hyperlink" Target="https://fbref.com/en/country/ITA/Italy-Football" TargetMode="External"/><Relationship Id="rId1759" Type="http://schemas.openxmlformats.org/officeDocument/2006/relationships/hyperlink" Target="https://fbref.com/en/players/3312f911/matchlogs/2023-2024/summary/Jeffrey-Schlupp-Match-Logs" TargetMode="External"/><Relationship Id="rId1966" Type="http://schemas.openxmlformats.org/officeDocument/2006/relationships/hyperlink" Target="https://fbref.com/en/squads/822bd0ba/Liverpool-Stats" TargetMode="External"/><Relationship Id="rId1619" Type="http://schemas.openxmlformats.org/officeDocument/2006/relationships/hyperlink" Target="https://fbref.com/en/players/28b40c9c/matchlogs/2023-2024/summary/Tim-Ream-Match-Logs" TargetMode="External"/><Relationship Id="rId1826" Type="http://schemas.openxmlformats.org/officeDocument/2006/relationships/hyperlink" Target="https://fbref.com/en/squads/7c21e445/West-Ham-United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country/ENG/England-Football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e4a775cb/Nottingham-Forest-Stats" TargetMode="External"/><Relationship Id="rId681" Type="http://schemas.openxmlformats.org/officeDocument/2006/relationships/hyperlink" Target="https://fbref.com/en/players/96cf7b61/Wes-Foderingham" TargetMode="External"/><Relationship Id="rId779" Type="http://schemas.openxmlformats.org/officeDocument/2006/relationships/hyperlink" Target="https://fbref.com/en/squads/b2b47a98/Newcastle-United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e814e1cf/Lewis-Dobbin" TargetMode="External"/><Relationship Id="rId639" Type="http://schemas.openxmlformats.org/officeDocument/2006/relationships/hyperlink" Target="https://fbref.com/en/squads/19538871/Manchester-United-Stats" TargetMode="External"/><Relationship Id="rId1171" Type="http://schemas.openxmlformats.org/officeDocument/2006/relationships/hyperlink" Target="https://fbref.com/en/players/7af88b33/matchlogs/2023-2024/summary/Max-Lowe-Match-Logs" TargetMode="External"/><Relationship Id="rId1269" Type="http://schemas.openxmlformats.org/officeDocument/2006/relationships/hyperlink" Target="https://fbref.com/en/country/SUI/Switzerland-Football" TargetMode="External"/><Relationship Id="rId1476" Type="http://schemas.openxmlformats.org/officeDocument/2006/relationships/hyperlink" Target="https://fbref.com/en/players/e9c0c1b2/Andre-Onana" TargetMode="External"/><Relationship Id="rId2015" Type="http://schemas.openxmlformats.org/officeDocument/2006/relationships/hyperlink" Target="https://fbref.com/en/players/86dd77d1/Kyle-Walker" TargetMode="External"/><Relationship Id="rId401" Type="http://schemas.openxmlformats.org/officeDocument/2006/relationships/hyperlink" Target="https://fbref.com/en/players/a8c19eb8/Nathan-Collins" TargetMode="External"/><Relationship Id="rId846" Type="http://schemas.openxmlformats.org/officeDocument/2006/relationships/hyperlink" Target="https://fbref.com/en/country/NED/Netherlands-Football" TargetMode="External"/><Relationship Id="rId1031" Type="http://schemas.openxmlformats.org/officeDocument/2006/relationships/hyperlink" Target="https://fbref.com/en/squads/e297cd13/Luton-Town-Stats" TargetMode="External"/><Relationship Id="rId1129" Type="http://schemas.openxmlformats.org/officeDocument/2006/relationships/hyperlink" Target="https://fbref.com/en/country/GER/Germany-Football" TargetMode="External"/><Relationship Id="rId1683" Type="http://schemas.openxmlformats.org/officeDocument/2006/relationships/hyperlink" Target="https://fbref.com/en/players/4ab53cdb/matchlogs/2023-2024/summary/Jay-Rodriguez-Match-Logs" TargetMode="External"/><Relationship Id="rId1890" Type="http://schemas.openxmlformats.org/officeDocument/2006/relationships/hyperlink" Target="https://fbref.com/en/squads/18bb7c10/Arsenal-Stats" TargetMode="External"/><Relationship Id="rId1988" Type="http://schemas.openxmlformats.org/officeDocument/2006/relationships/hyperlink" Target="https://fbref.com/en/players/77d6fd4d/Guglielmo-Vicario" TargetMode="External"/><Relationship Id="rId706" Type="http://schemas.openxmlformats.org/officeDocument/2006/relationships/hyperlink" Target="https://fbref.com/en/country/IRL/Republic-of-Ireland-Football" TargetMode="External"/><Relationship Id="rId913" Type="http://schemas.openxmlformats.org/officeDocument/2006/relationships/hyperlink" Target="https://fbref.com/en/players/a4e85758/Igor" TargetMode="External"/><Relationship Id="rId1336" Type="http://schemas.openxmlformats.org/officeDocument/2006/relationships/hyperlink" Target="https://fbref.com/en/players/5cbd1eb0/Tyrick-Mitchell" TargetMode="External"/><Relationship Id="rId1543" Type="http://schemas.openxmlformats.org/officeDocument/2006/relationships/hyperlink" Target="https://fbref.com/en/players/6639e500/matchlogs/2023-2024/summary/Andreas-Pereira-Match-Logs" TargetMode="External"/><Relationship Id="rId1750" Type="http://schemas.openxmlformats.org/officeDocument/2006/relationships/hyperlink" Target="https://fbref.com/en/squads/cd051869/Brentford-Stats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players/de5b5570/matchlogs/2023-2024/summary/Marvelous-Nakamba-Match-Logs" TargetMode="External"/><Relationship Id="rId1610" Type="http://schemas.openxmlformats.org/officeDocument/2006/relationships/hyperlink" Target="https://fbref.com/en/squads/19538871/Manchester-United-Stats" TargetMode="External"/><Relationship Id="rId1848" Type="http://schemas.openxmlformats.org/officeDocument/2006/relationships/hyperlink" Target="https://fbref.com/en/players/e3f9e68a/Ronnie-Stutter" TargetMode="External"/><Relationship Id="rId191" Type="http://schemas.openxmlformats.org/officeDocument/2006/relationships/hyperlink" Target="https://fbref.com/en/squads/cff3d9bb/Chelsea-Stats" TargetMode="External"/><Relationship Id="rId1708" Type="http://schemas.openxmlformats.org/officeDocument/2006/relationships/hyperlink" Target="https://fbref.com/en/players/e342ad68/Mohamed-Salah" TargetMode="External"/><Relationship Id="rId1915" Type="http://schemas.openxmlformats.org/officeDocument/2006/relationships/hyperlink" Target="https://fbref.com/en/players/259fea27/matchlogs/2023-2024/summary/James-Trafford-Match-Logs" TargetMode="External"/><Relationship Id="rId289" Type="http://schemas.openxmlformats.org/officeDocument/2006/relationships/hyperlink" Target="https://fbref.com/en/players/ca18c8f1/Jacob-Brown" TargetMode="External"/><Relationship Id="rId496" Type="http://schemas.openxmlformats.org/officeDocument/2006/relationships/hyperlink" Target="https://fbref.com/en/players/e46012d4/matchlogs/2023-2024/summary/Kevin-De-Bruyne-Match-Logs" TargetMode="External"/><Relationship Id="rId149" Type="http://schemas.openxmlformats.org/officeDocument/2006/relationships/hyperlink" Target="https://fbref.com/en/players/e827567f/Ellery-Balcombe" TargetMode="External"/><Relationship Id="rId356" Type="http://schemas.openxmlformats.org/officeDocument/2006/relationships/hyperlink" Target="https://fbref.com/en/players/2389cdc2/matchlogs/2023-2024/summary/Matty-Cash-Match-Logs" TargetMode="External"/><Relationship Id="rId563" Type="http://schemas.openxmlformats.org/officeDocument/2006/relationships/hyperlink" Target="https://fbref.com/en/squads/d3fd31cc/Everton-Stats" TargetMode="External"/><Relationship Id="rId770" Type="http://schemas.openxmlformats.org/officeDocument/2006/relationships/hyperlink" Target="https://fbref.com/en/country/ESP/Spain-Football" TargetMode="External"/><Relationship Id="rId1193" Type="http://schemas.openxmlformats.org/officeDocument/2006/relationships/hyperlink" Target="https://fbref.com/en/country/ENG/England-Football" TargetMode="External"/><Relationship Id="rId2037" Type="http://schemas.openxmlformats.org/officeDocument/2006/relationships/hyperlink" Target="https://fbref.com/en/squads/8602292d/Aston-Villa-Stats" TargetMode="External"/><Relationship Id="rId216" Type="http://schemas.openxmlformats.org/officeDocument/2006/relationships/hyperlink" Target="https://fbref.com/en/players/68db6358/matchlogs/2023-2024/summary/Daniel-Bentley-Match-Logs" TargetMode="External"/><Relationship Id="rId423" Type="http://schemas.openxmlformats.org/officeDocument/2006/relationships/hyperlink" Target="https://fbref.com/en/squads/7c21e445/West-Ham-United-Stats" TargetMode="External"/><Relationship Id="rId868" Type="http://schemas.openxmlformats.org/officeDocument/2006/relationships/hyperlink" Target="https://fbref.com/en/players/92e7e919/matchlogs/2023-2024/summary/Son-Heung-min-Match-Logs" TargetMode="External"/><Relationship Id="rId1053" Type="http://schemas.openxmlformats.org/officeDocument/2006/relationships/hyperlink" Target="https://fbref.com/en/country/HUN/Hungary-Football" TargetMode="External"/><Relationship Id="rId1260" Type="http://schemas.openxmlformats.org/officeDocument/2006/relationships/hyperlink" Target="https://fbref.com/en/players/4bcf39f6/Neal-Maupay" TargetMode="External"/><Relationship Id="rId1498" Type="http://schemas.openxmlformats.org/officeDocument/2006/relationships/hyperlink" Target="https://fbref.com/en/squads/1df6b87e/Sheffield-United-Stats" TargetMode="External"/><Relationship Id="rId2104" Type="http://schemas.openxmlformats.org/officeDocument/2006/relationships/hyperlink" Target="https://fbref.com/en/country/MAR/Morocco-Football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7aa8adfe/matchlogs/2023-2024/summary/Alejandro-Garnacho-Match-Logs" TargetMode="External"/><Relationship Id="rId935" Type="http://schemas.openxmlformats.org/officeDocument/2006/relationships/hyperlink" Target="https://fbref.com/en/squads/cff3d9bb/Chelsea-Stats" TargetMode="External"/><Relationship Id="rId1358" Type="http://schemas.openxmlformats.org/officeDocument/2006/relationships/hyperlink" Target="https://fbref.com/en/squads/4ba7cbea/Bournemouth-Stats" TargetMode="External"/><Relationship Id="rId1565" Type="http://schemas.openxmlformats.org/officeDocument/2006/relationships/hyperlink" Target="https://fbref.com/en/country/ENG/England-Football" TargetMode="External"/><Relationship Id="rId1772" Type="http://schemas.openxmlformats.org/officeDocument/2006/relationships/hyperlink" Target="https://fbref.com/en/players/e4e0deaa/Femi-Seriki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2b471f99/Mario-Lemina" TargetMode="External"/><Relationship Id="rId1218" Type="http://schemas.openxmlformats.org/officeDocument/2006/relationships/hyperlink" Target="https://fbref.com/en/squads/8602292d/Aston-Villa-Stats" TargetMode="External"/><Relationship Id="rId1425" Type="http://schemas.openxmlformats.org/officeDocument/2006/relationships/hyperlink" Target="https://fbref.com/en/country/NIR/Northern-Ireland-Football" TargetMode="External"/><Relationship Id="rId1632" Type="http://schemas.openxmlformats.org/officeDocument/2006/relationships/hyperlink" Target="https://fbref.com/en/players/0f7533cd/Bobby-Reid" TargetMode="External"/><Relationship Id="rId1937" Type="http://schemas.openxmlformats.org/officeDocument/2006/relationships/hyperlink" Target="https://fbref.com/en/country/BEL/Belgium-Football" TargetMode="External"/><Relationship Id="rId280" Type="http://schemas.openxmlformats.org/officeDocument/2006/relationships/hyperlink" Target="https://fbref.com/en/players/97220da2/matchlogs/2023-2024/summary/Armando-Broja-Match-Logs" TargetMode="External"/><Relationship Id="rId140" Type="http://schemas.openxmlformats.org/officeDocument/2006/relationships/hyperlink" Target="https://fbref.com/en/players/da052c14/matchlogs/2023-2024/summary/Jordan-Ayew-Match-Logs" TargetMode="External"/><Relationship Id="rId378" Type="http://schemas.openxmlformats.org/officeDocument/2006/relationships/hyperlink" Target="https://fbref.com/en/country/POR/Portugal-Football" TargetMode="External"/><Relationship Id="rId585" Type="http://schemas.openxmlformats.org/officeDocument/2006/relationships/hyperlink" Target="https://fbref.com/en/players/414184f7/Jhon-Duran" TargetMode="External"/><Relationship Id="rId792" Type="http://schemas.openxmlformats.org/officeDocument/2006/relationships/hyperlink" Target="https://fbref.com/en/players/b8e740fb/matchlogs/2023-2024/summary/Ryan-Gravenberch-Match-Logs" TargetMode="External"/><Relationship Id="rId2059" Type="http://schemas.openxmlformats.org/officeDocument/2006/relationships/hyperlink" Target="https://fbref.com/en/players/c596fcb0/Callum-Wilson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GER/Germany-Football" TargetMode="External"/><Relationship Id="rId445" Type="http://schemas.openxmlformats.org/officeDocument/2006/relationships/hyperlink" Target="https://fbref.com/en/players/dc62b55d/Matheus-Cunha" TargetMode="External"/><Relationship Id="rId652" Type="http://schemas.openxmlformats.org/officeDocument/2006/relationships/hyperlink" Target="https://fbref.com/en/players/0ba976e4/matchlogs/2023-2024/summary/Ansu-Fati-Match-Logs" TargetMode="External"/><Relationship Id="rId1075" Type="http://schemas.openxmlformats.org/officeDocument/2006/relationships/hyperlink" Target="https://fbref.com/en/players/fc076f78/matchlogs/2023-2024/summary/Luca-Koleosho-Match-Logs" TargetMode="External"/><Relationship Id="rId1282" Type="http://schemas.openxmlformats.org/officeDocument/2006/relationships/hyperlink" Target="https://fbref.com/en/squads/b8fd03ef/Manchester-City-Stats" TargetMode="External"/><Relationship Id="rId305" Type="http://schemas.openxmlformats.org/officeDocument/2006/relationships/hyperlink" Target="https://fbref.com/en/players/468a7a91/Facundo-Buonanotte" TargetMode="External"/><Relationship Id="rId512" Type="http://schemas.openxmlformats.org/officeDocument/2006/relationships/hyperlink" Target="https://fbref.com/en/players/31c69ef1/matchlogs/2023-2024/summary/Ruben-Dias-Match-Logs" TargetMode="External"/><Relationship Id="rId957" Type="http://schemas.openxmlformats.org/officeDocument/2006/relationships/hyperlink" Target="https://fbref.com/en/players/b561db50/Raul-Jimenez" TargetMode="External"/><Relationship Id="rId1142" Type="http://schemas.openxmlformats.org/officeDocument/2006/relationships/hyperlink" Target="https://fbref.com/en/squads/cd051869/Brentford-Stats" TargetMode="External"/><Relationship Id="rId1587" Type="http://schemas.openxmlformats.org/officeDocument/2006/relationships/hyperlink" Target="https://fbref.com/en/players/4125cb98/matchlogs/2023-2024/summary/Jarrell-Quansah-Match-Logs" TargetMode="External"/><Relationship Id="rId1794" Type="http://schemas.openxmlformats.org/officeDocument/2006/relationships/hyperlink" Target="https://fbref.com/en/squads/cff3d9bb/Chelsea-Stats" TargetMode="External"/><Relationship Id="rId86" Type="http://schemas.openxmlformats.org/officeDocument/2006/relationships/hyperlink" Target="https://fbref.com/en/country/MAR/Morocco-Football" TargetMode="External"/><Relationship Id="rId817" Type="http://schemas.openxmlformats.org/officeDocument/2006/relationships/hyperlink" Target="https://fbref.com/en/players/5ad50391/Josko-Gvardiol" TargetMode="External"/><Relationship Id="rId1002" Type="http://schemas.openxmlformats.org/officeDocument/2006/relationships/hyperlink" Target="https://fbref.com/en/country/POR/Portugal-Football" TargetMode="External"/><Relationship Id="rId1447" Type="http://schemas.openxmlformats.org/officeDocument/2006/relationships/hyperlink" Target="https://fbref.com/en/players/089667a5/matchlogs/2023-2024/summary/Lewis-OBrien-Match-Logs" TargetMode="External"/><Relationship Id="rId1654" Type="http://schemas.openxmlformats.org/officeDocument/2006/relationships/hyperlink" Target="https://fbref.com/en/squads/b2b47a98/Newcastle-United-Stats" TargetMode="External"/><Relationship Id="rId1861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players/fc15fb84/matchlogs/2023-2024/summary/Dwight-McNeil-Match-Logs" TargetMode="External"/><Relationship Id="rId1514" Type="http://schemas.openxmlformats.org/officeDocument/2006/relationships/hyperlink" Target="https://fbref.com/en/squads/b8fd03ef/Manchester-City-Stats" TargetMode="External"/><Relationship Id="rId1721" Type="http://schemas.openxmlformats.org/officeDocument/2006/relationships/hyperlink" Target="https://fbref.com/en/country/COL/Colombia-Football" TargetMode="External"/><Relationship Id="rId1959" Type="http://schemas.openxmlformats.org/officeDocument/2006/relationships/hyperlink" Target="https://fbref.com/en/players/1df4a109/matchlogs/2023-2024/summary/Lesley-Ugochukwu-Match-Log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players/e77dc3b2/matchlogs/2023-2024/summary/Dominic-Solanke-Match-Logs" TargetMode="External"/><Relationship Id="rId162" Type="http://schemas.openxmlformats.org/officeDocument/2006/relationships/hyperlink" Target="https://fbref.com/en/country/SEN/Senegal-Football" TargetMode="External"/><Relationship Id="rId467" Type="http://schemas.openxmlformats.org/officeDocument/2006/relationships/hyperlink" Target="https://fbref.com/en/squads/e4a775cb/Nottingham-Forest-Stats" TargetMode="External"/><Relationship Id="rId1097" Type="http://schemas.openxmlformats.org/officeDocument/2006/relationships/hyperlink" Target="https://fbref.com/en/country/SWE/Sweden-Football" TargetMode="External"/><Relationship Id="rId2050" Type="http://schemas.openxmlformats.org/officeDocument/2006/relationships/hyperlink" Target="https://fbref.com/en/players/35e413f1/matchlogs/2023-2024/summary/Ben-White-Match-Logs" TargetMode="External"/><Relationship Id="rId674" Type="http://schemas.openxmlformats.org/officeDocument/2006/relationships/hyperlink" Target="https://fbref.com/en/country/NED/Netherlands-Football" TargetMode="External"/><Relationship Id="rId881" Type="http://schemas.openxmlformats.org/officeDocument/2006/relationships/hyperlink" Target="https://fbref.com/en/players/d79a8c87/Rob-Holding" TargetMode="External"/><Relationship Id="rId979" Type="http://schemas.openxmlformats.org/officeDocument/2006/relationships/hyperlink" Target="https://fbref.com/en/squads/361ca564/Tottenham-Hotspur-Stats" TargetMode="External"/><Relationship Id="rId327" Type="http://schemas.openxmlformats.org/officeDocument/2006/relationships/hyperlink" Target="https://fbref.com/en/squads/fd962109/Fulham-Stats" TargetMode="External"/><Relationship Id="rId534" Type="http://schemas.openxmlformats.org/officeDocument/2006/relationships/hyperlink" Target="https://fbref.com/en/country/FRA/France-Football" TargetMode="External"/><Relationship Id="rId741" Type="http://schemas.openxmlformats.org/officeDocument/2006/relationships/hyperlink" Target="https://fbref.com/en/players/d91f104d/Alfie-Gilchrist" TargetMode="External"/><Relationship Id="rId839" Type="http://schemas.openxmlformats.org/officeDocument/2006/relationships/hyperlink" Target="https://fbref.com/en/squads/fd962109/Fulham-Stats" TargetMode="External"/><Relationship Id="rId1164" Type="http://schemas.openxmlformats.org/officeDocument/2006/relationships/hyperlink" Target="https://fbref.com/en/players/a2b105e0/Sean-Longstaff" TargetMode="External"/><Relationship Id="rId1371" Type="http://schemas.openxmlformats.org/officeDocument/2006/relationships/hyperlink" Target="https://fbref.com/en/players/2da834f1/matchlogs/2023-2024/summary/Carlton-Morris-Match-Logs" TargetMode="External"/><Relationship Id="rId1469" Type="http://schemas.openxmlformats.org/officeDocument/2006/relationships/hyperlink" Target="https://fbref.com/en/country/SWE/Sweden-Football" TargetMode="External"/><Relationship Id="rId2008" Type="http://schemas.openxmlformats.org/officeDocument/2006/relationships/hyperlink" Target="https://fbref.com/en/country/BRA/Brazil-Football" TargetMode="External"/><Relationship Id="rId601" Type="http://schemas.openxmlformats.org/officeDocument/2006/relationships/hyperlink" Target="https://fbref.com/en/players/debe38a0/John-Egan" TargetMode="External"/><Relationship Id="rId1024" Type="http://schemas.openxmlformats.org/officeDocument/2006/relationships/hyperlink" Target="https://fbref.com/en/players/15f24fe7/matchlogs/2023-2024/summary/Sasa-Kalajdzic-Match-Logs" TargetMode="External"/><Relationship Id="rId1231" Type="http://schemas.openxmlformats.org/officeDocument/2006/relationships/hyperlink" Target="https://fbref.com/en/players/7956236f/matchlogs/2023-2024/summary/Emiliano-Martinez-Match-Logs" TargetMode="External"/><Relationship Id="rId1676" Type="http://schemas.openxmlformats.org/officeDocument/2006/relationships/hyperlink" Target="https://fbref.com/en/players/6434f10d/Rodri" TargetMode="External"/><Relationship Id="rId1883" Type="http://schemas.openxmlformats.org/officeDocument/2006/relationships/hyperlink" Target="https://fbref.com/en/players/fc027d02/matchlogs/2023-2024/summary/Luke-Thomas-Match-Logs" TargetMode="External"/><Relationship Id="rId906" Type="http://schemas.openxmlformats.org/officeDocument/2006/relationships/hyperlink" Target="https://fbref.com/en/country/DEN/Denmark-Football" TargetMode="External"/><Relationship Id="rId1329" Type="http://schemas.openxmlformats.org/officeDocument/2006/relationships/hyperlink" Target="https://fbref.com/en/country/ENG/England-Football" TargetMode="External"/><Relationship Id="rId1536" Type="http://schemas.openxmlformats.org/officeDocument/2006/relationships/hyperlink" Target="https://fbref.com/en/players/ac7e7b1c/Facundo-Pellistri" TargetMode="External"/><Relationship Id="rId1743" Type="http://schemas.openxmlformats.org/officeDocument/2006/relationships/hyperlink" Target="https://fbref.com/en/players/dd745366/matchlogs/2023-2024/summary/Andrey-Santos-Match-Logs" TargetMode="External"/><Relationship Id="rId1950" Type="http://schemas.openxmlformats.org/officeDocument/2006/relationships/hyperlink" Target="https://fbref.com/en/squads/e4a775cb/Nottingham-Forest-Stats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players/e1618c22/matchlogs/2023-2024/summary/Aaron-Ramsey-Match-Logs" TargetMode="External"/><Relationship Id="rId1810" Type="http://schemas.openxmlformats.org/officeDocument/2006/relationships/hyperlink" Target="https://fbref.com/en/squads/18bb7c10/Arsenal-Stats" TargetMode="External"/><Relationship Id="rId184" Type="http://schemas.openxmlformats.org/officeDocument/2006/relationships/hyperlink" Target="https://fbref.com/en/players/a36524bf/matchlogs/2023-2024/summary/Calvin-Bassey-Match-Logs" TargetMode="External"/><Relationship Id="rId391" Type="http://schemas.openxmlformats.org/officeDocument/2006/relationships/hyperlink" Target="https://fbref.com/en/squads/4ba7cbea/Bournemouth-Stats" TargetMode="External"/><Relationship Id="rId1908" Type="http://schemas.openxmlformats.org/officeDocument/2006/relationships/hyperlink" Target="https://fbref.com/en/players/532e1e4f/Pau-Torres" TargetMode="External"/><Relationship Id="rId2072" Type="http://schemas.openxmlformats.org/officeDocument/2006/relationships/hyperlink" Target="https://fbref.com/en/country/NZL/New-Zealand-Football" TargetMode="External"/><Relationship Id="rId251" Type="http://schemas.openxmlformats.org/officeDocument/2006/relationships/hyperlink" Target="https://fbref.com/en/squads/b8fd03ef/Manchester-City-Stats" TargetMode="External"/><Relationship Id="rId489" Type="http://schemas.openxmlformats.org/officeDocument/2006/relationships/hyperlink" Target="https://fbref.com/en/players/3e9e06cb/Craig-Dawson" TargetMode="External"/><Relationship Id="rId696" Type="http://schemas.openxmlformats.org/officeDocument/2006/relationships/hyperlink" Target="https://fbref.com/en/players/f84a807c/matchlogs/2023-2024/summary/Lyle-Foster-Match-Logs" TargetMode="External"/><Relationship Id="rId349" Type="http://schemas.openxmlformats.org/officeDocument/2006/relationships/hyperlink" Target="https://fbref.com/en/players/4d224fe8/Casemiro" TargetMode="External"/><Relationship Id="rId556" Type="http://schemas.openxmlformats.org/officeDocument/2006/relationships/hyperlink" Target="https://fbref.com/en/players/20b3a502/matchlogs/2023-2024/summary/Nicolas-Dominguez-Match-Logs" TargetMode="External"/><Relationship Id="rId763" Type="http://schemas.openxmlformats.org/officeDocument/2006/relationships/hyperlink" Target="https://fbref.com/en/squads/8cec06e1/Wolverhampton-Wanderers-Stats" TargetMode="External"/><Relationship Id="rId1186" Type="http://schemas.openxmlformats.org/officeDocument/2006/relationships/hyperlink" Target="https://fbref.com/en/squads/822bd0ba/Liverpool-Stats" TargetMode="External"/><Relationship Id="rId1393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19538871/Manchester-United-Stats" TargetMode="External"/><Relationship Id="rId209" Type="http://schemas.openxmlformats.org/officeDocument/2006/relationships/hyperlink" Target="https://fbref.com/en/players/5a04fd92/Said-Benrahma" TargetMode="External"/><Relationship Id="rId416" Type="http://schemas.openxmlformats.org/officeDocument/2006/relationships/hyperlink" Target="https://fbref.com/en/players/74e12f1e/matchlogs/2023-2024/summary/Jack-Cork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country/ENG/England-Football" TargetMode="External"/><Relationship Id="rId1698" Type="http://schemas.openxmlformats.org/officeDocument/2006/relationships/hyperlink" Target="https://fbref.com/en/squads/e297cd13/Luton-Town-Stats" TargetMode="External"/><Relationship Id="rId623" Type="http://schemas.openxmlformats.org/officeDocument/2006/relationships/hyperlink" Target="https://fbref.com/en/squads/361ca564/Tottenham-Hotspur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6ca5ec4b/matchlogs/2023-2024/summary/Alex-Iwobi-Match-Logs" TargetMode="External"/><Relationship Id="rId1460" Type="http://schemas.openxmlformats.org/officeDocument/2006/relationships/hyperlink" Target="https://fbref.com/en/players/74b2cd7e/Angelo-Ogbonna" TargetMode="External"/><Relationship Id="rId1558" Type="http://schemas.openxmlformats.org/officeDocument/2006/relationships/hyperlink" Target="https://fbref.com/en/squads/361ca564/Tottenham-Hotspur-Stats" TargetMode="External"/><Relationship Id="rId1765" Type="http://schemas.openxmlformats.org/officeDocument/2006/relationships/hyperlink" Target="https://fbref.com/en/country/GHA/Ghana-Football" TargetMode="External"/><Relationship Id="rId57" Type="http://schemas.openxmlformats.org/officeDocument/2006/relationships/hyperlink" Target="https://fbref.com/en/players/cd1acf9d/Trent-Alexander-Arnold" TargetMode="External"/><Relationship Id="rId1113" Type="http://schemas.openxmlformats.org/officeDocument/2006/relationships/hyperlink" Target="https://fbref.com/en/country/FRA/France-Football" TargetMode="External"/><Relationship Id="rId1320" Type="http://schemas.openxmlformats.org/officeDocument/2006/relationships/hyperlink" Target="https://fbref.com/en/players/91748070/Teden-Mengi" TargetMode="External"/><Relationship Id="rId1418" Type="http://schemas.openxmlformats.org/officeDocument/2006/relationships/hyperlink" Target="https://fbref.com/en/squads/e4a775cb/Nottingham-Forest-Stats" TargetMode="External"/><Relationship Id="rId1972" Type="http://schemas.openxmlformats.org/officeDocument/2006/relationships/hyperlink" Target="https://fbref.com/en/players/3f7bafbe/Alejo-Veliz" TargetMode="External"/><Relationship Id="rId1625" Type="http://schemas.openxmlformats.org/officeDocument/2006/relationships/hyperlink" Target="https://fbref.com/en/country/ENG/England-Football" TargetMode="External"/><Relationship Id="rId1832" Type="http://schemas.openxmlformats.org/officeDocument/2006/relationships/hyperlink" Target="https://fbref.com/en/players/b2626673/Jay-Stansfield" TargetMode="External"/><Relationship Id="rId2094" Type="http://schemas.openxmlformats.org/officeDocument/2006/relationships/hyperlink" Target="https://fbref.com/en/players/be927d03/matchlogs/2023-2024/summary/Ashley-Young-Match-Logs" TargetMode="External"/><Relationship Id="rId273" Type="http://schemas.openxmlformats.org/officeDocument/2006/relationships/hyperlink" Target="https://fbref.com/en/players/c2c5ecda/Ethan-Brierley" TargetMode="External"/><Relationship Id="rId480" Type="http://schemas.openxmlformats.org/officeDocument/2006/relationships/hyperlink" Target="https://fbref.com/en/players/71894777/matchlogs/2023-2024/summary/Adam-Davies-Match-Logs" TargetMode="External"/><Relationship Id="rId133" Type="http://schemas.openxmlformats.org/officeDocument/2006/relationships/hyperlink" Target="https://fbref.com/en/players/e5478b87/Taiwo-Awoniyi" TargetMode="External"/><Relationship Id="rId340" Type="http://schemas.openxmlformats.org/officeDocument/2006/relationships/hyperlink" Target="https://fbref.com/en/players/4506aec5/matchlogs/2023-2024/summary/Thomas-Cannon-Match-Logs" TargetMode="External"/><Relationship Id="rId578" Type="http://schemas.openxmlformats.org/officeDocument/2006/relationships/hyperlink" Target="https://fbref.com/en/country/SVK/Slovakia-Football" TargetMode="External"/><Relationship Id="rId785" Type="http://schemas.openxmlformats.org/officeDocument/2006/relationships/hyperlink" Target="https://fbref.com/en/players/861e9b3b/Daniel-Gore" TargetMode="External"/><Relationship Id="rId992" Type="http://schemas.openxmlformats.org/officeDocument/2006/relationships/hyperlink" Target="https://fbref.com/en/players/9e5708be/matchlogs/2023-2024/summary/Sam-Johnstone-Match-Logs" TargetMode="External"/><Relationship Id="rId2021" Type="http://schemas.openxmlformats.org/officeDocument/2006/relationships/hyperlink" Target="https://fbref.com/en/squads/19538871/Manchester-United-Stats" TargetMode="External"/><Relationship Id="rId200" Type="http://schemas.openxmlformats.org/officeDocument/2006/relationships/hyperlink" Target="https://fbref.com/en/players/399e9474/matchlogs/2023-2024/summary/Amarii-Bell-Match-Logs" TargetMode="External"/><Relationship Id="rId438" Type="http://schemas.openxmlformats.org/officeDocument/2006/relationships/hyperlink" Target="https://fbref.com/en/country/ESP/Spain-Football" TargetMode="External"/><Relationship Id="rId645" Type="http://schemas.openxmlformats.org/officeDocument/2006/relationships/hyperlink" Target="https://fbref.com/en/players/9328b835/Lukasz-Fabianski" TargetMode="External"/><Relationship Id="rId852" Type="http://schemas.openxmlformats.org/officeDocument/2006/relationships/hyperlink" Target="https://fbref.com/en/players/169fd162/matchlogs/2023-2024/summary/Hwang-Hee-chan-Match-Logs" TargetMode="External"/><Relationship Id="rId1068" Type="http://schemas.openxmlformats.org/officeDocument/2006/relationships/hyperlink" Target="https://fbref.com/en/players/4c3a6744/Justin-Kluivert" TargetMode="External"/><Relationship Id="rId1275" Type="http://schemas.openxmlformats.org/officeDocument/2006/relationships/hyperlink" Target="https://fbref.com/en/players/6afaebf2/matchlogs/2023-2024/summary/Bryan-Mbeumo-Match-Logs" TargetMode="External"/><Relationship Id="rId1482" Type="http://schemas.openxmlformats.org/officeDocument/2006/relationships/hyperlink" Target="https://fbref.com/en/squads/d3fd31cc/Everton-Stats" TargetMode="External"/><Relationship Id="rId1703" Type="http://schemas.openxmlformats.org/officeDocument/2006/relationships/hyperlink" Target="https://fbref.com/en/players/903b6e8b/matchlogs/2023-2024/summary/Jose-Sa-Match-Logs" TargetMode="External"/><Relationship Id="rId1910" Type="http://schemas.openxmlformats.org/officeDocument/2006/relationships/hyperlink" Target="https://fbref.com/en/squads/8602292d/Aston-Villa-Stats" TargetMode="External"/><Relationship Id="rId2119" Type="http://schemas.openxmlformats.org/officeDocument/2006/relationships/hyperlink" Target="https://fbref.com/en/players/79300479/Martin-Odegaard" TargetMode="External"/><Relationship Id="rId284" Type="http://schemas.openxmlformats.org/officeDocument/2006/relationships/hyperlink" Target="https://fbref.com/en/players/5f346071/matchlogs/2023-2024/summary/Andre-Brooks-Match-Logs" TargetMode="External"/><Relationship Id="rId491" Type="http://schemas.openxmlformats.org/officeDocument/2006/relationships/hyperlink" Target="https://fbref.com/en/squads/8cec06e1/Wolverhampton-Wanderers-Stats" TargetMode="External"/><Relationship Id="rId505" Type="http://schemas.openxmlformats.org/officeDocument/2006/relationships/hyperlink" Target="https://fbref.com/en/players/aeed5c06/Moussa-Diaby" TargetMode="External"/><Relationship Id="rId712" Type="http://schemas.openxmlformats.org/officeDocument/2006/relationships/hyperlink" Target="https://fbref.com/en/players/98d2c2c4/matchlogs/2023-2024/summary/Remo-Freuler-Match-Logs" TargetMode="External"/><Relationship Id="rId1135" Type="http://schemas.openxmlformats.org/officeDocument/2006/relationships/hyperlink" Target="https://fbref.com/en/players/9b5ce51a/matchlogs/2023-2024/summary/Jefferson-Lerma-Match-Logs" TargetMode="External"/><Relationship Id="rId1342" Type="http://schemas.openxmlformats.org/officeDocument/2006/relationships/hyperlink" Target="https://fbref.com/en/squads/d07537b9/Brighton-and-Hove-Albion-Stats" TargetMode="External"/><Relationship Id="rId1787" Type="http://schemas.openxmlformats.org/officeDocument/2006/relationships/hyperlink" Target="https://fbref.com/en/players/3eb22ec9/matchlogs/2023-2024/summary/Bernardo-Silva-Match-Logs" TargetMode="External"/><Relationship Id="rId1994" Type="http://schemas.openxmlformats.org/officeDocument/2006/relationships/hyperlink" Target="https://fbref.com/en/squads/18bb7c10/Arsenal-Stats" TargetMode="External"/><Relationship Id="rId79" Type="http://schemas.openxmlformats.org/officeDocument/2006/relationships/hyperlink" Target="https://fbref.com/en/squads/d07537b9/Brighton-and-Hove-Albion-Stats" TargetMode="External"/><Relationship Id="rId144" Type="http://schemas.openxmlformats.org/officeDocument/2006/relationships/hyperlink" Target="https://fbref.com/en/players/3a233281/matchlogs/2023-2024/summary/Leon-Bailey-Match-Logs" TargetMode="External"/><Relationship Id="rId589" Type="http://schemas.openxmlformats.org/officeDocument/2006/relationships/hyperlink" Target="https://fbref.com/en/players/fa9fa773/Malcolm-Ebiowei" TargetMode="External"/><Relationship Id="rId796" Type="http://schemas.openxmlformats.org/officeDocument/2006/relationships/hyperlink" Target="https://fbref.com/en/players/b0b4fd3e/matchlogs/2023-2024/summary/Jack-Grealish-Match-Logs" TargetMode="External"/><Relationship Id="rId1202" Type="http://schemas.openxmlformats.org/officeDocument/2006/relationships/hyperlink" Target="https://fbref.com/en/squads/e4a775cb/Nottingham-Forest-Stats" TargetMode="External"/><Relationship Id="rId1647" Type="http://schemas.openxmlformats.org/officeDocument/2006/relationships/hyperlink" Target="https://fbref.com/en/players/fa031b34/matchlogs/2023-2024/summary/Richarlison-Match-Logs" TargetMode="External"/><Relationship Id="rId1854" Type="http://schemas.openxmlformats.org/officeDocument/2006/relationships/hyperlink" Target="https://fbref.com/en/squads/822bd0ba/Liverpool-Stats" TargetMode="External"/><Relationship Id="rId351" Type="http://schemas.openxmlformats.org/officeDocument/2006/relationships/hyperlink" Target="https://fbref.com/en/squads/19538871/Manchester-United-Stats" TargetMode="External"/><Relationship Id="rId449" Type="http://schemas.openxmlformats.org/officeDocument/2006/relationships/hyperlink" Target="https://fbref.com/en/players/db4ed67b/Mahmoud-Dahoud" TargetMode="External"/><Relationship Id="rId656" Type="http://schemas.openxmlformats.org/officeDocument/2006/relationships/hyperlink" Target="https://fbref.com/en/players/51a3c4c8/matchlogs/2023-2024/summary/Felipe-Match-Logs" TargetMode="External"/><Relationship Id="rId863" Type="http://schemas.openxmlformats.org/officeDocument/2006/relationships/hyperlink" Target="https://fbref.com/en/squads/cd051869/Brentford-Stats" TargetMode="External"/><Relationship Id="rId1079" Type="http://schemas.openxmlformats.org/officeDocument/2006/relationships/hyperlink" Target="https://fbref.com/en/players/5ed9b537/matchlogs/2023-2024/summary/Ibrahima-Konate-Match-Logs" TargetMode="External"/><Relationship Id="rId1286" Type="http://schemas.openxmlformats.org/officeDocument/2006/relationships/hyperlink" Target="https://fbref.com/en/squads/e297cd13/Luton-Town-Stats" TargetMode="External"/><Relationship Id="rId1493" Type="http://schemas.openxmlformats.org/officeDocument/2006/relationships/hyperlink" Target="https://fbref.com/en/country/GER/Germany-Football" TargetMode="External"/><Relationship Id="rId1507" Type="http://schemas.openxmlformats.org/officeDocument/2006/relationships/hyperlink" Target="https://fbref.com/en/players/2f9e4435/matchlogs/2023-2024/summary/Dango-Ouattara-Match-Logs" TargetMode="External"/><Relationship Id="rId1714" Type="http://schemas.openxmlformats.org/officeDocument/2006/relationships/hyperlink" Target="https://fbref.com/en/squads/18bb7c10/Arsenal-Stats" TargetMode="External"/><Relationship Id="rId2032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7c21e445/West-Ham-United-Stats" TargetMode="External"/><Relationship Id="rId295" Type="http://schemas.openxmlformats.org/officeDocument/2006/relationships/hyperlink" Target="https://fbref.com/en/squads/943e8050/Burnley-Stats" TargetMode="External"/><Relationship Id="rId309" Type="http://schemas.openxmlformats.org/officeDocument/2006/relationships/hyperlink" Target="https://fbref.com/en/players/a681b7b7/Reece-Burke" TargetMode="External"/><Relationship Id="rId516" Type="http://schemas.openxmlformats.org/officeDocument/2006/relationships/hyperlink" Target="https://fbref.com/en/players/4a1a9578/matchlogs/2023-2024/summary/Luis-Diaz-Match-Logs" TargetMode="External"/><Relationship Id="rId1146" Type="http://schemas.openxmlformats.org/officeDocument/2006/relationships/hyperlink" Target="https://fbref.com/en/squads/19538871/Manchester-United-Stats" TargetMode="External"/><Relationship Id="rId1798" Type="http://schemas.openxmlformats.org/officeDocument/2006/relationships/hyperlink" Target="https://fbref.com/en/squads/4ba7cbea/Bournemouth-Stats" TargetMode="External"/><Relationship Id="rId1921" Type="http://schemas.openxmlformats.org/officeDocument/2006/relationships/hyperlink" Target="https://fbref.com/en/country/BFA/Burkina-Faso-Football" TargetMode="External"/><Relationship Id="rId723" Type="http://schemas.openxmlformats.org/officeDocument/2006/relationships/hyperlink" Target="https://fbref.com/en/squads/d3fd31cc/Everton-Stats" TargetMode="External"/><Relationship Id="rId930" Type="http://schemas.openxmlformats.org/officeDocument/2006/relationships/hyperlink" Target="https://fbref.com/en/country/NGA/Nigeria-Football" TargetMode="External"/><Relationship Id="rId1006" Type="http://schemas.openxmlformats.org/officeDocument/2006/relationships/hyperlink" Target="https://fbref.com/en/country/DEN/Denmark-Football" TargetMode="External"/><Relationship Id="rId1353" Type="http://schemas.openxmlformats.org/officeDocument/2006/relationships/hyperlink" Target="https://fbref.com/en/country/ARG/Argentina-Football" TargetMode="External"/><Relationship Id="rId1560" Type="http://schemas.openxmlformats.org/officeDocument/2006/relationships/hyperlink" Target="https://fbref.com/en/players/4f565d77/Kalvin-Phillips" TargetMode="External"/><Relationship Id="rId1658" Type="http://schemas.openxmlformats.org/officeDocument/2006/relationships/hyperlink" Target="https://fbref.com/en/squads/943e8050/Burnley-Stats" TargetMode="External"/><Relationship Id="rId1865" Type="http://schemas.openxmlformats.org/officeDocument/2006/relationships/hyperlink" Target="https://fbref.com/en/country/POR/Portugal-Football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ESP/Spain-Football" TargetMode="External"/><Relationship Id="rId1213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SCO/Scotland-Football" TargetMode="External"/><Relationship Id="rId1420" Type="http://schemas.openxmlformats.org/officeDocument/2006/relationships/hyperlink" Target="https://fbref.com/en/players/a53649b7/Eddie-Nketiah" TargetMode="External"/><Relationship Id="rId1518" Type="http://schemas.openxmlformats.org/officeDocument/2006/relationships/hyperlink" Target="https://fbref.com/en/squads/cff3d9bb/Chelsea-Stats" TargetMode="External"/><Relationship Id="rId2043" Type="http://schemas.openxmlformats.org/officeDocument/2006/relationships/hyperlink" Target="https://fbref.com/en/players/ce5143da/Danny-Welbeck" TargetMode="External"/><Relationship Id="rId222" Type="http://schemas.openxmlformats.org/officeDocument/2006/relationships/hyperlink" Target="https://fbref.com/en/country/NOR/Norway-Football" TargetMode="External"/><Relationship Id="rId667" Type="http://schemas.openxmlformats.org/officeDocument/2006/relationships/hyperlink" Target="https://fbref.com/en/squads/19538871/Manchester-United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country/ESP/Spain-Football" TargetMode="External"/><Relationship Id="rId1932" Type="http://schemas.openxmlformats.org/officeDocument/2006/relationships/hyperlink" Target="https://fbref.com/en/players/21512407/Kieran-Trippier" TargetMode="External"/><Relationship Id="rId2110" Type="http://schemas.openxmlformats.org/officeDocument/2006/relationships/hyperlink" Target="https://fbref.com/en/players/51cf8561/matchlogs/2023-2024/summary/Oleksandr-Zinchenko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IRN/Iran-Football" TargetMode="External"/><Relationship Id="rId941" Type="http://schemas.openxmlformats.org/officeDocument/2006/relationships/hyperlink" Target="https://fbref.com/en/players/1265a93a/Reece-James" TargetMode="External"/><Relationship Id="rId1157" Type="http://schemas.openxmlformats.org/officeDocument/2006/relationships/hyperlink" Target="https://fbref.com/en/country/WAL/Wales-Football" TargetMode="External"/><Relationship Id="rId1364" Type="http://schemas.openxmlformats.org/officeDocument/2006/relationships/hyperlink" Target="https://fbref.com/en/players/16e9d0ea/Alex-Moreno" TargetMode="External"/><Relationship Id="rId1571" Type="http://schemas.openxmlformats.org/officeDocument/2006/relationships/hyperlink" Target="https://fbref.com/en/players/4806ec67/matchlogs/2023-2024/summary/Jordan-Pickford-Match-Log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GRN/Grenada-Football" TargetMode="External"/><Relationship Id="rId373" Type="http://schemas.openxmlformats.org/officeDocument/2006/relationships/hyperlink" Target="https://fbref.com/en/players/d33e3242/Ismaila-Cheick-Coulibaly" TargetMode="External"/><Relationship Id="rId580" Type="http://schemas.openxmlformats.org/officeDocument/2006/relationships/hyperlink" Target="https://fbref.com/en/players/3a949a25/matchlogs/2023-2024/summary/Martin-Dubravka-Match-Logs" TargetMode="External"/><Relationship Id="rId801" Type="http://schemas.openxmlformats.org/officeDocument/2006/relationships/hyperlink" Target="https://fbref.com/en/players/8aec0537/Pascal-Gross" TargetMode="External"/><Relationship Id="rId1017" Type="http://schemas.openxmlformats.org/officeDocument/2006/relationships/hyperlink" Target="https://fbref.com/en/players/c066d1a5/Issa-Kabore" TargetMode="External"/><Relationship Id="rId1224" Type="http://schemas.openxmlformats.org/officeDocument/2006/relationships/hyperlink" Target="https://fbref.com/en/players/48a5a5d6/Gabriel-Martinelli" TargetMode="External"/><Relationship Id="rId1431" Type="http://schemas.openxmlformats.org/officeDocument/2006/relationships/hyperlink" Target="https://fbref.com/en/players/e6af02e0/matchlogs/2023-2024/summary/Matheus-Nunes-Match-Logs" TargetMode="External"/><Relationship Id="rId1669" Type="http://schemas.openxmlformats.org/officeDocument/2006/relationships/hyperlink" Target="https://fbref.com/en/country/ENG/England-Football" TargetMode="External"/><Relationship Id="rId1876" Type="http://schemas.openxmlformats.org/officeDocument/2006/relationships/hyperlink" Target="https://fbref.com/en/players/77d7c96f/Kenny-Tete" TargetMode="External"/><Relationship Id="rId2054" Type="http://schemas.openxmlformats.org/officeDocument/2006/relationships/hyperlink" Target="https://fbref.com/en/players/dd323728/matchlogs/2023-2024/summary/Neco-Williams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ed5c0319/Beto" TargetMode="External"/><Relationship Id="rId440" Type="http://schemas.openxmlformats.org/officeDocument/2006/relationships/hyperlink" Target="https://fbref.com/en/players/1daec722/matchlogs/2023-2024/summary/Marc-Cucurella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3f65d5ce/Ethan-Horvath" TargetMode="External"/><Relationship Id="rId1070" Type="http://schemas.openxmlformats.org/officeDocument/2006/relationships/hyperlink" Target="https://fbref.com/en/squads/4ba7cbea/Bournemouth-Stats" TargetMode="External"/><Relationship Id="rId1529" Type="http://schemas.openxmlformats.org/officeDocument/2006/relationships/hyperlink" Target="https://fbref.com/en/country/GHA/Ghana-Football" TargetMode="External"/><Relationship Id="rId1736" Type="http://schemas.openxmlformats.org/officeDocument/2006/relationships/hyperlink" Target="https://fbref.com/en/players/dd745366/Andrey-Santos" TargetMode="External"/><Relationship Id="rId1943" Type="http://schemas.openxmlformats.org/officeDocument/2006/relationships/hyperlink" Target="https://fbref.com/en/players/cddf767b/matchlogs/2023-2024/summary/Auston-Trusty-Match-Logs" TargetMode="External"/><Relationship Id="rId2121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4e204552/matchlogs/2023-2024/summary/Jacob-Bruun-Larsen-Match-Logs" TargetMode="External"/><Relationship Id="rId538" Type="http://schemas.openxmlformats.org/officeDocument/2006/relationships/hyperlink" Target="https://fbref.com/en/country/SCO/Scotland-Football" TargetMode="External"/><Relationship Id="rId745" Type="http://schemas.openxmlformats.org/officeDocument/2006/relationships/hyperlink" Target="https://fbref.com/en/players/df10e27c/Billy-Gilmour" TargetMode="External"/><Relationship Id="rId952" Type="http://schemas.openxmlformats.org/officeDocument/2006/relationships/hyperlink" Target="https://fbref.com/en/players/0f134faf/matchlogs/2023-2024/summary/Mathias-Jensen-Match-Logs" TargetMode="External"/><Relationship Id="rId1168" Type="http://schemas.openxmlformats.org/officeDocument/2006/relationships/hyperlink" Target="https://fbref.com/en/players/7af88b33/Max-Lowe" TargetMode="External"/><Relationship Id="rId1375" Type="http://schemas.openxmlformats.org/officeDocument/2006/relationships/hyperlink" Target="https://fbref.com/en/players/9674002f/matchlogs/2023-2024/summary/Mason-Mount-Match-Logs" TargetMode="External"/><Relationship Id="rId1582" Type="http://schemas.openxmlformats.org/officeDocument/2006/relationships/hyperlink" Target="https://fbref.com/en/squads/361ca564/Tottenham-Hotspur-Stats" TargetMode="External"/><Relationship Id="rId1803" Type="http://schemas.openxmlformats.org/officeDocument/2006/relationships/hyperlink" Target="https://fbref.com/en/players/6250083a/matchlogs/2023-2024/summary/Oliver-Skipp-Match-Logs" TargetMode="External"/><Relationship Id="rId81" Type="http://schemas.openxmlformats.org/officeDocument/2006/relationships/hyperlink" Target="https://fbref.com/en/players/2ee5b0c9/Zeki-Amdouni" TargetMode="External"/><Relationship Id="rId177" Type="http://schemas.openxmlformats.org/officeDocument/2006/relationships/hyperlink" Target="https://fbref.com/en/players/1aa84968/Chris-Basham" TargetMode="External"/><Relationship Id="rId384" Type="http://schemas.openxmlformats.org/officeDocument/2006/relationships/hyperlink" Target="https://fbref.com/en/players/d2424d1b/matchlogs/2023-2024/summary/Ben-Chilwell-Match-Logs" TargetMode="External"/><Relationship Id="rId591" Type="http://schemas.openxmlformats.org/officeDocument/2006/relationships/hyperlink" Target="https://fbref.com/en/squads/47c64c55/Crystal-Palace-Stats" TargetMode="External"/><Relationship Id="rId605" Type="http://schemas.openxmlformats.org/officeDocument/2006/relationships/hyperlink" Target="https://fbref.com/en/players/3d554589/Hjalmar-Ekdal" TargetMode="External"/><Relationship Id="rId812" Type="http://schemas.openxmlformats.org/officeDocument/2006/relationships/hyperlink" Target="https://fbref.com/en/players/82518f62/matchlogs/2023-2024/summary/Bruno-Guimaraes-Match-Logs" TargetMode="External"/><Relationship Id="rId1028" Type="http://schemas.openxmlformats.org/officeDocument/2006/relationships/hyperlink" Target="https://fbref.com/en/players/cc77354e/matchlogs/2023-2024/summary/Boubacar-Kamara-Match-Logs" TargetMode="External"/><Relationship Id="rId1235" Type="http://schemas.openxmlformats.org/officeDocument/2006/relationships/hyperlink" Target="https://fbref.com/en/players/bac46a10/matchlogs/2023-2024/summary/Lisandro-Martinez-Match-Logs" TargetMode="External"/><Relationship Id="rId1442" Type="http://schemas.openxmlformats.org/officeDocument/2006/relationships/hyperlink" Target="https://fbref.com/en/squads/cd051869/Brentford-Stats" TargetMode="External"/><Relationship Id="rId1887" Type="http://schemas.openxmlformats.org/officeDocument/2006/relationships/hyperlink" Target="https://fbref.com/en/players/56f7a928/matchlogs/2023-2024/summary/Youri-Tielemans-Match-Logs" TargetMode="External"/><Relationship Id="rId2065" Type="http://schemas.openxmlformats.org/officeDocument/2006/relationships/hyperlink" Target="https://fbref.com/en/squads/fd962109/Fulham-Stats" TargetMode="External"/><Relationship Id="rId244" Type="http://schemas.openxmlformats.org/officeDocument/2006/relationships/hyperlink" Target="https://fbref.com/en/players/d328a254/matchlogs/2023-2024/summary/Philip-Billing-Match-Logs" TargetMode="External"/><Relationship Id="rId689" Type="http://schemas.openxmlformats.org/officeDocument/2006/relationships/hyperlink" Target="https://fbref.com/en/players/c3e39f12/Fraser-Forster" TargetMode="External"/><Relationship Id="rId896" Type="http://schemas.openxmlformats.org/officeDocument/2006/relationships/hyperlink" Target="https://fbref.com/en/players/a0666d3e/matchlogs/2023-2024/summary/Will-Hughes-Match-Logs" TargetMode="External"/><Relationship Id="rId1081" Type="http://schemas.openxmlformats.org/officeDocument/2006/relationships/hyperlink" Target="https://fbref.com/en/country/ENG/England-Football" TargetMode="External"/><Relationship Id="rId1302" Type="http://schemas.openxmlformats.org/officeDocument/2006/relationships/hyperlink" Target="https://fbref.com/en/squads/e4a775cb/Nottingham-Forest-Stats" TargetMode="External"/><Relationship Id="rId1747" Type="http://schemas.openxmlformats.org/officeDocument/2006/relationships/hyperlink" Target="https://fbref.com/en/players/9744ff80/matchlogs/2023-2024/summary/Pablo-Sarabia-Match-Logs" TargetMode="External"/><Relationship Id="rId1954" Type="http://schemas.openxmlformats.org/officeDocument/2006/relationships/hyperlink" Target="https://fbref.com/en/squads/361ca564/Tottenham-Hotspur-Stats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d07537b9/Brighton-and-Hove-Albion-Stats" TargetMode="External"/><Relationship Id="rId549" Type="http://schemas.openxmlformats.org/officeDocument/2006/relationships/hyperlink" Target="https://fbref.com/en/players/fffea3e5/Jeremy-Doku" TargetMode="External"/><Relationship Id="rId756" Type="http://schemas.openxmlformats.org/officeDocument/2006/relationships/hyperlink" Target="https://fbref.com/en/players/1961b2aa/matchlogs/2023-2024/summary/Andre-Gomes-Match-Logs" TargetMode="External"/><Relationship Id="rId1179" Type="http://schemas.openxmlformats.org/officeDocument/2006/relationships/hyperlink" Target="https://fbref.com/en/players/c6e8cf1f/matchlogs/2023-2024/summary/Sasa-Lukic-Match-Logs" TargetMode="External"/><Relationship Id="rId1386" Type="http://schemas.openxmlformats.org/officeDocument/2006/relationships/hyperlink" Target="https://fbref.com/en/squads/fd962109/Fulham-Stats" TargetMode="External"/><Relationship Id="rId1593" Type="http://schemas.openxmlformats.org/officeDocument/2006/relationships/hyperlink" Target="https://fbref.com/en/country/ENG/England-Football" TargetMode="External"/><Relationship Id="rId1607" Type="http://schemas.openxmlformats.org/officeDocument/2006/relationships/hyperlink" Target="https://fbref.com/en/players/1544f145/matchlogs/2023-2024/summary/Jacob-Ramsey-Match-Logs" TargetMode="External"/><Relationship Id="rId1814" Type="http://schemas.openxmlformats.org/officeDocument/2006/relationships/hyperlink" Target="https://fbref.com/en/squads/18bb7c10/Arsenal-Stats" TargetMode="External"/><Relationship Id="rId104" Type="http://schemas.openxmlformats.org/officeDocument/2006/relationships/hyperlink" Target="https://fbref.com/en/players/e4238fb1/matchlogs/2023-2024/summary/Jaidon-Anthony-Match-Logs" TargetMode="External"/><Relationship Id="rId188" Type="http://schemas.openxmlformats.org/officeDocument/2006/relationships/hyperlink" Target="https://fbref.com/en/players/072e68ed/matchlogs/2023-2024/summary/Altay-Bayindir-Match-Logs" TargetMode="External"/><Relationship Id="rId311" Type="http://schemas.openxmlformats.org/officeDocument/2006/relationships/hyperlink" Target="https://fbref.com/en/squads/e297cd13/Luton-Town-Stats" TargetMode="External"/><Relationship Id="rId395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2afc7272/Lewis-Cook" TargetMode="External"/><Relationship Id="rId963" Type="http://schemas.openxmlformats.org/officeDocument/2006/relationships/hyperlink" Target="https://fbref.com/en/squads/d07537b9/Brighton-and-Hove-Albion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squads/822bd0ba/Liverpool-Stats" TargetMode="External"/><Relationship Id="rId1898" Type="http://schemas.openxmlformats.org/officeDocument/2006/relationships/hyperlink" Target="https://fbref.com/en/squads/18bb7c10/Arsenal-Stats" TargetMode="External"/><Relationship Id="rId207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1a866b7/matchlogs/2023-2024/summary/Joseph-Anang-Match-Logs" TargetMode="External"/><Relationship Id="rId616" Type="http://schemas.openxmlformats.org/officeDocument/2006/relationships/hyperlink" Target="https://fbref.com/en/players/b9e1436c/matchlogs/2023-2024/summary/Harvey-Elliott-Match-Logs" TargetMode="External"/><Relationship Id="rId823" Type="http://schemas.openxmlformats.org/officeDocument/2006/relationships/hyperlink" Target="https://fbref.com/en/squads/b8fd03ef/Manchester-City-Stats" TargetMode="External"/><Relationship Id="rId1453" Type="http://schemas.openxmlformats.org/officeDocument/2006/relationships/hyperlink" Target="https://fbref.com/en/country/FRA/France-Football" TargetMode="External"/><Relationship Id="rId1660" Type="http://schemas.openxmlformats.org/officeDocument/2006/relationships/hyperlink" Target="https://fbref.com/en/players/2e4f5f03/Andrew-Robertson" TargetMode="External"/><Relationship Id="rId1758" Type="http://schemas.openxmlformats.org/officeDocument/2006/relationships/hyperlink" Target="https://fbref.com/en/squads/47c64c55/Crystal-Palace-Stats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DEN/Denmark-Football" TargetMode="External"/><Relationship Id="rId1092" Type="http://schemas.openxmlformats.org/officeDocument/2006/relationships/hyperlink" Target="https://fbref.com/en/players/f23f9d20/Tim-Krul" TargetMode="External"/><Relationship Id="rId1106" Type="http://schemas.openxmlformats.org/officeDocument/2006/relationships/hyperlink" Target="https://fbref.com/en/squads/d07537b9/Brighton-and-Hove-Albion-Stats" TargetMode="External"/><Relationship Id="rId1313" Type="http://schemas.openxmlformats.org/officeDocument/2006/relationships/hyperlink" Target="https://fbref.com/en/country/ENG/England-Football" TargetMode="External"/><Relationship Id="rId1397" Type="http://schemas.openxmlformats.org/officeDocument/2006/relationships/hyperlink" Target="https://fbref.com/en/country/UKR/Ukraine-Football" TargetMode="External"/><Relationship Id="rId1520" Type="http://schemas.openxmlformats.org/officeDocument/2006/relationships/hyperlink" Target="https://fbref.com/en/players/e0bc6fdc/Emerson-Palmieri" TargetMode="External"/><Relationship Id="rId1965" Type="http://schemas.openxmlformats.org/officeDocument/2006/relationships/hyperlink" Target="https://fbref.com/en/country/NED/Netherlands-Football" TargetMode="External"/><Relationship Id="rId115" Type="http://schemas.openxmlformats.org/officeDocument/2006/relationships/hyperlink" Target="https://fbref.com/en/squads/1df6b87e/Sheffield-United-Stats" TargetMode="External"/><Relationship Id="rId322" Type="http://schemas.openxmlformats.org/officeDocument/2006/relationships/hyperlink" Target="https://fbref.com/en/country/ECU/Ecuador-Football" TargetMode="External"/><Relationship Id="rId767" Type="http://schemas.openxmlformats.org/officeDocument/2006/relationships/hyperlink" Target="https://fbref.com/en/squads/822bd0ba/Liverpool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squads/fd962109/Fulham-Stats" TargetMode="External"/><Relationship Id="rId1825" Type="http://schemas.openxmlformats.org/officeDocument/2006/relationships/hyperlink" Target="https://fbref.com/en/country/CZE/Czech-Republic-Football" TargetMode="External"/><Relationship Id="rId2003" Type="http://schemas.openxmlformats.org/officeDocument/2006/relationships/hyperlink" Target="https://fbref.com/en/players/728e9b2e/matchlogs/2023-2024/summary/Joao-Virginia-Match-Logs" TargetMode="External"/><Relationship Id="rId199" Type="http://schemas.openxmlformats.org/officeDocument/2006/relationships/hyperlink" Target="https://fbref.com/en/squads/e297cd13/Luton-Town-Stats" TargetMode="External"/><Relationship Id="rId627" Type="http://schemas.openxmlformats.org/officeDocument/2006/relationships/hyperlink" Target="https://fbref.com/en/squads/822bd0ba/Liverpool-Stats" TargetMode="External"/><Relationship Id="rId834" Type="http://schemas.openxmlformats.org/officeDocument/2006/relationships/hyperlink" Target="https://fbref.com/en/country/NED/Netherlands-Football" TargetMode="External"/><Relationship Id="rId1257" Type="http://schemas.openxmlformats.org/officeDocument/2006/relationships/hyperlink" Target="https://fbref.com/en/country/FRA/France-Football" TargetMode="External"/><Relationship Id="rId1464" Type="http://schemas.openxmlformats.org/officeDocument/2006/relationships/hyperlink" Target="https://fbref.com/en/players/cdd70dc0/Michael-Olakigbe" TargetMode="External"/><Relationship Id="rId1671" Type="http://schemas.openxmlformats.org/officeDocument/2006/relationships/hyperlink" Target="https://fbref.com/en/players/7399c7a8/matchlogs/2023-2024/summary/Jack-Robinson-Match-Logs" TargetMode="External"/><Relationship Id="rId2087" Type="http://schemas.openxmlformats.org/officeDocument/2006/relationships/hyperlink" Target="https://fbref.com/en/players/c1fe2a48/Ryan-Yate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60344e4f/Josh-Dasilva" TargetMode="External"/><Relationship Id="rId680" Type="http://schemas.openxmlformats.org/officeDocument/2006/relationships/hyperlink" Target="https://fbref.com/en/players/ed1e53f3/matchlogs/2023-2024/summary/Phil-Foden-Match-Logs" TargetMode="External"/><Relationship Id="rId901" Type="http://schemas.openxmlformats.org/officeDocument/2006/relationships/hyperlink" Target="https://fbref.com/en/players/a7a688d7/Mackenzie-Hunt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fed96827/Chris-Mepham" TargetMode="External"/><Relationship Id="rId1531" Type="http://schemas.openxmlformats.org/officeDocument/2006/relationships/hyperlink" Target="https://fbref.com/en/players/529f49ab/matchlogs/2023-2024/summary/Thomas-Partey-Match-Logs" TargetMode="External"/><Relationship Id="rId1769" Type="http://schemas.openxmlformats.org/officeDocument/2006/relationships/hyperlink" Target="https://fbref.com/en/country/ARG/Argentina-Football" TargetMode="External"/><Relationship Id="rId1976" Type="http://schemas.openxmlformats.org/officeDocument/2006/relationships/hyperlink" Target="https://fbref.com/en/players/dad4b285/Joel-Veltman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CIV/Cote-dIvoire-Football" TargetMode="External"/><Relationship Id="rId333" Type="http://schemas.openxmlformats.org/officeDocument/2006/relationships/hyperlink" Target="https://fbref.com/en/players/858409be/Allan-Campbell" TargetMode="External"/><Relationship Id="rId540" Type="http://schemas.openxmlformats.org/officeDocument/2006/relationships/hyperlink" Target="https://fbref.com/en/players/733f1a7d/matchlogs/2023-2024/summary/Ben-Doak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d9e7c4da/Joseph-Johnson" TargetMode="External"/><Relationship Id="rId1170" Type="http://schemas.openxmlformats.org/officeDocument/2006/relationships/hyperlink" Target="https://fbref.com/en/squads/1df6b87e/Sheffield-United-Stats" TargetMode="External"/><Relationship Id="rId1629" Type="http://schemas.openxmlformats.org/officeDocument/2006/relationships/hyperlink" Target="https://fbref.com/en/country/ESP/Spain-Football" TargetMode="External"/><Relationship Id="rId1836" Type="http://schemas.openxmlformats.org/officeDocument/2006/relationships/hyperlink" Target="https://fbref.com/en/players/28300a16/Jason-Steele" TargetMode="External"/><Relationship Id="rId2014" Type="http://schemas.openxmlformats.org/officeDocument/2006/relationships/hyperlink" Target="https://fbref.com/en/players/03df04ff/matchlogs/2023-2024/summary/Odisseas-Vlachodimos-Match-Logs" TargetMode="External"/><Relationship Id="rId638" Type="http://schemas.openxmlformats.org/officeDocument/2006/relationships/hyperlink" Target="https://fbref.com/en/country/NIR/Northern-Ireland-Football" TargetMode="External"/><Relationship Id="rId845" Type="http://schemas.openxmlformats.org/officeDocument/2006/relationships/hyperlink" Target="https://fbref.com/en/players/4fd08daa/Jan-Paul-van-Hecke" TargetMode="External"/><Relationship Id="rId1030" Type="http://schemas.openxmlformats.org/officeDocument/2006/relationships/hyperlink" Target="https://fbref.com/en/country/BEL/Belgium-Football" TargetMode="External"/><Relationship Id="rId1268" Type="http://schemas.openxmlformats.org/officeDocument/2006/relationships/hyperlink" Target="https://fbref.com/en/players/493924a7/Kevin-Mbabu" TargetMode="External"/><Relationship Id="rId1475" Type="http://schemas.openxmlformats.org/officeDocument/2006/relationships/hyperlink" Target="https://fbref.com/en/players/828657ff/matchlogs/2023-2024/summary/Amadou-Onana-Match-Logs" TargetMode="External"/><Relationship Id="rId1682" Type="http://schemas.openxmlformats.org/officeDocument/2006/relationships/hyperlink" Target="https://fbref.com/en/squads/943e8050/Burnley-Stats" TargetMode="External"/><Relationship Id="rId1903" Type="http://schemas.openxmlformats.org/officeDocument/2006/relationships/hyperlink" Target="https://fbref.com/en/players/e7ca0439/matchlogs/2023-2024/summary/James-Tomkins-Match-Logs" TargetMode="External"/><Relationship Id="rId2098" Type="http://schemas.openxmlformats.org/officeDocument/2006/relationships/hyperlink" Target="https://fbref.com/en/players/88968486/matchlogs/2023-2024/summary/Illia-Zabarnyi-Match-Logs" TargetMode="External"/><Relationship Id="rId277" Type="http://schemas.openxmlformats.org/officeDocument/2006/relationships/hyperlink" Target="https://fbref.com/en/players/97220da2/Armando-Broja" TargetMode="External"/><Relationship Id="rId400" Type="http://schemas.openxmlformats.org/officeDocument/2006/relationships/hyperlink" Target="https://fbref.com/en/players/0442183b/matchlogs/2023-2024/summary/Nathaniel-Clyne-Match-Logs" TargetMode="External"/><Relationship Id="rId484" Type="http://schemas.openxmlformats.org/officeDocument/2006/relationships/hyperlink" Target="https://fbref.com/en/players/44781702/matchlogs/2023-2024/summary/Ben-Davies-Match-Logs" TargetMode="External"/><Relationship Id="rId705" Type="http://schemas.openxmlformats.org/officeDocument/2006/relationships/hyperlink" Target="https://fbref.com/en/players/00b77ecf/Nathan-Fraser" TargetMode="External"/><Relationship Id="rId1128" Type="http://schemas.openxmlformats.org/officeDocument/2006/relationships/hyperlink" Target="https://fbref.com/en/players/2628fd2b/Bernd-Leno" TargetMode="External"/><Relationship Id="rId1335" Type="http://schemas.openxmlformats.org/officeDocument/2006/relationships/hyperlink" Target="https://fbref.com/en/players/8397a50c/matchlogs/2023-2024/summary/Tyrone-Mings-Match-Logs" TargetMode="External"/><Relationship Id="rId1542" Type="http://schemas.openxmlformats.org/officeDocument/2006/relationships/hyperlink" Target="https://fbref.com/en/squads/fd962109/Fulham-Stats" TargetMode="External"/><Relationship Id="rId1987" Type="http://schemas.openxmlformats.org/officeDocument/2006/relationships/hyperlink" Target="https://fbref.com/en/players/cf134113/matchlogs/2023-2024/summary/Bart-Verbruggen-Match-Logs" TargetMode="External"/><Relationship Id="rId137" Type="http://schemas.openxmlformats.org/officeDocument/2006/relationships/hyperlink" Target="https://fbref.com/en/players/da052c14/Jordan-Ayew" TargetMode="External"/><Relationship Id="rId344" Type="http://schemas.openxmlformats.org/officeDocument/2006/relationships/hyperlink" Target="https://fbref.com/en/players/b4a014b1/matchlogs/2023-2024/summary/Diego-Carlos-Match-Logs" TargetMode="External"/><Relationship Id="rId691" Type="http://schemas.openxmlformats.org/officeDocument/2006/relationships/hyperlink" Target="https://fbref.com/en/squads/361ca564/Tottenham-Hotspur-Stats" TargetMode="External"/><Relationship Id="rId789" Type="http://schemas.openxmlformats.org/officeDocument/2006/relationships/hyperlink" Target="https://fbref.com/en/players/b8e740fb/Ryan-Gravenberch" TargetMode="External"/><Relationship Id="rId912" Type="http://schemas.openxmlformats.org/officeDocument/2006/relationships/hyperlink" Target="https://fbref.com/en/players/491a433d/matchlogs/2023-2024/summary/Rasmus-Hojlund-Match-Logs" TargetMode="External"/><Relationship Id="rId996" Type="http://schemas.openxmlformats.org/officeDocument/2006/relationships/hyperlink" Target="https://fbref.com/en/players/4fb9c88f/matchlogs/2023-2024/summary/Curtis-Jones-Match-Logs" TargetMode="External"/><Relationship Id="rId1847" Type="http://schemas.openxmlformats.org/officeDocument/2006/relationships/hyperlink" Target="https://fbref.com/en/players/339fe0e8/matchlogs/2023-2024/summary/Thomas-Strakosha-Match-Logs" TargetMode="External"/><Relationship Id="rId2025" Type="http://schemas.openxmlformats.org/officeDocument/2006/relationships/hyperlink" Target="https://fbref.com/en/squads/47c64c55/Crystal-Palace-Stats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b8fd03ef/Manchester-City-Stats" TargetMode="External"/><Relationship Id="rId649" Type="http://schemas.openxmlformats.org/officeDocument/2006/relationships/hyperlink" Target="https://fbref.com/en/players/0ba976e4/Ansu-Fati" TargetMode="External"/><Relationship Id="rId856" Type="http://schemas.openxmlformats.org/officeDocument/2006/relationships/hyperlink" Target="https://fbref.com/en/players/e5a76dfe/matchlogs/2023-2024/summary/Dean-Henderson-Match-Logs" TargetMode="External"/><Relationship Id="rId1181" Type="http://schemas.openxmlformats.org/officeDocument/2006/relationships/hyperlink" Target="https://fbref.com/en/country/NED/Netherlands-Football" TargetMode="External"/><Relationship Id="rId1279" Type="http://schemas.openxmlformats.org/officeDocument/2006/relationships/hyperlink" Target="https://fbref.com/en/players/96593e89/matchlogs/2023-2024/summary/James-Mcatee-Match-Logs" TargetMode="External"/><Relationship Id="rId1402" Type="http://schemas.openxmlformats.org/officeDocument/2006/relationships/hyperlink" Target="https://fbref.com/en/squads/e297cd13/Luton-Town-Stats" TargetMode="External"/><Relationship Id="rId1486" Type="http://schemas.openxmlformats.org/officeDocument/2006/relationships/hyperlink" Target="https://fbref.com/en/squads/cd051869/Brentford-Stats" TargetMode="External"/><Relationship Id="rId1707" Type="http://schemas.openxmlformats.org/officeDocument/2006/relationships/hyperlink" Target="https://fbref.com/en/players/bc7dc64d/matchlogs/2023-2024/summary/Bukayo-Saka-Match-Logs" TargetMode="External"/><Relationship Id="rId190" Type="http://schemas.openxmlformats.org/officeDocument/2006/relationships/hyperlink" Target="https://fbref.com/en/country/WAL/Wales-Football" TargetMode="External"/><Relationship Id="rId204" Type="http://schemas.openxmlformats.org/officeDocument/2006/relationships/hyperlink" Target="https://fbref.com/en/players/10f0fdd3/matchlogs/2023-2024/summary/Jean-Ricner-Bellegarde-Match-Logs" TargetMode="External"/><Relationship Id="rId288" Type="http://schemas.openxmlformats.org/officeDocument/2006/relationships/hyperlink" Target="https://fbref.com/en/players/dc4cae05/matchlogs/2023-2024/summary/David-Brooks-Match-Logs" TargetMode="External"/><Relationship Id="rId411" Type="http://schemas.openxmlformats.org/officeDocument/2006/relationships/hyperlink" Target="https://fbref.com/en/squads/4ba7cbea/Bournemouth-Stats" TargetMode="External"/><Relationship Id="rId509" Type="http://schemas.openxmlformats.org/officeDocument/2006/relationships/hyperlink" Target="https://fbref.com/en/players/31c69ef1/Ruben-Dias" TargetMode="External"/><Relationship Id="rId1041" Type="http://schemas.openxmlformats.org/officeDocument/2006/relationships/hyperlink" Target="https://fbref.com/en/players/62d7ef38/Caoimhin-Kelleher" TargetMode="External"/><Relationship Id="rId1139" Type="http://schemas.openxmlformats.org/officeDocument/2006/relationships/hyperlink" Target="https://fbref.com/en/players/b57e066e/matchlogs/2023-2024/summary/Rico-Lewis-Match-Logs" TargetMode="External"/><Relationship Id="rId1346" Type="http://schemas.openxmlformats.org/officeDocument/2006/relationships/hyperlink" Target="https://fbref.com/en/squads/fd962109/Fulham-Stats" TargetMode="External"/><Relationship Id="rId1693" Type="http://schemas.openxmlformats.org/officeDocument/2006/relationships/hyperlink" Target="https://fbref.com/en/country/ENG/England-Football" TargetMode="External"/><Relationship Id="rId1914" Type="http://schemas.openxmlformats.org/officeDocument/2006/relationships/hyperlink" Target="https://fbref.com/en/squads/943e8050/Burnley-Stats" TargetMode="External"/><Relationship Id="rId1998" Type="http://schemas.openxmlformats.org/officeDocument/2006/relationships/hyperlink" Target="https://fbref.com/en/squads/fd962109/Fulham-Stats" TargetMode="External"/><Relationship Id="rId495" Type="http://schemas.openxmlformats.org/officeDocument/2006/relationships/hyperlink" Target="https://fbref.com/en/squads/b8fd03ef/Manchester-City-Stats" TargetMode="External"/><Relationship Id="rId716" Type="http://schemas.openxmlformats.org/officeDocument/2006/relationships/hyperlink" Target="https://fbref.com/en/players/1971591f/matchlogs/2023-2024/summary/Cody-Gakpo-Match-Logs" TargetMode="External"/><Relationship Id="rId923" Type="http://schemas.openxmlformats.org/officeDocument/2006/relationships/hyperlink" Target="https://fbref.com/en/squads/b2b47a98/Newcastle-United-Stats" TargetMode="External"/><Relationship Id="rId1553" Type="http://schemas.openxmlformats.org/officeDocument/2006/relationships/hyperlink" Target="https://fbref.com/en/country/SRB/Serbia-Football" TargetMode="External"/><Relationship Id="rId1760" Type="http://schemas.openxmlformats.org/officeDocument/2006/relationships/hyperlink" Target="https://fbref.com/en/players/d04b94db/Nelson-Semedo" TargetMode="External"/><Relationship Id="rId1858" Type="http://schemas.openxmlformats.org/officeDocument/2006/relationships/hyperlink" Target="https://fbref.com/en/squads/b2b47a98/Newcastle-United-Stat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32e8417f/matchlogs/2023-2024/summary/Stefan-Bajcetic-Match-Logs" TargetMode="External"/><Relationship Id="rId355" Type="http://schemas.openxmlformats.org/officeDocument/2006/relationships/hyperlink" Target="https://fbref.com/en/squads/8602292d/Aston-Villa-Stats" TargetMode="External"/><Relationship Id="rId562" Type="http://schemas.openxmlformats.org/officeDocument/2006/relationships/hyperlink" Target="https://fbref.com/en/country/MLI/Mali-Football" TargetMode="External"/><Relationship Id="rId1192" Type="http://schemas.openxmlformats.org/officeDocument/2006/relationships/hyperlink" Target="https://fbref.com/en/players/bf34eebd/Noni-Madueke" TargetMode="External"/><Relationship Id="rId1206" Type="http://schemas.openxmlformats.org/officeDocument/2006/relationships/hyperlink" Target="https://fbref.com/en/squads/943e8050/Burnley-Stats" TargetMode="External"/><Relationship Id="rId1413" Type="http://schemas.openxmlformats.org/officeDocument/2006/relationships/hyperlink" Target="https://fbref.com/en/country/POR/Portugal-Football" TargetMode="External"/><Relationship Id="rId1620" Type="http://schemas.openxmlformats.org/officeDocument/2006/relationships/hyperlink" Target="https://fbref.com/en/players/ab651565/Nathan-Redmond" TargetMode="External"/><Relationship Id="rId2036" Type="http://schemas.openxmlformats.org/officeDocument/2006/relationships/hyperlink" Target="https://fbref.com/en/country/ENG/England-Football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CZE/Czech-Republic-Football" TargetMode="External"/><Relationship Id="rId867" Type="http://schemas.openxmlformats.org/officeDocument/2006/relationships/hyperlink" Target="https://fbref.com/en/squads/361ca564/Tottenham-Hotspur-Stats" TargetMode="External"/><Relationship Id="rId1052" Type="http://schemas.openxmlformats.org/officeDocument/2006/relationships/hyperlink" Target="https://fbref.com/en/players/0ad53bdc/Milos-Kerkez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squads/e297cd13/Luton-Town-Stats" TargetMode="External"/><Relationship Id="rId1925" Type="http://schemas.openxmlformats.org/officeDocument/2006/relationships/hyperlink" Target="https://fbref.com/en/country/MLI/Mali-Football" TargetMode="External"/><Relationship Id="rId2103" Type="http://schemas.openxmlformats.org/officeDocument/2006/relationships/hyperlink" Target="https://fbref.com/en/players/07d65234/Anass-Zaroury" TargetMode="External"/><Relationship Id="rId299" Type="http://schemas.openxmlformats.org/officeDocument/2006/relationships/hyperlink" Target="https://fbref.com/en/squads/943e8050/Burnley-Stats" TargetMode="External"/><Relationship Id="rId727" Type="http://schemas.openxmlformats.org/officeDocument/2006/relationships/hyperlink" Target="https://fbref.com/en/squads/19538871/Manchester-United-Stats" TargetMode="External"/><Relationship Id="rId934" Type="http://schemas.openxmlformats.org/officeDocument/2006/relationships/hyperlink" Target="https://fbref.com/en/country/SEN/Senegal-Football" TargetMode="External"/><Relationship Id="rId1357" Type="http://schemas.openxmlformats.org/officeDocument/2006/relationships/hyperlink" Target="https://fbref.com/en/country/WAL/Wales-Football" TargetMode="External"/><Relationship Id="rId1564" Type="http://schemas.openxmlformats.org/officeDocument/2006/relationships/hyperlink" Target="https://fbref.com/en/players/19f4d211/Jaden-Philogene-Bidace" TargetMode="External"/><Relationship Id="rId1771" Type="http://schemas.openxmlformats.org/officeDocument/2006/relationships/hyperlink" Target="https://fbref.com/en/players/35141f4c/matchlogs/2023-2024/summary/Marcos-Senesi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d07537b9/Brighton-and-Hove-Albion-Stats" TargetMode="External"/><Relationship Id="rId366" Type="http://schemas.openxmlformats.org/officeDocument/2006/relationships/hyperlink" Target="https://fbref.com/en/country/PAR/Paraguay-Football" TargetMode="External"/><Relationship Id="rId573" Type="http://schemas.openxmlformats.org/officeDocument/2006/relationships/hyperlink" Target="https://fbref.com/en/players/5526deb1/Tommy-Doyle" TargetMode="External"/><Relationship Id="rId780" Type="http://schemas.openxmlformats.org/officeDocument/2006/relationships/hyperlink" Target="https://fbref.com/en/players/2bd83368/matchlogs/2023-2024/summary/Anthony-Gordon-Match-Logs" TargetMode="External"/><Relationship Id="rId1217" Type="http://schemas.openxmlformats.org/officeDocument/2006/relationships/hyperlink" Target="https://fbref.com/en/country/ENG/England-Football" TargetMode="External"/><Relationship Id="rId1424" Type="http://schemas.openxmlformats.org/officeDocument/2006/relationships/hyperlink" Target="https://fbref.com/en/players/43439614/Oliver-Norwood" TargetMode="External"/><Relationship Id="rId1631" Type="http://schemas.openxmlformats.org/officeDocument/2006/relationships/hyperlink" Target="https://fbref.com/en/players/3353737a/matchlogs/2023-2024/summary/Sergio-Reguilon-Match-Logs" TargetMode="External"/><Relationship Id="rId1869" Type="http://schemas.openxmlformats.org/officeDocument/2006/relationships/hyperlink" Target="https://fbref.com/en/country/ENG/England-Football" TargetMode="External"/><Relationship Id="rId2047" Type="http://schemas.openxmlformats.org/officeDocument/2006/relationships/hyperlink" Target="https://fbref.com/en/players/35e413f1/Ben-White" TargetMode="External"/><Relationship Id="rId226" Type="http://schemas.openxmlformats.org/officeDocument/2006/relationships/hyperlink" Target="https://fbref.com/en/country/FIN/Finland-Football" TargetMode="External"/><Relationship Id="rId433" Type="http://schemas.openxmlformats.org/officeDocument/2006/relationships/hyperlink" Target="https://fbref.com/en/players/4f974391/Aaron-Cresswell" TargetMode="External"/><Relationship Id="rId878" Type="http://schemas.openxmlformats.org/officeDocument/2006/relationships/hyperlink" Target="https://fbref.com/en/country/IRL/Republic-of-Ireland-Football" TargetMode="External"/><Relationship Id="rId1063" Type="http://schemas.openxmlformats.org/officeDocument/2006/relationships/hyperlink" Target="https://fbref.com/en/players/d0f72bf1/matchlogs/2023-2024/summary/Max-Kilman-Match-Logs" TargetMode="External"/><Relationship Id="rId1270" Type="http://schemas.openxmlformats.org/officeDocument/2006/relationships/hyperlink" Target="https://fbref.com/en/squads/fd962109/Fulham-Stats" TargetMode="External"/><Relationship Id="rId1729" Type="http://schemas.openxmlformats.org/officeDocument/2006/relationships/hyperlink" Target="https://fbref.com/en/country/ENG/England-Football" TargetMode="External"/><Relationship Id="rId1936" Type="http://schemas.openxmlformats.org/officeDocument/2006/relationships/hyperlink" Target="https://fbref.com/en/players/38ceb24a/Leandro-Trossard" TargetMode="External"/><Relationship Id="rId2114" Type="http://schemas.openxmlformats.org/officeDocument/2006/relationships/hyperlink" Target="https://fbref.com/en/players/ce4246f5/matchlogs/2023-2024/summary/Kurt-Zouma-Match-Logs" TargetMode="External"/><Relationship Id="rId640" Type="http://schemas.openxmlformats.org/officeDocument/2006/relationships/hyperlink" Target="https://fbref.com/en/players/f8fcd2a5/matchlogs/2023-2024/summary/Jonny-Evans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8449d35e/Vitaly-Janelt" TargetMode="External"/><Relationship Id="rId1368" Type="http://schemas.openxmlformats.org/officeDocument/2006/relationships/hyperlink" Target="https://fbref.com/en/players/2da834f1/Carlton-Morris" TargetMode="External"/><Relationship Id="rId1575" Type="http://schemas.openxmlformats.org/officeDocument/2006/relationships/hyperlink" Target="https://fbref.com/en/players/e541326e/matchlogs/2023-2024/summary/Ethan-Pinnock-Match-Logs" TargetMode="External"/><Relationship Id="rId1782" Type="http://schemas.openxmlformats.org/officeDocument/2006/relationships/hyperlink" Target="https://fbref.com/en/squads/e297cd13/Luton-Town-Stats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890f108d/Youssef-Chermiti" TargetMode="External"/><Relationship Id="rId500" Type="http://schemas.openxmlformats.org/officeDocument/2006/relationships/hyperlink" Target="https://fbref.com/en/players/b737f944/matchlogs/2023-2024/summary/Hannes-Delcroix-Match-Logs" TargetMode="External"/><Relationship Id="rId584" Type="http://schemas.openxmlformats.org/officeDocument/2006/relationships/hyperlink" Target="https://fbref.com/en/players/282f75f3/matchlogs/2023-2024/summary/Lewis-Dunk-Match-Logs" TargetMode="External"/><Relationship Id="rId805" Type="http://schemas.openxmlformats.org/officeDocument/2006/relationships/hyperlink" Target="https://fbref.com/en/players/d0706b27/Marc-Guehi" TargetMode="External"/><Relationship Id="rId1130" Type="http://schemas.openxmlformats.org/officeDocument/2006/relationships/hyperlink" Target="https://fbref.com/en/squads/fd962109/Fulham-Stats" TargetMode="External"/><Relationship Id="rId1228" Type="http://schemas.openxmlformats.org/officeDocument/2006/relationships/hyperlink" Target="https://fbref.com/en/players/7956236f/Emiliano-Martinez" TargetMode="External"/><Relationship Id="rId1435" Type="http://schemas.openxmlformats.org/officeDocument/2006/relationships/hyperlink" Target="https://fbref.com/en/players/e6af02e0/matchlogs/2023-2024/summary/Matheus-Nunes-Match-Logs" TargetMode="External"/><Relationship Id="rId2058" Type="http://schemas.openxmlformats.org/officeDocument/2006/relationships/hyperlink" Target="https://fbref.com/en/players/8b9ebd03/matchlogs/2023-2024/summary/Willian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af1f9ff/Jordan-Beyer" TargetMode="External"/><Relationship Id="rId791" Type="http://schemas.openxmlformats.org/officeDocument/2006/relationships/hyperlink" Target="https://fbref.com/en/squads/822bd0ba/Liverpool-Stats" TargetMode="External"/><Relationship Id="rId889" Type="http://schemas.openxmlformats.org/officeDocument/2006/relationships/hyperlink" Target="https://fbref.com/en/players/15f3ec41/Callum-Hudson-Odoi" TargetMode="External"/><Relationship Id="rId1074" Type="http://schemas.openxmlformats.org/officeDocument/2006/relationships/hyperlink" Target="https://fbref.com/en/squads/943e8050/Burnley-Stats" TargetMode="External"/><Relationship Id="rId1642" Type="http://schemas.openxmlformats.org/officeDocument/2006/relationships/hyperlink" Target="https://fbref.com/en/squads/47c64c55/Crystal-Palace-Stats" TargetMode="External"/><Relationship Id="rId1947" Type="http://schemas.openxmlformats.org/officeDocument/2006/relationships/hyperlink" Target="https://fbref.com/en/players/f315ca93/matchlogs/2023-2024/summary/Kostas-Tsimikas-Match-Logs" TargetMode="External"/><Relationship Id="rId444" Type="http://schemas.openxmlformats.org/officeDocument/2006/relationships/hyperlink" Target="https://fbref.com/en/players/f6d7d690/matchlogs/2023-2024/summary/Josh-Cullen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9f7c837d/Ben-Godfrey" TargetMode="External"/><Relationship Id="rId1281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players/92868cb5/matchlogs/2023-2024/summary/Divin-Mubama-Match-Logs" TargetMode="External"/><Relationship Id="rId1502" Type="http://schemas.openxmlformats.org/officeDocument/2006/relationships/hyperlink" Target="https://fbref.com/en/squads/1df6b87e/Sheffield-United-Stats" TargetMode="External"/><Relationship Id="rId1586" Type="http://schemas.openxmlformats.org/officeDocument/2006/relationships/hyperlink" Target="https://fbref.com/en/squads/822bd0ba/Liverpool-Stats" TargetMode="External"/><Relationship Id="rId1807" Type="http://schemas.openxmlformats.org/officeDocument/2006/relationships/hyperlink" Target="https://fbref.com/en/players/20b104bc/matchlogs/2023-2024/summary/Adam-Smith-Match-Logs" TargetMode="External"/><Relationship Id="rId290" Type="http://schemas.openxmlformats.org/officeDocument/2006/relationships/hyperlink" Target="https://fbref.com/en/country/SCO/Scotland-Football" TargetMode="External"/><Relationship Id="rId304" Type="http://schemas.openxmlformats.org/officeDocument/2006/relationships/hyperlink" Target="https://fbref.com/en/players/bfc3b3a0/matchlogs/2023-2024/summary/Hugo-Bueno-Match-Logs" TargetMode="External"/><Relationship Id="rId388" Type="http://schemas.openxmlformats.org/officeDocument/2006/relationships/hyperlink" Target="https://fbref.com/en/players/2696b6a9/matchlogs/2023-2024/summary/Tahith-Chong-Match-Logs" TargetMode="External"/><Relationship Id="rId511" Type="http://schemas.openxmlformats.org/officeDocument/2006/relationships/hyperlink" Target="https://fbref.com/en/squads/b8fd03ef/Manchester-City-Stats" TargetMode="External"/><Relationship Id="rId609" Type="http://schemas.openxmlformats.org/officeDocument/2006/relationships/hyperlink" Target="https://fbref.com/en/players/2fba6108/Anthony-Elanga" TargetMode="External"/><Relationship Id="rId956" Type="http://schemas.openxmlformats.org/officeDocument/2006/relationships/hyperlink" Target="https://fbref.com/en/players/b66315ae/matchlogs/2023-2024/summary/Gabriel-Jesus-Match-Logs" TargetMode="External"/><Relationship Id="rId1141" Type="http://schemas.openxmlformats.org/officeDocument/2006/relationships/hyperlink" Target="https://fbref.com/en/country/ENG/England-Football" TargetMode="External"/><Relationship Id="rId1239" Type="http://schemas.openxmlformats.org/officeDocument/2006/relationships/hyperlink" Target="https://fbref.com/en/players/feb5d972/matchlogs/2023-2024/summary/Pape-Matar-Sarr-Match-Logs" TargetMode="External"/><Relationship Id="rId1793" Type="http://schemas.openxmlformats.org/officeDocument/2006/relationships/hyperlink" Target="https://fbref.com/en/country/BRA/Brazil-Football" TargetMode="External"/><Relationship Id="rId2069" Type="http://schemas.openxmlformats.org/officeDocument/2006/relationships/hyperlink" Target="https://fbref.com/en/squads/cd051869/Brentford-Stats" TargetMode="External"/><Relationship Id="rId85" Type="http://schemas.openxmlformats.org/officeDocument/2006/relationships/hyperlink" Target="https://fbref.com/en/players/5a2cb25d/Sofyan-Amrabat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b8fd03ef/Manchester-City-Stats" TargetMode="External"/><Relationship Id="rId816" Type="http://schemas.openxmlformats.org/officeDocument/2006/relationships/hyperlink" Target="https://fbref.com/en/players/d56b9520/matchlogs/2023-2024/summary/Malo-Gusto-Match-Logs" TargetMode="External"/><Relationship Id="rId1001" Type="http://schemas.openxmlformats.org/officeDocument/2006/relationships/hyperlink" Target="https://fbref.com/en/players/178ae8f8/Diogo-Jota" TargetMode="External"/><Relationship Id="rId1446" Type="http://schemas.openxmlformats.org/officeDocument/2006/relationships/hyperlink" Target="https://fbref.com/en/squads/e4a775cb/Nottingham-Forest-Stats" TargetMode="External"/><Relationship Id="rId1653" Type="http://schemas.openxmlformats.org/officeDocument/2006/relationships/hyperlink" Target="https://fbref.com/en/country/SCO/Scotland-Football" TargetMode="External"/><Relationship Id="rId1860" Type="http://schemas.openxmlformats.org/officeDocument/2006/relationships/hyperlink" Target="https://fbref.com/en/players/15ea812b/James-Tarkowski" TargetMode="External"/><Relationship Id="rId248" Type="http://schemas.openxmlformats.org/officeDocument/2006/relationships/hyperlink" Target="https://fbref.com/en/players/6c203af0/matchlogs/2023-2024/summary/Yves-Bissouma-Match-Logs" TargetMode="External"/><Relationship Id="rId455" Type="http://schemas.openxmlformats.org/officeDocument/2006/relationships/hyperlink" Target="https://fbref.com/en/squads/943e8050/Burnley-Stats" TargetMode="External"/><Relationship Id="rId662" Type="http://schemas.openxmlformats.org/officeDocument/2006/relationships/hyperlink" Target="https://fbref.com/en/country/POR/Portugal-Football" TargetMode="External"/><Relationship Id="rId1085" Type="http://schemas.openxmlformats.org/officeDocument/2006/relationships/hyperlink" Target="https://fbref.com/en/country/SEN/Senegal-Football" TargetMode="External"/><Relationship Id="rId1292" Type="http://schemas.openxmlformats.org/officeDocument/2006/relationships/hyperlink" Target="https://fbref.com/en/players/bf973eeb/James-McConnell" TargetMode="External"/><Relationship Id="rId1306" Type="http://schemas.openxmlformats.org/officeDocument/2006/relationships/hyperlink" Target="https://fbref.com/en/squads/d3fd31cc/Everton-Stats" TargetMode="External"/><Relationship Id="rId1513" Type="http://schemas.openxmlformats.org/officeDocument/2006/relationships/hyperlink" Target="https://fbref.com/en/country/ENG/England-Football" TargetMode="External"/><Relationship Id="rId1720" Type="http://schemas.openxmlformats.org/officeDocument/2006/relationships/hyperlink" Target="https://fbref.com/en/players/da7b447d/Davinson-Sanchez" TargetMode="External"/><Relationship Id="rId1958" Type="http://schemas.openxmlformats.org/officeDocument/2006/relationships/hyperlink" Target="https://fbref.com/en/squads/cff3d9bb/Chelsea-Stat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ac05f970/matchlogs/2023-2024/summary/Michail-Antonio-Match-Logs" TargetMode="External"/><Relationship Id="rId315" Type="http://schemas.openxmlformats.org/officeDocument/2006/relationships/hyperlink" Target="https://fbref.com/en/squads/b2b47a98/Newcastle-United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b2b47a98/Newcastle-United-Stats" TargetMode="External"/><Relationship Id="rId1152" Type="http://schemas.openxmlformats.org/officeDocument/2006/relationships/hyperlink" Target="https://fbref.com/en/players/d7553721/Giovani-Lo-Celso" TargetMode="External"/><Relationship Id="rId1597" Type="http://schemas.openxmlformats.org/officeDocument/2006/relationships/hyperlink" Target="https://fbref.com/en/country/ENG/England-Football" TargetMode="External"/><Relationship Id="rId1818" Type="http://schemas.openxmlformats.org/officeDocument/2006/relationships/hyperlink" Target="https://fbref.com/en/squads/4ba7cbea/Bournemouth-Stats" TargetMode="External"/><Relationship Id="rId96" Type="http://schemas.openxmlformats.org/officeDocument/2006/relationships/hyperlink" Target="https://fbref.com/en/players/e34fc66d/matchlogs/2023-2024/summary/Joachim-Andersen-Match-Logs" TargetMode="External"/><Relationship Id="rId161" Type="http://schemas.openxmlformats.org/officeDocument/2006/relationships/hyperlink" Target="https://fbref.com/en/players/f449640d/Fode-Ballo-Toure" TargetMode="External"/><Relationship Id="rId399" Type="http://schemas.openxmlformats.org/officeDocument/2006/relationships/hyperlink" Target="https://fbref.com/en/squads/47c64c55/Crystal-Palace-Stats" TargetMode="External"/><Relationship Id="rId827" Type="http://schemas.openxmlformats.org/officeDocument/2006/relationships/hyperlink" Target="https://fbref.com/en/squads/1df6b87e/Sheffield-United-Stats" TargetMode="External"/><Relationship Id="rId1012" Type="http://schemas.openxmlformats.org/officeDocument/2006/relationships/hyperlink" Target="https://fbref.com/en/players/570bb4b9/matchlogs/2023-2024/summary/Hamed-Junior-Traore-Match-Logs" TargetMode="External"/><Relationship Id="rId1457" Type="http://schemas.openxmlformats.org/officeDocument/2006/relationships/hyperlink" Target="https://fbref.com/en/country/IRL/Republic-of-Ireland-Football" TargetMode="External"/><Relationship Id="rId1664" Type="http://schemas.openxmlformats.org/officeDocument/2006/relationships/hyperlink" Target="https://fbref.com/en/players/289601e6/Antonee-Robinson" TargetMode="External"/><Relationship Id="rId1871" Type="http://schemas.openxmlformats.org/officeDocument/2006/relationships/hyperlink" Target="https://fbref.com/en/players/5c0da4a4/matchlogs/2023-2024/summary/Marcus-Tavernier-Match-Logs" TargetMode="External"/><Relationship Id="rId259" Type="http://schemas.openxmlformats.org/officeDocument/2006/relationships/hyperlink" Target="https://fbref.com/en/squads/e4a775cb/Nottingham-Forest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a92ab7be/Mark-Flekken" TargetMode="External"/><Relationship Id="rId880" Type="http://schemas.openxmlformats.org/officeDocument/2006/relationships/hyperlink" Target="https://fbref.com/en/players/bd8a5d95/matchlogs/2023-2024/summary/Joseph-Hodge-Match-Logs" TargetMode="External"/><Relationship Id="rId1096" Type="http://schemas.openxmlformats.org/officeDocument/2006/relationships/hyperlink" Target="https://fbref.com/en/players/df3cda47/Dejan-Kulusevski" TargetMode="External"/><Relationship Id="rId1317" Type="http://schemas.openxmlformats.org/officeDocument/2006/relationships/hyperlink" Target="https://fbref.com/en/country/TUN/Tunisia-Football" TargetMode="External"/><Relationship Id="rId1524" Type="http://schemas.openxmlformats.org/officeDocument/2006/relationships/hyperlink" Target="https://fbref.com/en/players/9b6f7fd5/Lucas-Paqueta" TargetMode="External"/><Relationship Id="rId1731" Type="http://schemas.openxmlformats.org/officeDocument/2006/relationships/hyperlink" Target="https://fbref.com/en/players/dbf053da/matchlogs/2023-2024/summary/Jadon-Sancho-Match-Logs" TargetMode="External"/><Relationship Id="rId1969" Type="http://schemas.openxmlformats.org/officeDocument/2006/relationships/hyperlink" Target="https://fbref.com/en/country/FRA/France-Football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8602292d/Aston-Villa-Stats" TargetMode="External"/><Relationship Id="rId326" Type="http://schemas.openxmlformats.org/officeDocument/2006/relationships/hyperlink" Target="https://fbref.com/en/country/SCO/Scotland-Football" TargetMode="External"/><Relationship Id="rId533" Type="http://schemas.openxmlformats.org/officeDocument/2006/relationships/hyperlink" Target="https://fbref.com/en/players/ad82197c/Axel-Disasi" TargetMode="External"/><Relationship Id="rId978" Type="http://schemas.openxmlformats.org/officeDocument/2006/relationships/hyperlink" Target="https://fbref.com/en/country/WAL/Wales-Football" TargetMode="External"/><Relationship Id="rId1163" Type="http://schemas.openxmlformats.org/officeDocument/2006/relationships/hyperlink" Target="https://fbref.com/en/players/165cf989/matchlogs/2023-2024/summary/Andy-Lonergan-Match-Logs" TargetMode="External"/><Relationship Id="rId1370" Type="http://schemas.openxmlformats.org/officeDocument/2006/relationships/hyperlink" Target="https://fbref.com/en/squads/e297cd13/Luton-Town-Stats" TargetMode="External"/><Relationship Id="rId1829" Type="http://schemas.openxmlformats.org/officeDocument/2006/relationships/hyperlink" Target="https://fbref.com/en/country/BRA/Brazil-Football" TargetMode="External"/><Relationship Id="rId2007" Type="http://schemas.openxmlformats.org/officeDocument/2006/relationships/hyperlink" Target="https://fbref.com/en/players/9295dc1c/Vitinho" TargetMode="External"/><Relationship Id="rId740" Type="http://schemas.openxmlformats.org/officeDocument/2006/relationships/hyperlink" Target="https://fbref.com/en/players/32f60ed8/matchlogs/2023-2024/summary/Morgan-Gibbs-White-Match-Logs" TargetMode="External"/><Relationship Id="rId838" Type="http://schemas.openxmlformats.org/officeDocument/2006/relationships/hyperlink" Target="https://fbref.com/en/country/WAL/Wales-Football" TargetMode="External"/><Relationship Id="rId1023" Type="http://schemas.openxmlformats.org/officeDocument/2006/relationships/hyperlink" Target="https://fbref.com/en/squads/8cec06e1/Wolverhampton-Wanderers-Stats" TargetMode="External"/><Relationship Id="rId1468" Type="http://schemas.openxmlformats.org/officeDocument/2006/relationships/hyperlink" Target="https://fbref.com/en/players/e7ee38c3/Robin-Olsen" TargetMode="External"/><Relationship Id="rId1675" Type="http://schemas.openxmlformats.org/officeDocument/2006/relationships/hyperlink" Target="https://fbref.com/en/players/17acc2ed/matchlogs/2023-2024/summary/Marek-Rodak-Match-Logs" TargetMode="External"/><Relationship Id="rId1882" Type="http://schemas.openxmlformats.org/officeDocument/2006/relationships/hyperlink" Target="https://fbref.com/en/squads/1df6b87e/Sheffield-United-Stats" TargetMode="External"/><Relationship Id="rId172" Type="http://schemas.openxmlformats.org/officeDocument/2006/relationships/hyperlink" Target="https://fbref.com/en/players/3a24769f/matchlogs/2023-2024/summary/Ross-Barkley-Match-Logs" TargetMode="External"/><Relationship Id="rId477" Type="http://schemas.openxmlformats.org/officeDocument/2006/relationships/hyperlink" Target="https://fbref.com/en/players/71894777/Adam-Davies" TargetMode="External"/><Relationship Id="rId600" Type="http://schemas.openxmlformats.org/officeDocument/2006/relationships/hyperlink" Target="https://fbref.com/en/players/0562b7f1/matchlogs/2023-2024/summary/Odsonne-Edouard-Match-Logs" TargetMode="External"/><Relationship Id="rId684" Type="http://schemas.openxmlformats.org/officeDocument/2006/relationships/hyperlink" Target="https://fbref.com/en/players/96cf7b61/matchlogs/2023-2024/summary/Wes-Foderingham-Match-Logs" TargetMode="External"/><Relationship Id="rId1230" Type="http://schemas.openxmlformats.org/officeDocument/2006/relationships/hyperlink" Target="https://fbref.com/en/squads/8602292d/Aston-Villa-Stats" TargetMode="External"/><Relationship Id="rId1328" Type="http://schemas.openxmlformats.org/officeDocument/2006/relationships/hyperlink" Target="https://fbref.com/en/players/2f90f6b8/James-Milner" TargetMode="External"/><Relationship Id="rId1535" Type="http://schemas.openxmlformats.org/officeDocument/2006/relationships/hyperlink" Target="https://fbref.com/en/players/230f0471/matchlogs/2023-2024/summary/Nathan-Patterson-Match-Logs" TargetMode="External"/><Relationship Id="rId2060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4506aec5/Thomas-Cannon" TargetMode="External"/><Relationship Id="rId891" Type="http://schemas.openxmlformats.org/officeDocument/2006/relationships/hyperlink" Target="https://fbref.com/en/squads/e4a775cb/Nottingham-Forest-Stats" TargetMode="External"/><Relationship Id="rId905" Type="http://schemas.openxmlformats.org/officeDocument/2006/relationships/hyperlink" Target="https://fbref.com/en/players/8b04d6c1/Pierre-Hojbjerg" TargetMode="External"/><Relationship Id="rId989" Type="http://schemas.openxmlformats.org/officeDocument/2006/relationships/hyperlink" Target="https://fbref.com/en/players/9e5708be/Sam-Johnstone" TargetMode="External"/><Relationship Id="rId1742" Type="http://schemas.openxmlformats.org/officeDocument/2006/relationships/hyperlink" Target="https://fbref.com/en/squads/e4a775cb/Nottingham-Forest-Stats" TargetMode="External"/><Relationship Id="rId2018" Type="http://schemas.openxmlformats.org/officeDocument/2006/relationships/hyperlink" Target="https://fbref.com/en/players/86dd77d1/matchlogs/2023-2024/summary/Kyle-Walker-Match-Logs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e814e1cf/matchlogs/2023-2024/summary/Lewis-Dobbin-Match-Logs" TargetMode="External"/><Relationship Id="rId751" Type="http://schemas.openxmlformats.org/officeDocument/2006/relationships/hyperlink" Target="https://fbref.com/en/squads/d3fd31cc/Everton-Stats" TargetMode="External"/><Relationship Id="rId849" Type="http://schemas.openxmlformats.org/officeDocument/2006/relationships/hyperlink" Target="https://fbref.com/en/players/169fd162/Hwang-Hee-chan" TargetMode="External"/><Relationship Id="rId1174" Type="http://schemas.openxmlformats.org/officeDocument/2006/relationships/hyperlink" Target="https://fbref.com/en/squads/8602292d/Aston-Villa-Stats" TargetMode="External"/><Relationship Id="rId1381" Type="http://schemas.openxmlformats.org/officeDocument/2006/relationships/hyperlink" Target="https://fbref.com/en/country/UKR/Ukraine-Football" TargetMode="External"/><Relationship Id="rId1479" Type="http://schemas.openxmlformats.org/officeDocument/2006/relationships/hyperlink" Target="https://fbref.com/en/players/e9c0c1b2/matchlogs/2023-2024/summary/Andre-Onana-Match-Logs" TargetMode="External"/><Relationship Id="rId1602" Type="http://schemas.openxmlformats.org/officeDocument/2006/relationships/hyperlink" Target="https://fbref.com/en/squads/943e8050/Burnley-Stats" TargetMode="External"/><Relationship Id="rId1686" Type="http://schemas.openxmlformats.org/officeDocument/2006/relationships/hyperlink" Target="https://fbref.com/en/squads/cd051869/Brentford-Stats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SCO/Scotland-Football" TargetMode="External"/><Relationship Id="rId404" Type="http://schemas.openxmlformats.org/officeDocument/2006/relationships/hyperlink" Target="https://fbref.com/en/players/a8c19eb8/matchlogs/2023-2024/summary/Nathan-Collins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country/FRA/France-Football" TargetMode="External"/><Relationship Id="rId1339" Type="http://schemas.openxmlformats.org/officeDocument/2006/relationships/hyperlink" Target="https://fbref.com/en/players/5cbd1eb0/matchlogs/2023-2024/summary/Tyrick-Mitchell-Match-Logs" TargetMode="External"/><Relationship Id="rId1893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players/0db169ae/matchlogs/2023-2024/summary/Sandro-Tonali-Match-Logs" TargetMode="External"/><Relationship Id="rId2071" Type="http://schemas.openxmlformats.org/officeDocument/2006/relationships/hyperlink" Target="https://fbref.com/en/players/4e9a0555/Chris-Wood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9228b07c/matchlogs/2023-2024/summary/Tom-Davies-Match-Logs" TargetMode="External"/><Relationship Id="rId695" Type="http://schemas.openxmlformats.org/officeDocument/2006/relationships/hyperlink" Target="https://fbref.com/en/squads/943e8050/Burnley-Stats" TargetMode="External"/><Relationship Id="rId709" Type="http://schemas.openxmlformats.org/officeDocument/2006/relationships/hyperlink" Target="https://fbref.com/en/players/98d2c2c4/Remo-Freuler" TargetMode="External"/><Relationship Id="rId916" Type="http://schemas.openxmlformats.org/officeDocument/2006/relationships/hyperlink" Target="https://fbref.com/en/players/a4e85758/matchlogs/2023-2024/summary/Igor-Match-Logs" TargetMode="External"/><Relationship Id="rId1101" Type="http://schemas.openxmlformats.org/officeDocument/2006/relationships/hyperlink" Target="https://fbref.com/en/country/ENG/England-Football" TargetMode="External"/><Relationship Id="rId1546" Type="http://schemas.openxmlformats.org/officeDocument/2006/relationships/hyperlink" Target="https://fbref.com/en/squads/361ca564/Tottenham-Hotspur-Stats" TargetMode="External"/><Relationship Id="rId1753" Type="http://schemas.openxmlformats.org/officeDocument/2006/relationships/hyperlink" Target="https://fbref.com/en/country/SUI/Switzerland-Football" TargetMode="External"/><Relationship Id="rId1960" Type="http://schemas.openxmlformats.org/officeDocument/2006/relationships/hyperlink" Target="https://fbref.com/en/players/a2d873dd/Hwang-Ui-jo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BRA/Brazil-Football" TargetMode="External"/><Relationship Id="rId348" Type="http://schemas.openxmlformats.org/officeDocument/2006/relationships/hyperlink" Target="https://fbref.com/en/players/3e1550ee/matchlogs/2023-2024/summary/Scott-Carson-Match-Logs" TargetMode="External"/><Relationship Id="rId555" Type="http://schemas.openxmlformats.org/officeDocument/2006/relationships/hyperlink" Target="https://fbref.com/en/squads/e4a775cb/Nottingham-Forest-Stats" TargetMode="External"/><Relationship Id="rId762" Type="http://schemas.openxmlformats.org/officeDocument/2006/relationships/hyperlink" Target="https://fbref.com/en/country/POR/Portugal-Football" TargetMode="External"/><Relationship Id="rId1185" Type="http://schemas.openxmlformats.org/officeDocument/2006/relationships/hyperlink" Target="https://fbref.com/en/country/ARG/Argentina-Football" TargetMode="External"/><Relationship Id="rId1392" Type="http://schemas.openxmlformats.org/officeDocument/2006/relationships/hyperlink" Target="https://fbref.com/en/players/de112b84/Jacob-Murphy" TargetMode="External"/><Relationship Id="rId1406" Type="http://schemas.openxmlformats.org/officeDocument/2006/relationships/hyperlink" Target="https://fbref.com/en/squads/18bb7c10/Arsenal-Stats" TargetMode="External"/><Relationship Id="rId1613" Type="http://schemas.openxmlformats.org/officeDocument/2006/relationships/hyperlink" Target="https://fbref.com/en/country/ESP/Spain-Football" TargetMode="External"/><Relationship Id="rId1820" Type="http://schemas.openxmlformats.org/officeDocument/2006/relationships/hyperlink" Target="https://fbref.com/en/players/886f9aac/Manor-Solomon" TargetMode="External"/><Relationship Id="rId2029" Type="http://schemas.openxmlformats.org/officeDocument/2006/relationships/hyperlink" Target="https://fbref.com/en/squads/7c21e445/West-Ham-United-Stats" TargetMode="External"/><Relationship Id="rId194" Type="http://schemas.openxmlformats.org/officeDocument/2006/relationships/hyperlink" Target="https://fbref.com/en/country/NED/Netherlands-Football" TargetMode="External"/><Relationship Id="rId208" Type="http://schemas.openxmlformats.org/officeDocument/2006/relationships/hyperlink" Target="https://fbref.com/en/players/9ade9ce1/matchlogs/2023-2024/summary/Anis-Ben-Slimane-Match-Logs" TargetMode="External"/><Relationship Id="rId415" Type="http://schemas.openxmlformats.org/officeDocument/2006/relationships/hyperlink" Target="https://fbref.com/en/squads/943e8050/Burnley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f31def1e/Lloyd-Kelly" TargetMode="External"/><Relationship Id="rId1252" Type="http://schemas.openxmlformats.org/officeDocument/2006/relationships/hyperlink" Target="https://fbref.com/en/players/27f4f772/Remi-Matthews" TargetMode="External"/><Relationship Id="rId1697" Type="http://schemas.openxmlformats.org/officeDocument/2006/relationships/hyperlink" Target="https://fbref.com/en/country/COD/Congo-DR-Football" TargetMode="External"/><Relationship Id="rId1918" Type="http://schemas.openxmlformats.org/officeDocument/2006/relationships/hyperlink" Target="https://fbref.com/en/squads/fd962109/Fulham-Stats" TargetMode="External"/><Relationship Id="rId2082" Type="http://schemas.openxmlformats.org/officeDocument/2006/relationships/hyperlink" Target="https://fbref.com/en/players/a5212312/matchlogs/2023-2024/summary/Joe-Worrall-Match-Logs" TargetMode="External"/><Relationship Id="rId261" Type="http://schemas.openxmlformats.org/officeDocument/2006/relationships/hyperlink" Target="https://fbref.com/en/players/ccce7025/Sven-Botman" TargetMode="External"/><Relationship Id="rId499" Type="http://schemas.openxmlformats.org/officeDocument/2006/relationships/hyperlink" Target="https://fbref.com/en/squads/943e8050/Burnley-Stats" TargetMode="External"/><Relationship Id="rId927" Type="http://schemas.openxmlformats.org/officeDocument/2006/relationships/hyperlink" Target="https://fbref.com/en/squads/d3fd31cc/Everton-Stats" TargetMode="External"/><Relationship Id="rId1112" Type="http://schemas.openxmlformats.org/officeDocument/2006/relationships/hyperlink" Target="https://fbref.com/en/players/0ed063d6/Yasser-Larouci" TargetMode="External"/><Relationship Id="rId1557" Type="http://schemas.openxmlformats.org/officeDocument/2006/relationships/hyperlink" Target="https://fbref.com/en/country/WAL/Wales-Football" TargetMode="External"/><Relationship Id="rId1764" Type="http://schemas.openxmlformats.org/officeDocument/2006/relationships/hyperlink" Target="https://fbref.com/en/players/efd2ec23/Antoine-Semenyo" TargetMode="External"/><Relationship Id="rId1971" Type="http://schemas.openxmlformats.org/officeDocument/2006/relationships/hyperlink" Target="https://fbref.com/en/players/9f8e9423/matchlogs/2023-2024/summary/Raphael-Varane-Match-Log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fd962109/Fulham-Stats" TargetMode="External"/><Relationship Id="rId566" Type="http://schemas.openxmlformats.org/officeDocument/2006/relationships/hyperlink" Target="https://fbref.com/en/country/MLI/Mali-Football" TargetMode="External"/><Relationship Id="rId773" Type="http://schemas.openxmlformats.org/officeDocument/2006/relationships/hyperlink" Target="https://fbref.com/en/players/7e5bebeb/Enso-Gonzalez" TargetMode="External"/><Relationship Id="rId1196" Type="http://schemas.openxmlformats.org/officeDocument/2006/relationships/hyperlink" Target="https://fbref.com/en/players/d8931174/Harry-Maguire" TargetMode="External"/><Relationship Id="rId1417" Type="http://schemas.openxmlformats.org/officeDocument/2006/relationships/hyperlink" Target="https://fbref.com/en/country/SEN/Senegal-Football" TargetMode="External"/><Relationship Id="rId1624" Type="http://schemas.openxmlformats.org/officeDocument/2006/relationships/hyperlink" Target="https://fbref.com/en/players/803ae100/Harrison-Reed" TargetMode="External"/><Relationship Id="rId1831" Type="http://schemas.openxmlformats.org/officeDocument/2006/relationships/hyperlink" Target="https://fbref.com/en/players/6a8a7af8/matchlogs/2023-2024/summary/Vinicius-Souza-Match-Logs" TargetMode="External"/><Relationship Id="rId121" Type="http://schemas.openxmlformats.org/officeDocument/2006/relationships/hyperlink" Target="https://fbref.com/en/players/2f965a72/Alphonse-Areola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BRA/Brazil-Football" TargetMode="External"/><Relationship Id="rId633" Type="http://schemas.openxmlformats.org/officeDocument/2006/relationships/hyperlink" Target="https://fbref.com/en/players/d38fdf53/Pervis-Estupinan" TargetMode="External"/><Relationship Id="rId980" Type="http://schemas.openxmlformats.org/officeDocument/2006/relationships/hyperlink" Target="https://fbref.com/en/players/0cd31129/matchlogs/2023-2024/summary/Brennan-Johnson-Match-Logs" TargetMode="External"/><Relationship Id="rId1056" Type="http://schemas.openxmlformats.org/officeDocument/2006/relationships/hyperlink" Target="https://fbref.com/en/players/3eeda7dd/Gavin-Kilkenny" TargetMode="External"/><Relationship Id="rId1263" Type="http://schemas.openxmlformats.org/officeDocument/2006/relationships/hyperlink" Target="https://fbref.com/en/players/4bcf39f6/matchlogs/2023-2024/summary/Neal-Maupay-Match-Logs" TargetMode="External"/><Relationship Id="rId1929" Type="http://schemas.openxmlformats.org/officeDocument/2006/relationships/hyperlink" Target="https://fbref.com/en/country/BEL/Belgium-Football" TargetMode="External"/><Relationship Id="rId2093" Type="http://schemas.openxmlformats.org/officeDocument/2006/relationships/hyperlink" Target="https://fbref.com/en/squads/d3fd31cc/Everton-Stats" TargetMode="External"/><Relationship Id="rId2107" Type="http://schemas.openxmlformats.org/officeDocument/2006/relationships/hyperlink" Target="https://fbref.com/en/players/51cf8561/Oleksandr-Zinchenko" TargetMode="External"/><Relationship Id="rId840" Type="http://schemas.openxmlformats.org/officeDocument/2006/relationships/hyperlink" Target="https://fbref.com/en/players/8c3078cd/matchlogs/2023-2024/summary/Luke-Harris-Match-Logs" TargetMode="External"/><Relationship Id="rId938" Type="http://schemas.openxmlformats.org/officeDocument/2006/relationships/hyperlink" Target="https://fbref.com/en/country/EST/Estonia-Football" TargetMode="External"/><Relationship Id="rId1470" Type="http://schemas.openxmlformats.org/officeDocument/2006/relationships/hyperlink" Target="https://fbref.com/en/squads/8602292d/Aston-Villa-Stats" TargetMode="External"/><Relationship Id="rId1568" Type="http://schemas.openxmlformats.org/officeDocument/2006/relationships/hyperlink" Target="https://fbref.com/en/players/4806ec67/Jordan-Pickford" TargetMode="External"/><Relationship Id="rId1775" Type="http://schemas.openxmlformats.org/officeDocument/2006/relationships/hyperlink" Target="https://fbref.com/en/players/e4e0deaa/matchlogs/2023-2024/summary/Femi-Seriki-Match-Log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c1949191/matchlogs/2023-2024/summary/Jarrad-Branthwaite-Match-Logs" TargetMode="External"/><Relationship Id="rId577" Type="http://schemas.openxmlformats.org/officeDocument/2006/relationships/hyperlink" Target="https://fbref.com/en/players/3a949a25/Martin-Dubravka" TargetMode="External"/><Relationship Id="rId700" Type="http://schemas.openxmlformats.org/officeDocument/2006/relationships/hyperlink" Target="https://fbref.com/en/players/38c29201/matchlogs/2023-2024/summary/Aidan-Francis-Match-Logs" TargetMode="External"/><Relationship Id="rId1123" Type="http://schemas.openxmlformats.org/officeDocument/2006/relationships/hyperlink" Target="https://fbref.com/en/players/2b471f99/matchlogs/2023-2024/summary/Mario-Lemina-Match-Logs" TargetMode="External"/><Relationship Id="rId1330" Type="http://schemas.openxmlformats.org/officeDocument/2006/relationships/hyperlink" Target="https://fbref.com/en/squads/d07537b9/Brighton-and-Hove-Albion-Stats" TargetMode="External"/><Relationship Id="rId1428" Type="http://schemas.openxmlformats.org/officeDocument/2006/relationships/hyperlink" Target="https://fbref.com/en/players/e6af02e0/Matheus-Nunes" TargetMode="External"/><Relationship Id="rId1635" Type="http://schemas.openxmlformats.org/officeDocument/2006/relationships/hyperlink" Target="https://fbref.com/en/players/0f7533cd/matchlogs/2023-2024/summary/Bobby-Reid-Match-Logs" TargetMode="External"/><Relationship Id="rId1982" Type="http://schemas.openxmlformats.org/officeDocument/2006/relationships/hyperlink" Target="https://fbref.com/en/squads/361ca564/Tottenham-Hotspur-Stats" TargetMode="External"/><Relationship Id="rId132" Type="http://schemas.openxmlformats.org/officeDocument/2006/relationships/hyperlink" Target="https://fbref.com/en/players/5e253986/matchlogs/2023-2024/summary/Brandon-Austin-Match-Logs" TargetMode="External"/><Relationship Id="rId784" Type="http://schemas.openxmlformats.org/officeDocument/2006/relationships/hyperlink" Target="https://fbref.com/en/players/d7e24aa1/matchlogs/2023-2024/summary/John-Kymani-Gordon-Match-Logs" TargetMode="External"/><Relationship Id="rId991" Type="http://schemas.openxmlformats.org/officeDocument/2006/relationships/hyperlink" Target="https://fbref.com/en/squads/47c64c55/Crystal-Palace-Stats" TargetMode="External"/><Relationship Id="rId1067" Type="http://schemas.openxmlformats.org/officeDocument/2006/relationships/hyperlink" Target="https://fbref.com/en/players/dc3e663e/matchlogs/2023-2024/summary/Jakub-Kiwior-Match-Logs" TargetMode="External"/><Relationship Id="rId1842" Type="http://schemas.openxmlformats.org/officeDocument/2006/relationships/hyperlink" Target="https://fbref.com/en/squads/cff3d9bb/Chelsea-Stats" TargetMode="External"/><Relationship Id="rId2020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1daec722/Marc-Cucurella" TargetMode="External"/><Relationship Id="rId644" Type="http://schemas.openxmlformats.org/officeDocument/2006/relationships/hyperlink" Target="https://fbref.com/en/players/ae4fc6a4/matchlogs/2023-2024/summary/Eberechi-Eze-Match-Logs" TargetMode="External"/><Relationship Id="rId851" Type="http://schemas.openxmlformats.org/officeDocument/2006/relationships/hyperlink" Target="https://fbref.com/en/squads/8cec06e1/Wolverhampton-Wanderers-Stats" TargetMode="External"/><Relationship Id="rId1274" Type="http://schemas.openxmlformats.org/officeDocument/2006/relationships/hyperlink" Target="https://fbref.com/en/squads/cd051869/Brentford-Stats" TargetMode="External"/><Relationship Id="rId1481" Type="http://schemas.openxmlformats.org/officeDocument/2006/relationships/hyperlink" Target="https://fbref.com/en/country/ENG/England-Football" TargetMode="External"/><Relationship Id="rId1579" Type="http://schemas.openxmlformats.org/officeDocument/2006/relationships/hyperlink" Target="https://fbref.com/en/players/4b40d9ca/matchlogs/2023-2024/summary/Nick-Pope-Match-Logs" TargetMode="External"/><Relationship Id="rId1702" Type="http://schemas.openxmlformats.org/officeDocument/2006/relationships/hyperlink" Target="https://fbref.com/en/squads/8cec06e1/Wolverhampton-Wanderers-Stats" TargetMode="External"/><Relationship Id="rId2118" Type="http://schemas.openxmlformats.org/officeDocument/2006/relationships/hyperlink" Target="https://fbref.com/en/players/be18d79f/matchlogs/2023-2024/summary/Oliwier-Zych-Match-Logs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5a7301ae/matchlogs/2023-2024/summary/Leander-Dendoncker-Match-Logs" TargetMode="External"/><Relationship Id="rId711" Type="http://schemas.openxmlformats.org/officeDocument/2006/relationships/hyperlink" Target="https://fbref.com/en/squads/e4a775cb/Nottingham-Forest-Stats" TargetMode="External"/><Relationship Id="rId949" Type="http://schemas.openxmlformats.org/officeDocument/2006/relationships/hyperlink" Target="https://fbref.com/en/players/0f134faf/Mathias-Jensen" TargetMode="External"/><Relationship Id="rId1134" Type="http://schemas.openxmlformats.org/officeDocument/2006/relationships/hyperlink" Target="https://fbref.com/en/squads/47c64c55/Crystal-Palace-Stats" TargetMode="External"/><Relationship Id="rId1341" Type="http://schemas.openxmlformats.org/officeDocument/2006/relationships/hyperlink" Target="https://fbref.com/en/country/JPN/Japan-Football" TargetMode="External"/><Relationship Id="rId1786" Type="http://schemas.openxmlformats.org/officeDocument/2006/relationships/hyperlink" Target="https://fbref.com/en/squads/b8fd03ef/Manchester-City-Stats" TargetMode="External"/><Relationship Id="rId1993" Type="http://schemas.openxmlformats.org/officeDocument/2006/relationships/hyperlink" Target="https://fbref.com/en/country/POR/Portugal-Football" TargetMode="External"/><Relationship Id="rId78" Type="http://schemas.openxmlformats.org/officeDocument/2006/relationships/hyperlink" Target="https://fbref.com/en/country/COL/Colombia-Football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BRA/Brazil-Football" TargetMode="External"/><Relationship Id="rId588" Type="http://schemas.openxmlformats.org/officeDocument/2006/relationships/hyperlink" Target="https://fbref.com/en/players/414184f7/matchlogs/2023-2024/summary/Jhon-Duran-Match-Logs" TargetMode="External"/><Relationship Id="rId795" Type="http://schemas.openxmlformats.org/officeDocument/2006/relationships/hyperlink" Target="https://fbref.com/en/squads/b8fd03ef/Manchester-City-Stats" TargetMode="External"/><Relationship Id="rId809" Type="http://schemas.openxmlformats.org/officeDocument/2006/relationships/hyperlink" Target="https://fbref.com/en/players/82518f62/Bruno-Guimaraes" TargetMode="External"/><Relationship Id="rId1201" Type="http://schemas.openxmlformats.org/officeDocument/2006/relationships/hyperlink" Target="https://fbref.com/en/country/BEL/Belgium-Football" TargetMode="External"/><Relationship Id="rId1439" Type="http://schemas.openxmlformats.org/officeDocument/2006/relationships/hyperlink" Target="https://fbref.com/en/players/4d77b365/matchlogs/2023-2024/summary/Darwin-Nunez-Match-Logs" TargetMode="External"/><Relationship Id="rId1646" Type="http://schemas.openxmlformats.org/officeDocument/2006/relationships/hyperlink" Target="https://fbref.com/en/squads/361ca564/Tottenham-Hotspur-Stats" TargetMode="External"/><Relationship Id="rId1853" Type="http://schemas.openxmlformats.org/officeDocument/2006/relationships/hyperlink" Target="https://fbref.com/en/country/HUN/Hungary-Football" TargetMode="External"/><Relationship Id="rId2031" Type="http://schemas.openxmlformats.org/officeDocument/2006/relationships/hyperlink" Target="https://fbref.com/en/players/95bd120d/Deivid-Washington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ALG/Algeria-Football" TargetMode="External"/><Relationship Id="rId448" Type="http://schemas.openxmlformats.org/officeDocument/2006/relationships/hyperlink" Target="https://fbref.com/en/players/dc62b55d/matchlogs/2023-2024/summary/Matheus-Cunha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squads/822bd0ba/Liverpool-Stats" TargetMode="External"/><Relationship Id="rId1285" Type="http://schemas.openxmlformats.org/officeDocument/2006/relationships/hyperlink" Target="https://fbref.com/en/country/ENG/England-Football" TargetMode="External"/><Relationship Id="rId1492" Type="http://schemas.openxmlformats.org/officeDocument/2006/relationships/hyperlink" Target="https://fbref.com/en/players/c1242d4e/Stefan-Ortega" TargetMode="External"/><Relationship Id="rId1506" Type="http://schemas.openxmlformats.org/officeDocument/2006/relationships/hyperlink" Target="https://fbref.com/en/squads/4ba7cbea/Bournemouth-Stats" TargetMode="External"/><Relationship Id="rId1713" Type="http://schemas.openxmlformats.org/officeDocument/2006/relationships/hyperlink" Target="https://fbref.com/en/country/FRA/France-Football" TargetMode="External"/><Relationship Id="rId1920" Type="http://schemas.openxmlformats.org/officeDocument/2006/relationships/hyperlink" Target="https://fbref.com/en/players/c47541e0/Bertrand-Traore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468a7a91/matchlogs/2023-2024/summary/Facundo-Buonanotte-Match-Logs" TargetMode="External"/><Relationship Id="rId515" Type="http://schemas.openxmlformats.org/officeDocument/2006/relationships/hyperlink" Target="https://fbref.com/en/squads/822bd0ba/Liverpool-Stats" TargetMode="External"/><Relationship Id="rId722" Type="http://schemas.openxmlformats.org/officeDocument/2006/relationships/hyperlink" Target="https://fbref.com/en/country/SEN/Senegal-Football" TargetMode="External"/><Relationship Id="rId1145" Type="http://schemas.openxmlformats.org/officeDocument/2006/relationships/hyperlink" Target="https://fbref.com/en/country/SWE/Sweden-Football" TargetMode="External"/><Relationship Id="rId1352" Type="http://schemas.openxmlformats.org/officeDocument/2006/relationships/hyperlink" Target="https://fbref.com/en/players/374d5158/Gonzalo-Montiel" TargetMode="External"/><Relationship Id="rId1797" Type="http://schemas.openxmlformats.org/officeDocument/2006/relationships/hyperlink" Target="https://fbref.com/en/country/COL/Colombia-Football" TargetMode="External"/><Relationship Id="rId89" Type="http://schemas.openxmlformats.org/officeDocument/2006/relationships/hyperlink" Target="https://fbref.com/en/players/21a866b7/Joseph-Anang" TargetMode="External"/><Relationship Id="rId154" Type="http://schemas.openxmlformats.org/officeDocument/2006/relationships/hyperlink" Target="https://fbref.com/en/country/GRE/Greece-Football" TargetMode="External"/><Relationship Id="rId361" Type="http://schemas.openxmlformats.org/officeDocument/2006/relationships/hyperlink" Target="https://fbref.com/en/players/e28868f3/Jonny-Castro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players/f098c03e/Mads-Juel-Andersen" TargetMode="External"/><Relationship Id="rId1212" Type="http://schemas.openxmlformats.org/officeDocument/2006/relationships/hyperlink" Target="https://fbref.com/en/players/7923301c/Louie-Marsh" TargetMode="External"/><Relationship Id="rId1657" Type="http://schemas.openxmlformats.org/officeDocument/2006/relationships/hyperlink" Target="https://fbref.com/en/country/WAL/Wales-Football" TargetMode="External"/><Relationship Id="rId1864" Type="http://schemas.openxmlformats.org/officeDocument/2006/relationships/hyperlink" Target="https://fbref.com/en/players/a65c844b/Nuno-Tavares" TargetMode="External"/><Relationship Id="rId2042" Type="http://schemas.openxmlformats.org/officeDocument/2006/relationships/hyperlink" Target="https://fbref.com/en/players/c40b6180/matchlogs/2023-2024/summary/Adam-Webster-Match-Logs" TargetMode="External"/><Relationship Id="rId459" Type="http://schemas.openxmlformats.org/officeDocument/2006/relationships/hyperlink" Target="https://fbref.com/en/squads/19538871/Manchester-United-Stats" TargetMode="External"/><Relationship Id="rId666" Type="http://schemas.openxmlformats.org/officeDocument/2006/relationships/hyperlink" Target="https://fbref.com/en/country/ESP/Spain-Football" TargetMode="External"/><Relationship Id="rId873" Type="http://schemas.openxmlformats.org/officeDocument/2006/relationships/hyperlink" Target="https://fbref.com/en/players/69942fb3/James-Hill" TargetMode="External"/><Relationship Id="rId1089" Type="http://schemas.openxmlformats.org/officeDocument/2006/relationships/hyperlink" Target="https://fbref.com/en/country/CRO/Croatia-Football" TargetMode="External"/><Relationship Id="rId1296" Type="http://schemas.openxmlformats.org/officeDocument/2006/relationships/hyperlink" Target="https://fbref.com/en/players/90f91999/John-McGinn" TargetMode="External"/><Relationship Id="rId1517" Type="http://schemas.openxmlformats.org/officeDocument/2006/relationships/hyperlink" Target="https://fbref.com/en/country/ENG/England-Football" TargetMode="External"/><Relationship Id="rId1724" Type="http://schemas.openxmlformats.org/officeDocument/2006/relationships/hyperlink" Target="https://fbref.com/en/players/6a713852/Robert-Sanchez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0b6129f/Sander-Berge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37118440/Tom-Lockyer" TargetMode="External"/><Relationship Id="rId1363" Type="http://schemas.openxmlformats.org/officeDocument/2006/relationships/hyperlink" Target="https://fbref.com/en/players/12de1b0d/matchlogs/2023-2024/summary/Diego-Moreira-Match-Logs" TargetMode="External"/><Relationship Id="rId1931" Type="http://schemas.openxmlformats.org/officeDocument/2006/relationships/hyperlink" Target="https://fbref.com/en/players/b2a81fc6/matchlogs/2023-2024/summary/Mike-Tresor-Match-Logs" TargetMode="External"/><Relationship Id="rId733" Type="http://schemas.openxmlformats.org/officeDocument/2006/relationships/hyperlink" Target="https://fbref.com/en/players/f7b1d4e0/Saman-Ghoddos" TargetMode="External"/><Relationship Id="rId940" Type="http://schemas.openxmlformats.org/officeDocument/2006/relationships/hyperlink" Target="https://fbref.com/en/players/aa81d8f8/matchlogs/2023-2024/summary/Karl-Jakob-Hein-Match-Logs" TargetMode="External"/><Relationship Id="rId1016" Type="http://schemas.openxmlformats.org/officeDocument/2006/relationships/hyperlink" Target="https://fbref.com/en/players/0db5d2c8/matchlogs/2023-2024/summary/Mathias-Jorgensen-Match-Logs" TargetMode="External"/><Relationship Id="rId1570" Type="http://schemas.openxmlformats.org/officeDocument/2006/relationships/hyperlink" Target="https://fbref.com/en/squads/d3fd31cc/Everton-Stats" TargetMode="External"/><Relationship Id="rId1668" Type="http://schemas.openxmlformats.org/officeDocument/2006/relationships/hyperlink" Target="https://fbref.com/en/players/7399c7a8/Jack-Robinson" TargetMode="External"/><Relationship Id="rId1875" Type="http://schemas.openxmlformats.org/officeDocument/2006/relationships/hyperlink" Target="https://fbref.com/en/players/cc2d7ad5/matchlogs/2023-2024/summary/Charlie-Taylor-Match-Logs" TargetMode="External"/><Relationship Id="rId165" Type="http://schemas.openxmlformats.org/officeDocument/2006/relationships/hyperlink" Target="https://fbref.com/en/players/2886c9b5/Shandon-Baptiste" TargetMode="External"/><Relationship Id="rId372" Type="http://schemas.openxmlformats.org/officeDocument/2006/relationships/hyperlink" Target="https://fbref.com/en/players/dc6f5bdd/matchlogs/2023-2024/summary/Calum-Chambers-Match-Logs" TargetMode="External"/><Relationship Id="rId677" Type="http://schemas.openxmlformats.org/officeDocument/2006/relationships/hyperlink" Target="https://fbref.com/en/players/ed1e53f3/Phil-Foden" TargetMode="External"/><Relationship Id="rId800" Type="http://schemas.openxmlformats.org/officeDocument/2006/relationships/hyperlink" Target="https://fbref.com/en/players/7eda24fe/matchlogs/2023-2024/summary/Ben-Greenwood-Match-Logs" TargetMode="External"/><Relationship Id="rId1223" Type="http://schemas.openxmlformats.org/officeDocument/2006/relationships/hyperlink" Target="https://fbref.com/en/players/8b788c01/matchlogs/2023-2024/summary/Anthony-Martial-Match-Logs" TargetMode="External"/><Relationship Id="rId1430" Type="http://schemas.openxmlformats.org/officeDocument/2006/relationships/hyperlink" Target="https://fbref.com/en/squads/8cec06e1/Wolverhampton-Wanderers-Stats" TargetMode="External"/><Relationship Id="rId1528" Type="http://schemas.openxmlformats.org/officeDocument/2006/relationships/hyperlink" Target="https://fbref.com/en/players/529f49ab/Thomas-Partey" TargetMode="External"/><Relationship Id="rId2053" Type="http://schemas.openxmlformats.org/officeDocument/2006/relationships/hyperlink" Target="https://fbref.com/en/squads/e4a775cb/Nottingham-Forest-Stats" TargetMode="External"/><Relationship Id="rId232" Type="http://schemas.openxmlformats.org/officeDocument/2006/relationships/hyperlink" Target="https://fbref.com/en/players/2aaadf33/matchlogs/2023-2024/summary/Luke-Berry-Match-Logs" TargetMode="External"/><Relationship Id="rId884" Type="http://schemas.openxmlformats.org/officeDocument/2006/relationships/hyperlink" Target="https://fbref.com/en/players/d79a8c87/matchlogs/2023-2024/summary/Rob-Holding-Match-Logs" TargetMode="External"/><Relationship Id="rId1735" Type="http://schemas.openxmlformats.org/officeDocument/2006/relationships/hyperlink" Target="https://fbref.com/en/players/bced0375/matchlogs/2023-2024/summary/Ibrahim-Sangare-Match-Logs" TargetMode="External"/><Relationship Id="rId1942" Type="http://schemas.openxmlformats.org/officeDocument/2006/relationships/hyperlink" Target="https://fbref.com/en/squads/1df6b87e/Sheffield-United-Stats" TargetMode="External"/><Relationship Id="rId2120" Type="http://schemas.openxmlformats.org/officeDocument/2006/relationships/hyperlink" Target="https://fbref.com/en/country/NOR/Norway-Football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733f1a7d/Ben-Doak" TargetMode="External"/><Relationship Id="rId744" Type="http://schemas.openxmlformats.org/officeDocument/2006/relationships/hyperlink" Target="https://fbref.com/en/players/d91f104d/matchlogs/2023-2024/summary/Alfie-Gilchrist-Match-Logs" TargetMode="External"/><Relationship Id="rId951" Type="http://schemas.openxmlformats.org/officeDocument/2006/relationships/hyperlink" Target="https://fbref.com/en/squads/cd051869/Brentford-Stats" TargetMode="External"/><Relationship Id="rId1167" Type="http://schemas.openxmlformats.org/officeDocument/2006/relationships/hyperlink" Target="https://fbref.com/en/players/a2b105e0/matchlogs/2023-2024/summary/Sean-Longstaff-Match-Logs" TargetMode="External"/><Relationship Id="rId1374" Type="http://schemas.openxmlformats.org/officeDocument/2006/relationships/hyperlink" Target="https://fbref.com/en/squads/19538871/Manchester-United-Stats" TargetMode="External"/><Relationship Id="rId1581" Type="http://schemas.openxmlformats.org/officeDocument/2006/relationships/hyperlink" Target="https://fbref.com/en/country/ESP/Spain-Football" TargetMode="External"/><Relationship Id="rId1679" Type="http://schemas.openxmlformats.org/officeDocument/2006/relationships/hyperlink" Target="https://fbref.com/en/players/6434f10d/matchlogs/2023-2024/summary/Rodri-Match-Logs" TargetMode="External"/><Relationship Id="rId1802" Type="http://schemas.openxmlformats.org/officeDocument/2006/relationships/hyperlink" Target="https://fbref.com/en/squads/361ca564/Tottenham-Hotspur-Stats" TargetMode="External"/><Relationship Id="rId80" Type="http://schemas.openxmlformats.org/officeDocument/2006/relationships/hyperlink" Target="https://fbref.com/en/players/ad1f61f3/matchlogs/2023-2024/summary/Steven-Alzate-Match-Logs" TargetMode="External"/><Relationship Id="rId176" Type="http://schemas.openxmlformats.org/officeDocument/2006/relationships/hyperlink" Target="https://fbref.com/en/players/3ea50f67/matchlogs/2023-2024/summary/Harvey-Barnes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debe38a0/matchlogs/2023-2024/summary/John-Egan-Match-Logs" TargetMode="External"/><Relationship Id="rId811" Type="http://schemas.openxmlformats.org/officeDocument/2006/relationships/hyperlink" Target="https://fbref.com/en/squads/b2b47a98/Newcastle-United-Stats" TargetMode="External"/><Relationship Id="rId1027" Type="http://schemas.openxmlformats.org/officeDocument/2006/relationships/hyperlink" Target="https://fbref.com/en/squads/8602292d/Aston-Villa-Stats" TargetMode="External"/><Relationship Id="rId1234" Type="http://schemas.openxmlformats.org/officeDocument/2006/relationships/hyperlink" Target="https://fbref.com/en/squads/19538871/Manchester-United-Stats" TargetMode="External"/><Relationship Id="rId1441" Type="http://schemas.openxmlformats.org/officeDocument/2006/relationships/hyperlink" Target="https://fbref.com/en/country/DEN/Denmark-Football" TargetMode="External"/><Relationship Id="rId1886" Type="http://schemas.openxmlformats.org/officeDocument/2006/relationships/hyperlink" Target="https://fbref.com/en/squads/8602292d/Aston-Villa-Stats" TargetMode="External"/><Relationship Id="rId2064" Type="http://schemas.openxmlformats.org/officeDocument/2006/relationships/hyperlink" Target="https://fbref.com/en/country/WAL/Wales-Football" TargetMode="External"/><Relationship Id="rId243" Type="http://schemas.openxmlformats.org/officeDocument/2006/relationships/hyperlink" Target="https://fbref.com/en/squads/4ba7cbea/Bournemouth-Stats" TargetMode="External"/><Relationship Id="rId450" Type="http://schemas.openxmlformats.org/officeDocument/2006/relationships/hyperlink" Target="https://fbref.com/en/country/GER/Germany-Football" TargetMode="External"/><Relationship Id="rId688" Type="http://schemas.openxmlformats.org/officeDocument/2006/relationships/hyperlink" Target="https://fbref.com/en/players/82927de4/matchlogs/2023-2024/summary/Pablo-Fornals-Match-Logs" TargetMode="External"/><Relationship Id="rId895" Type="http://schemas.openxmlformats.org/officeDocument/2006/relationships/hyperlink" Target="https://fbref.com/en/squads/47c64c55/Crystal-Palace-Stats" TargetMode="External"/><Relationship Id="rId909" Type="http://schemas.openxmlformats.org/officeDocument/2006/relationships/hyperlink" Target="https://fbref.com/en/players/491a433d/Rasmus-Hojlund" TargetMode="External"/><Relationship Id="rId1080" Type="http://schemas.openxmlformats.org/officeDocument/2006/relationships/hyperlink" Target="https://fbref.com/en/players/0313a347/Ezri-Konsa" TargetMode="External"/><Relationship Id="rId1301" Type="http://schemas.openxmlformats.org/officeDocument/2006/relationships/hyperlink" Target="https://fbref.com/en/country/SCO/Scotland-Football" TargetMode="External"/><Relationship Id="rId1539" Type="http://schemas.openxmlformats.org/officeDocument/2006/relationships/hyperlink" Target="https://fbref.com/en/players/ac7e7b1c/matchlogs/2023-2024/summary/Facundo-Pellistri-Match-Logs" TargetMode="External"/><Relationship Id="rId1746" Type="http://schemas.openxmlformats.org/officeDocument/2006/relationships/hyperlink" Target="https://fbref.com/en/squads/8cec06e1/Wolverhampton-Wanderers-Stats" TargetMode="External"/><Relationship Id="rId1953" Type="http://schemas.openxmlformats.org/officeDocument/2006/relationships/hyperlink" Target="https://fbref.com/en/country/ITA/Italy-Football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4ba7cbea/Bournemouth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d557d734/matchlogs/2023-2024/summary/Matt-Doherty-Match-Logs" TargetMode="External"/><Relationship Id="rId755" Type="http://schemas.openxmlformats.org/officeDocument/2006/relationships/hyperlink" Target="https://fbref.com/en/squads/d3fd31cc/Everton-Stats" TargetMode="External"/><Relationship Id="rId962" Type="http://schemas.openxmlformats.org/officeDocument/2006/relationships/hyperlink" Target="https://fbref.com/en/country/BRA/Brazil-Football" TargetMode="External"/><Relationship Id="rId1178" Type="http://schemas.openxmlformats.org/officeDocument/2006/relationships/hyperlink" Target="https://fbref.com/en/squads/fd962109/Fulham-Stats" TargetMode="External"/><Relationship Id="rId1385" Type="http://schemas.openxmlformats.org/officeDocument/2006/relationships/hyperlink" Target="https://fbref.com/en/country/BRA/Brazil-Football" TargetMode="External"/><Relationship Id="rId1592" Type="http://schemas.openxmlformats.org/officeDocument/2006/relationships/hyperlink" Target="https://fbref.com/en/players/45685411/Jesuran-Rak-Sakyi" TargetMode="External"/><Relationship Id="rId1606" Type="http://schemas.openxmlformats.org/officeDocument/2006/relationships/hyperlink" Target="https://fbref.com/en/squads/8602292d/Aston-Villa-Stats" TargetMode="External"/><Relationship Id="rId1813" Type="http://schemas.openxmlformats.org/officeDocument/2006/relationships/hyperlink" Target="https://fbref.com/en/country/POR/Portugal-Football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19538871/Manchester-United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700783e7/matchlogs/2023-2024/summary/Levi-Colwill-Match-Logs" TargetMode="External"/><Relationship Id="rId615" Type="http://schemas.openxmlformats.org/officeDocument/2006/relationships/hyperlink" Target="https://fbref.com/en/squads/822bd0ba/Liverpool-Stats" TargetMode="External"/><Relationship Id="rId822" Type="http://schemas.openxmlformats.org/officeDocument/2006/relationships/hyperlink" Target="https://fbref.com/en/country/NOR/Norway-Football" TargetMode="External"/><Relationship Id="rId1038" Type="http://schemas.openxmlformats.org/officeDocument/2006/relationships/hyperlink" Target="https://fbref.com/en/country/GER/Germany-Football" TargetMode="External"/><Relationship Id="rId1245" Type="http://schemas.openxmlformats.org/officeDocument/2006/relationships/hyperlink" Target="https://fbref.com/en/country/CMR/Cameroon-Football" TargetMode="External"/><Relationship Id="rId1452" Type="http://schemas.openxmlformats.org/officeDocument/2006/relationships/hyperlink" Target="https://fbref.com/en/players/35516eac/Wilson-Odobert" TargetMode="External"/><Relationship Id="rId1897" Type="http://schemas.openxmlformats.org/officeDocument/2006/relationships/hyperlink" Target="https://fbref.com/en/country/JPN/Japan-Football" TargetMode="External"/><Relationship Id="rId2075" Type="http://schemas.openxmlformats.org/officeDocument/2006/relationships/hyperlink" Target="https://fbref.com/en/players/d3085b49/Cauley-Woodrow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e297cd13/Luton-Town-Stats" TargetMode="External"/><Relationship Id="rId1091" Type="http://schemas.openxmlformats.org/officeDocument/2006/relationships/hyperlink" Target="https://fbref.com/en/players/79c0821a/matchlogs/2023-2024/summary/Mateo-Kovacic-Match-Logs" TargetMode="External"/><Relationship Id="rId1105" Type="http://schemas.openxmlformats.org/officeDocument/2006/relationships/hyperlink" Target="https://fbref.com/en/country/GHA/Ghana-Football" TargetMode="External"/><Relationship Id="rId1312" Type="http://schemas.openxmlformats.org/officeDocument/2006/relationships/hyperlink" Target="https://fbref.com/en/players/8df7a2fb/Ben-Mee" TargetMode="External"/><Relationship Id="rId1757" Type="http://schemas.openxmlformats.org/officeDocument/2006/relationships/hyperlink" Target="https://fbref.com/en/country/GHA/Ghana-Football" TargetMode="External"/><Relationship Id="rId1964" Type="http://schemas.openxmlformats.org/officeDocument/2006/relationships/hyperlink" Target="https://fbref.com/en/players/e06683ca/Virgil-van-Dijk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215f3907/Mikkel-Damsgaard" TargetMode="External"/><Relationship Id="rId559" Type="http://schemas.openxmlformats.org/officeDocument/2006/relationships/hyperlink" Target="https://fbref.com/en/squads/18bb7c10/Arsenal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30d4a2e5/Vitaliy-Mykolenko" TargetMode="External"/><Relationship Id="rId1617" Type="http://schemas.openxmlformats.org/officeDocument/2006/relationships/hyperlink" Target="https://fbref.com/en/country/USA/United-States-Football" TargetMode="External"/><Relationship Id="rId1824" Type="http://schemas.openxmlformats.org/officeDocument/2006/relationships/hyperlink" Target="https://fbref.com/en/players/6613c819/Tomas-Soucek" TargetMode="External"/><Relationship Id="rId198" Type="http://schemas.openxmlformats.org/officeDocument/2006/relationships/hyperlink" Target="https://fbref.com/en/country/JAM/Jamaica-Football" TargetMode="External"/><Relationship Id="rId321" Type="http://schemas.openxmlformats.org/officeDocument/2006/relationships/hyperlink" Target="https://fbref.com/en/players/16264a81/Moises-Caicedo" TargetMode="External"/><Relationship Id="rId419" Type="http://schemas.openxmlformats.org/officeDocument/2006/relationships/hyperlink" Target="https://fbref.com/en/squads/7c21e445/West-Ham-United-Stats" TargetMode="External"/><Relationship Id="rId626" Type="http://schemas.openxmlformats.org/officeDocument/2006/relationships/hyperlink" Target="https://fbref.com/en/country/JPN/Japan-Football" TargetMode="External"/><Relationship Id="rId973" Type="http://schemas.openxmlformats.org/officeDocument/2006/relationships/hyperlink" Target="https://fbref.com/en/players/9319781b/Ben-Johnson" TargetMode="External"/><Relationship Id="rId1049" Type="http://schemas.openxmlformats.org/officeDocument/2006/relationships/hyperlink" Target="https://fbref.com/en/players/aa888da7/Omari-Kellyman" TargetMode="External"/><Relationship Id="rId1256" Type="http://schemas.openxmlformats.org/officeDocument/2006/relationships/hyperlink" Target="https://fbref.com/en/players/4bcf39f6/Neal-Maupay" TargetMode="External"/><Relationship Id="rId2002" Type="http://schemas.openxmlformats.org/officeDocument/2006/relationships/hyperlink" Target="https://fbref.com/en/squads/d3fd31cc/Everton-Stats" TargetMode="External"/><Relationship Id="rId2086" Type="http://schemas.openxmlformats.org/officeDocument/2006/relationships/hyperlink" Target="https://fbref.com/en/players/907a5d7c/matchlogs/2023-2024/summary/Yehor-Yarmoliuk-Match-Logs" TargetMode="External"/><Relationship Id="rId833" Type="http://schemas.openxmlformats.org/officeDocument/2006/relationships/hyperlink" Target="https://fbref.com/en/players/eebacc07/Gustavo-Hamer" TargetMode="External"/><Relationship Id="rId1116" Type="http://schemas.openxmlformats.org/officeDocument/2006/relationships/hyperlink" Target="https://fbref.com/en/players/450ab6fc/Jamaal-Lascelles" TargetMode="External"/><Relationship Id="rId1463" Type="http://schemas.openxmlformats.org/officeDocument/2006/relationships/hyperlink" Target="https://fbref.com/en/players/74b2cd7e/matchlogs/2023-2024/summary/Angelo-Ogbonna-Match-Logs" TargetMode="External"/><Relationship Id="rId1670" Type="http://schemas.openxmlformats.org/officeDocument/2006/relationships/hyperlink" Target="https://fbref.com/en/squads/1df6b87e/Sheffield-United-Stats" TargetMode="External"/><Relationship Id="rId1768" Type="http://schemas.openxmlformats.org/officeDocument/2006/relationships/hyperlink" Target="https://fbref.com/en/players/35141f4c/Marcos-Senesi" TargetMode="External"/><Relationship Id="rId265" Type="http://schemas.openxmlformats.org/officeDocument/2006/relationships/hyperlink" Target="https://fbref.com/en/players/79c84d1c/Jarrod-Bowen" TargetMode="External"/><Relationship Id="rId472" Type="http://schemas.openxmlformats.org/officeDocument/2006/relationships/hyperlink" Target="https://fbref.com/en/players/f08490a6/matchlogs/2023-2024/summary/Arnaut-Danjuma-Match-Logs" TargetMode="External"/><Relationship Id="rId900" Type="http://schemas.openxmlformats.org/officeDocument/2006/relationships/hyperlink" Target="https://fbref.com/en/players/d2b32e91/matchlogs/2023-2024/summary/Bashir-Humphreys-Match-Logs" TargetMode="External"/><Relationship Id="rId1323" Type="http://schemas.openxmlformats.org/officeDocument/2006/relationships/hyperlink" Target="https://fbref.com/en/players/91748070/matchlogs/2023-2024/summary/Teden-Mengi-Match-Logs" TargetMode="External"/><Relationship Id="rId1530" Type="http://schemas.openxmlformats.org/officeDocument/2006/relationships/hyperlink" Target="https://fbref.com/en/squads/18bb7c10/Arsenal-Stats" TargetMode="External"/><Relationship Id="rId1628" Type="http://schemas.openxmlformats.org/officeDocument/2006/relationships/hyperlink" Target="https://fbref.com/en/players/3353737a/Sergio-Reguilon" TargetMode="External"/><Relationship Id="rId1975" Type="http://schemas.openxmlformats.org/officeDocument/2006/relationships/hyperlink" Target="https://fbref.com/en/players/3f7bafbe/matchlogs/2023-2024/summary/Alejo-Veliz-Match-Logs" TargetMode="External"/><Relationship Id="rId125" Type="http://schemas.openxmlformats.org/officeDocument/2006/relationships/hyperlink" Target="https://fbref.com/en/players/5c2b4f07/Serge-Aurier" TargetMode="External"/><Relationship Id="rId332" Type="http://schemas.openxmlformats.org/officeDocument/2006/relationships/hyperlink" Target="https://fbref.com/en/players/59e6e5bf/matchlogs/2023-2024/summary/Dominic-Calvert-Lewin-Match-Logs" TargetMode="External"/><Relationship Id="rId777" Type="http://schemas.openxmlformats.org/officeDocument/2006/relationships/hyperlink" Target="https://fbref.com/en/players/2bd83368/Anthony-Gordon" TargetMode="External"/><Relationship Id="rId984" Type="http://schemas.openxmlformats.org/officeDocument/2006/relationships/hyperlink" Target="https://fbref.com/en/players/0cd31129/matchlogs/2023-2024/summary/Brennan-Johnson-Match-Logs" TargetMode="External"/><Relationship Id="rId1835" Type="http://schemas.openxmlformats.org/officeDocument/2006/relationships/hyperlink" Target="https://fbref.com/en/players/b2626673/matchlogs/2023-2024/summary/Jay-Stansfield-Match-Logs" TargetMode="External"/><Relationship Id="rId2013" Type="http://schemas.openxmlformats.org/officeDocument/2006/relationships/hyperlink" Target="https://fbref.com/en/squads/e4a775cb/Nottingham-Forest-Stats" TargetMode="External"/><Relationship Id="rId637" Type="http://schemas.openxmlformats.org/officeDocument/2006/relationships/hyperlink" Target="https://fbref.com/en/players/f8fcd2a5/Jonny-Evans" TargetMode="External"/><Relationship Id="rId844" Type="http://schemas.openxmlformats.org/officeDocument/2006/relationships/hyperlink" Target="https://fbref.com/en/players/fed7cb61/matchlogs/2023-2024/summary/Kai-Havertz-Match-Logs" TargetMode="External"/><Relationship Id="rId1267" Type="http://schemas.openxmlformats.org/officeDocument/2006/relationships/hyperlink" Target="https://fbref.com/en/players/00963611/matchlogs/2023-2024/summary/Konstantinos-Mavropanos-Match-Logs" TargetMode="External"/><Relationship Id="rId1474" Type="http://schemas.openxmlformats.org/officeDocument/2006/relationships/hyperlink" Target="https://fbref.com/en/squads/d3fd31cc/Everton-Stats" TargetMode="External"/><Relationship Id="rId1681" Type="http://schemas.openxmlformats.org/officeDocument/2006/relationships/hyperlink" Target="https://fbref.com/en/country/ENG/England-Football" TargetMode="External"/><Relationship Id="rId1902" Type="http://schemas.openxmlformats.org/officeDocument/2006/relationships/hyperlink" Target="https://fbref.com/en/squads/47c64c55/Crystal-Palace-Stats" TargetMode="External"/><Relationship Id="rId2097" Type="http://schemas.openxmlformats.org/officeDocument/2006/relationships/hyperlink" Target="https://fbref.com/en/squads/4ba7cbea/Bournemouth-Stats" TargetMode="External"/><Relationship Id="rId276" Type="http://schemas.openxmlformats.org/officeDocument/2006/relationships/hyperlink" Target="https://fbref.com/en/players/c2c5ecda/matchlogs/2023-2024/summary/Ethan-Brierley-Match-Logs" TargetMode="External"/><Relationship Id="rId483" Type="http://schemas.openxmlformats.org/officeDocument/2006/relationships/hyperlink" Target="https://fbref.com/en/squads/361ca564/Tottenham-Hotspur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6722d4f0/matchlogs/2023-2024/summary/Tyrese-Francois-Match-Logs" TargetMode="External"/><Relationship Id="rId911" Type="http://schemas.openxmlformats.org/officeDocument/2006/relationships/hyperlink" Target="https://fbref.com/en/squads/19538871/Manchester-United-Stats" TargetMode="External"/><Relationship Id="rId1127" Type="http://schemas.openxmlformats.org/officeDocument/2006/relationships/hyperlink" Target="https://fbref.com/en/players/4f28a6ff/matchlogs/2023-2024/summary/Clement-Lenglet-Match-Logs" TargetMode="External"/><Relationship Id="rId1334" Type="http://schemas.openxmlformats.org/officeDocument/2006/relationships/hyperlink" Target="https://fbref.com/en/squads/8602292d/Aston-Villa-Stats" TargetMode="External"/><Relationship Id="rId1541" Type="http://schemas.openxmlformats.org/officeDocument/2006/relationships/hyperlink" Target="https://fbref.com/en/country/BRA/Brazil-Football" TargetMode="External"/><Relationship Id="rId1779" Type="http://schemas.openxmlformats.org/officeDocument/2006/relationships/hyperlink" Target="https://fbref.com/en/players/9c94165b/matchlogs/2023-2024/summary/Luke-Shaw-Match-Logs" TargetMode="External"/><Relationship Id="rId1986" Type="http://schemas.openxmlformats.org/officeDocument/2006/relationships/hyperlink" Target="https://fbref.com/en/squads/d07537b9/Brighton-and-Hove-Albion-Stat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e5478b87/matchlogs/2023-2024/summary/Taiwo-Awoniyi-Match-Logs" TargetMode="External"/><Relationship Id="rId343" Type="http://schemas.openxmlformats.org/officeDocument/2006/relationships/hyperlink" Target="https://fbref.com/en/squads/8602292d/Aston-Villa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861e9b3b/matchlogs/2023-2024/summary/Daniel-Gore-Match-Logs" TargetMode="External"/><Relationship Id="rId995" Type="http://schemas.openxmlformats.org/officeDocument/2006/relationships/hyperlink" Target="https://fbref.com/en/squads/822bd0ba/Liverpool-Stats" TargetMode="External"/><Relationship Id="rId1180" Type="http://schemas.openxmlformats.org/officeDocument/2006/relationships/hyperlink" Target="https://fbref.com/en/players/cab9634e/Ian-Maatsen" TargetMode="External"/><Relationship Id="rId1401" Type="http://schemas.openxmlformats.org/officeDocument/2006/relationships/hyperlink" Target="https://fbref.com/en/country/ZIM/Zimbabwe-Football" TargetMode="External"/><Relationship Id="rId1639" Type="http://schemas.openxmlformats.org/officeDocument/2006/relationships/hyperlink" Target="https://fbref.com/en/players/1c7012b8/matchlogs/2023-2024/summary/Declan-Rice-Match-Logs" TargetMode="External"/><Relationship Id="rId1846" Type="http://schemas.openxmlformats.org/officeDocument/2006/relationships/hyperlink" Target="https://fbref.com/en/squads/cd051869/Brentford-Stats" TargetMode="External"/><Relationship Id="rId2024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9328b835/matchlogs/2023-2024/summary/Lukasz-Fabianski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51dbeea9/matchlogs/2023-2024/summary/Thilo-Kehrer-Match-Logs" TargetMode="External"/><Relationship Id="rId1278" Type="http://schemas.openxmlformats.org/officeDocument/2006/relationships/hyperlink" Target="https://fbref.com/en/squads/1df6b87e/Sheffield-United-Stats" TargetMode="External"/><Relationship Id="rId1485" Type="http://schemas.openxmlformats.org/officeDocument/2006/relationships/hyperlink" Target="https://fbref.com/en/country/NGA/Nigeria-Football" TargetMode="External"/><Relationship Id="rId1692" Type="http://schemas.openxmlformats.org/officeDocument/2006/relationships/hyperlink" Target="https://fbref.com/en/players/10a10454/Joe-Rothwell" TargetMode="External"/><Relationship Id="rId1706" Type="http://schemas.openxmlformats.org/officeDocument/2006/relationships/hyperlink" Target="https://fbref.com/en/squads/18bb7c10/Arsenal-Stats" TargetMode="External"/><Relationship Id="rId1913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4ba7cbea/Bournemouth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BEL/Belgium-Football" TargetMode="External"/><Relationship Id="rId508" Type="http://schemas.openxmlformats.org/officeDocument/2006/relationships/hyperlink" Target="https://fbref.com/en/players/aeed5c06/matchlogs/2023-2024/summary/Moussa-Diaby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SWE/Sweden-Football" TargetMode="External"/><Relationship Id="rId1138" Type="http://schemas.openxmlformats.org/officeDocument/2006/relationships/hyperlink" Target="https://fbref.com/en/squads/b8fd03ef/Manchester-City-Stats" TargetMode="External"/><Relationship Id="rId1345" Type="http://schemas.openxmlformats.org/officeDocument/2006/relationships/hyperlink" Target="https://fbref.com/en/country/SRB/Serbia-Football" TargetMode="External"/><Relationship Id="rId1552" Type="http://schemas.openxmlformats.org/officeDocument/2006/relationships/hyperlink" Target="https://fbref.com/en/players/0cf321c8/Djordje-Petrovic" TargetMode="External"/><Relationship Id="rId1997" Type="http://schemas.openxmlformats.org/officeDocument/2006/relationships/hyperlink" Target="https://fbref.com/en/country/BRA/Brazil-Football" TargetMode="External"/><Relationship Id="rId147" Type="http://schemas.openxmlformats.org/officeDocument/2006/relationships/hyperlink" Target="https://fbref.com/en/squads/822bd0ba/Liverpool-Stats" TargetMode="External"/><Relationship Id="rId354" Type="http://schemas.openxmlformats.org/officeDocument/2006/relationships/hyperlink" Target="https://fbref.com/en/country/POL/Poland-Football" TargetMode="External"/><Relationship Id="rId799" Type="http://schemas.openxmlformats.org/officeDocument/2006/relationships/hyperlink" Target="https://fbref.com/en/squads/4ba7cbea/Bournemouth-Stats" TargetMode="External"/><Relationship Id="rId1191" Type="http://schemas.openxmlformats.org/officeDocument/2006/relationships/hyperlink" Target="https://fbref.com/en/players/ee38d9c5/matchlogs/2023-2024/summary/James-Maddison-Match-Logs" TargetMode="External"/><Relationship Id="rId1205" Type="http://schemas.openxmlformats.org/officeDocument/2006/relationships/hyperlink" Target="https://fbref.com/en/country/BEL/Belgium-Football" TargetMode="External"/><Relationship Id="rId1857" Type="http://schemas.openxmlformats.org/officeDocument/2006/relationships/hyperlink" Target="https://fbref.com/en/country/ENG/England-Football" TargetMode="External"/><Relationship Id="rId2035" Type="http://schemas.openxmlformats.org/officeDocument/2006/relationships/hyperlink" Target="https://fbref.com/en/players/aed3a70f/Ollie-Watkin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02b29014/Abdoulaye-Doucoure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KOR/Korea-Republic-Football" TargetMode="External"/><Relationship Id="rId1289" Type="http://schemas.openxmlformats.org/officeDocument/2006/relationships/hyperlink" Target="https://fbref.com/en/country/SCO/Scotland-Football" TargetMode="External"/><Relationship Id="rId1412" Type="http://schemas.openxmlformats.org/officeDocument/2006/relationships/hyperlink" Target="https://fbref.com/en/players/7ba2eaa9/Pedro-Neto" TargetMode="External"/><Relationship Id="rId1496" Type="http://schemas.openxmlformats.org/officeDocument/2006/relationships/hyperlink" Target="https://fbref.com/en/players/79bc4c45/Ben-Osborn" TargetMode="External"/><Relationship Id="rId1717" Type="http://schemas.openxmlformats.org/officeDocument/2006/relationships/hyperlink" Target="https://fbref.com/en/country/BEL/Belgium-Football" TargetMode="External"/><Relationship Id="rId1924" Type="http://schemas.openxmlformats.org/officeDocument/2006/relationships/hyperlink" Target="https://fbref.com/en/players/999ceb5f/Boubacar-Traore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DEN/Denmark-Football" TargetMode="External"/><Relationship Id="rId421" Type="http://schemas.openxmlformats.org/officeDocument/2006/relationships/hyperlink" Target="https://fbref.com/en/players/fdf3cb77/Vladimir-Coufal" TargetMode="External"/><Relationship Id="rId519" Type="http://schemas.openxmlformats.org/officeDocument/2006/relationships/hyperlink" Target="https://fbref.com/en/squads/fd962109/Fulham-Stats" TargetMode="External"/><Relationship Id="rId1051" Type="http://schemas.openxmlformats.org/officeDocument/2006/relationships/hyperlink" Target="https://fbref.com/en/players/aa888da7/matchlogs/2023-2024/summary/Omari-Kellyman-Match-Log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01ce9e70/Kieffer-Moore" TargetMode="External"/><Relationship Id="rId2102" Type="http://schemas.openxmlformats.org/officeDocument/2006/relationships/hyperlink" Target="https://fbref.com/en/players/9907b1c8/matchlogs/2023-2024/summary/Nicolo-Zaniolo-Match-Logs" TargetMode="External"/><Relationship Id="rId158" Type="http://schemas.openxmlformats.org/officeDocument/2006/relationships/hyperlink" Target="https://fbref.com/en/country/CMR/Cameroon-Football" TargetMode="External"/><Relationship Id="rId726" Type="http://schemas.openxmlformats.org/officeDocument/2006/relationships/hyperlink" Target="https://fbref.com/en/country/ARG/Argentina-Football" TargetMode="External"/><Relationship Id="rId933" Type="http://schemas.openxmlformats.org/officeDocument/2006/relationships/hyperlink" Target="https://fbref.com/en/players/9c36ed83/Nicolas-Jackson" TargetMode="External"/><Relationship Id="rId1009" Type="http://schemas.openxmlformats.org/officeDocument/2006/relationships/hyperlink" Target="https://fbref.com/en/players/570bb4b9/Hamed-Junior-Traore" TargetMode="External"/><Relationship Id="rId1563" Type="http://schemas.openxmlformats.org/officeDocument/2006/relationships/hyperlink" Target="https://fbref.com/en/players/4f565d77/matchlogs/2023-2024/summary/Kalvin-Phillips-Match-Logs" TargetMode="External"/><Relationship Id="rId1770" Type="http://schemas.openxmlformats.org/officeDocument/2006/relationships/hyperlink" Target="https://fbref.com/en/squads/4ba7cbea/Bournemouth-Stats" TargetMode="External"/><Relationship Id="rId1868" Type="http://schemas.openxmlformats.org/officeDocument/2006/relationships/hyperlink" Target="https://fbref.com/en/players/5c0da4a4/Marcus-Tavernier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9cfbad36/Julio-Cesar-Enciso" TargetMode="External"/><Relationship Id="rId572" Type="http://schemas.openxmlformats.org/officeDocument/2006/relationships/hyperlink" Target="https://fbref.com/en/players/bf33b257/matchlogs/2023-2024/summary/Alfie-Doughty-Match-Logs" TargetMode="External"/><Relationship Id="rId1216" Type="http://schemas.openxmlformats.org/officeDocument/2006/relationships/hyperlink" Target="https://fbref.com/en/players/a79abd8b/Filip-Marshall" TargetMode="External"/><Relationship Id="rId1423" Type="http://schemas.openxmlformats.org/officeDocument/2006/relationships/hyperlink" Target="https://fbref.com/en/players/a53649b7/matchlogs/2023-2024/summary/Eddie-Nketiah-Match-Logs" TargetMode="External"/><Relationship Id="rId1630" Type="http://schemas.openxmlformats.org/officeDocument/2006/relationships/hyperlink" Target="https://fbref.com/en/squads/19538871/Manchester-United-Stats" TargetMode="External"/><Relationship Id="rId2046" Type="http://schemas.openxmlformats.org/officeDocument/2006/relationships/hyperlink" Target="https://fbref.com/en/players/ce5143da/matchlogs/2023-2024/summary/Danny-Welbeck-Match-Logs" TargetMode="External"/><Relationship Id="rId225" Type="http://schemas.openxmlformats.org/officeDocument/2006/relationships/hyperlink" Target="https://fbref.com/en/players/b59c2a92/Lucas-Bergstrom" TargetMode="External"/><Relationship Id="rId432" Type="http://schemas.openxmlformats.org/officeDocument/2006/relationships/hyperlink" Target="https://fbref.com/en/players/a5ca9127/matchlogs/2023-2024/summary/Conor-Coventry-Match-Logs" TargetMode="External"/><Relationship Id="rId877" Type="http://schemas.openxmlformats.org/officeDocument/2006/relationships/hyperlink" Target="https://fbref.com/en/players/bd8a5d95/Joseph-Hodge" TargetMode="External"/><Relationship Id="rId1062" Type="http://schemas.openxmlformats.org/officeDocument/2006/relationships/hyperlink" Target="https://fbref.com/en/squads/8cec06e1/Wolverhampton-Wanderers-Stats" TargetMode="External"/><Relationship Id="rId1728" Type="http://schemas.openxmlformats.org/officeDocument/2006/relationships/hyperlink" Target="https://fbref.com/en/players/dbf053da/Jadon-Sancho" TargetMode="External"/><Relationship Id="rId1935" Type="http://schemas.openxmlformats.org/officeDocument/2006/relationships/hyperlink" Target="https://fbref.com/en/players/21512407/matchlogs/2023-2024/summary/Kieran-Trippier-Match-Logs" TargetMode="External"/><Relationship Id="rId2113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32f60ed8/Morgan-Gibbs-White" TargetMode="External"/><Relationship Id="rId944" Type="http://schemas.openxmlformats.org/officeDocument/2006/relationships/hyperlink" Target="https://fbref.com/en/players/1265a93a/matchlogs/2023-2024/summary/Reece-James-Match-Logs" TargetMode="External"/><Relationship Id="rId1367" Type="http://schemas.openxmlformats.org/officeDocument/2006/relationships/hyperlink" Target="https://fbref.com/en/players/16e9d0ea/matchlogs/2023-2024/summary/Alex-Moreno-Match-Logs" TargetMode="External"/><Relationship Id="rId1574" Type="http://schemas.openxmlformats.org/officeDocument/2006/relationships/hyperlink" Target="https://fbref.com/en/squads/cd051869/Brentford-Stats" TargetMode="External"/><Relationship Id="rId1781" Type="http://schemas.openxmlformats.org/officeDocument/2006/relationships/hyperlink" Target="https://fbref.com/en/country/ENG/England-Football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3a24769f/Ross-Barkley" TargetMode="External"/><Relationship Id="rId376" Type="http://schemas.openxmlformats.org/officeDocument/2006/relationships/hyperlink" Target="https://fbref.com/en/players/d33e3242/matchlogs/2023-2024/summary/Ismaila-Cheick-Coulibaly-Match-Logs" TargetMode="External"/><Relationship Id="rId583" Type="http://schemas.openxmlformats.org/officeDocument/2006/relationships/hyperlink" Target="https://fbref.com/en/squads/d07537b9/Brighton-and-Hove-Albion-Stats" TargetMode="External"/><Relationship Id="rId790" Type="http://schemas.openxmlformats.org/officeDocument/2006/relationships/hyperlink" Target="https://fbref.com/en/country/NED/Netherlands-Football" TargetMode="External"/><Relationship Id="rId804" Type="http://schemas.openxmlformats.org/officeDocument/2006/relationships/hyperlink" Target="https://fbref.com/en/players/8aec0537/matchlogs/2023-2024/summary/Pascal-Gross-Match-Logs" TargetMode="External"/><Relationship Id="rId1227" Type="http://schemas.openxmlformats.org/officeDocument/2006/relationships/hyperlink" Target="https://fbref.com/en/players/48a5a5d6/matchlogs/2023-2024/summary/Gabriel-Martinelli-Match-Logs" TargetMode="External"/><Relationship Id="rId1434" Type="http://schemas.openxmlformats.org/officeDocument/2006/relationships/hyperlink" Target="https://fbref.com/en/squads/b8fd03ef/Manchester-City-Stats" TargetMode="External"/><Relationship Id="rId1641" Type="http://schemas.openxmlformats.org/officeDocument/2006/relationships/hyperlink" Target="https://fbref.com/en/country/USA/United-States-Football" TargetMode="External"/><Relationship Id="rId1879" Type="http://schemas.openxmlformats.org/officeDocument/2006/relationships/hyperlink" Target="https://fbref.com/en/players/77d7c96f/matchlogs/2023-2024/summary/Kenny-Tete-Match-Logs" TargetMode="External"/><Relationship Id="rId2057" Type="http://schemas.openxmlformats.org/officeDocument/2006/relationships/hyperlink" Target="https://fbref.com/en/squads/fd962109/Fulham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ed5c0319/matchlogs/2023-2024/summary/Beto-Match-Logs" TargetMode="External"/><Relationship Id="rId443" Type="http://schemas.openxmlformats.org/officeDocument/2006/relationships/hyperlink" Target="https://fbref.com/en/squads/943e8050/Burnley-Stats" TargetMode="External"/><Relationship Id="rId650" Type="http://schemas.openxmlformats.org/officeDocument/2006/relationships/hyperlink" Target="https://fbref.com/en/country/ESP/Spain-Football" TargetMode="External"/><Relationship Id="rId888" Type="http://schemas.openxmlformats.org/officeDocument/2006/relationships/hyperlink" Target="https://fbref.com/en/players/3f65d5ce/matchlogs/2023-2024/summary/Ethan-Horvath-Match-Logs" TargetMode="External"/><Relationship Id="rId1073" Type="http://schemas.openxmlformats.org/officeDocument/2006/relationships/hyperlink" Target="https://fbref.com/en/country/ITA/Italy-Football" TargetMode="External"/><Relationship Id="rId1280" Type="http://schemas.openxmlformats.org/officeDocument/2006/relationships/hyperlink" Target="https://fbref.com/en/players/96593e89/James-Mcatee" TargetMode="External"/><Relationship Id="rId1501" Type="http://schemas.openxmlformats.org/officeDocument/2006/relationships/hyperlink" Target="https://fbref.com/en/country/DEN/Denmark-Football" TargetMode="External"/><Relationship Id="rId1739" Type="http://schemas.openxmlformats.org/officeDocument/2006/relationships/hyperlink" Target="https://fbref.com/en/players/dd745366/matchlogs/2023-2024/summary/Andrey-Santos-Match-Logs" TargetMode="External"/><Relationship Id="rId1946" Type="http://schemas.openxmlformats.org/officeDocument/2006/relationships/hyperlink" Target="https://fbref.com/en/squads/822bd0ba/Liverpool-Stats" TargetMode="External"/><Relationship Id="rId303" Type="http://schemas.openxmlformats.org/officeDocument/2006/relationships/hyperlink" Target="https://fbref.com/en/squads/8cec06e1/Wolverhampton-Wanderers-Stats" TargetMode="External"/><Relationship Id="rId748" Type="http://schemas.openxmlformats.org/officeDocument/2006/relationships/hyperlink" Target="https://fbref.com/en/players/df10e27c/matchlogs/2023-2024/summary/Billy-Gilmour-Match-Logs" TargetMode="External"/><Relationship Id="rId955" Type="http://schemas.openxmlformats.org/officeDocument/2006/relationships/hyperlink" Target="https://fbref.com/en/squads/18bb7c10/Arsenal-Stats" TargetMode="External"/><Relationship Id="rId1140" Type="http://schemas.openxmlformats.org/officeDocument/2006/relationships/hyperlink" Target="https://fbref.com/en/players/41f08ac8/Keane-Lewis-Potter" TargetMode="External"/><Relationship Id="rId1378" Type="http://schemas.openxmlformats.org/officeDocument/2006/relationships/hyperlink" Target="https://fbref.com/en/squads/7c21e445/West-Ham-United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players/86e7deaf/Thiago-Silva" TargetMode="External"/><Relationship Id="rId1806" Type="http://schemas.openxmlformats.org/officeDocument/2006/relationships/hyperlink" Target="https://fbref.com/en/squads/4ba7cbea/Bournemouth-Stats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POR/Portugal-Football" TargetMode="External"/><Relationship Id="rId594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3d554589/matchlogs/2023-2024/summary/Hjalmar-Ekdal-Match-Logs" TargetMode="External"/><Relationship Id="rId815" Type="http://schemas.openxmlformats.org/officeDocument/2006/relationships/hyperlink" Target="https://fbref.com/en/squads/cff3d9bb/Chelsea-Stats" TargetMode="External"/><Relationship Id="rId1238" Type="http://schemas.openxmlformats.org/officeDocument/2006/relationships/hyperlink" Target="https://fbref.com/en/squads/361ca564/Tottenham-Hotspur-Stats" TargetMode="External"/><Relationship Id="rId1445" Type="http://schemas.openxmlformats.org/officeDocument/2006/relationships/hyperlink" Target="https://fbref.com/en/country/ENG/England-Football" TargetMode="External"/><Relationship Id="rId1652" Type="http://schemas.openxmlformats.org/officeDocument/2006/relationships/hyperlink" Target="https://fbref.com/en/players/71ef519e/Matt-Ritchie" TargetMode="External"/><Relationship Id="rId2068" Type="http://schemas.openxmlformats.org/officeDocument/2006/relationships/hyperlink" Target="https://fbref.com/en/country/COD/Congo-DR-Football" TargetMode="External"/><Relationship Id="rId247" Type="http://schemas.openxmlformats.org/officeDocument/2006/relationships/hyperlink" Target="https://fbref.com/en/squads/361ca564/Tottenham-Hotspur-Stats" TargetMode="External"/><Relationship Id="rId899" Type="http://schemas.openxmlformats.org/officeDocument/2006/relationships/hyperlink" Target="https://fbref.com/en/squads/cff3d9bb/Chelsea-Stats" TargetMode="External"/><Relationship Id="rId1000" Type="http://schemas.openxmlformats.org/officeDocument/2006/relationships/hyperlink" Target="https://fbref.com/en/players/45db685d/matchlogs/2023-2024/summary/Jorginho-Match-Logs" TargetMode="External"/><Relationship Id="rId1084" Type="http://schemas.openxmlformats.org/officeDocument/2006/relationships/hyperlink" Target="https://fbref.com/en/players/8d3c902d/Cheikhou-Kouyate" TargetMode="External"/><Relationship Id="rId1305" Type="http://schemas.openxmlformats.org/officeDocument/2006/relationships/hyperlink" Target="https://fbref.com/en/country/ENG/England-Football" TargetMode="External"/><Relationship Id="rId1957" Type="http://schemas.openxmlformats.org/officeDocument/2006/relationships/hyperlink" Target="https://fbref.com/en/country/FRA/France-Football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BEL/Belgium-Football" TargetMode="External"/><Relationship Id="rId661" Type="http://schemas.openxmlformats.org/officeDocument/2006/relationships/hyperlink" Target="https://fbref.com/en/players/507c7bdf/Bruno-Fernandes" TargetMode="External"/><Relationship Id="rId759" Type="http://schemas.openxmlformats.org/officeDocument/2006/relationships/hyperlink" Target="https://fbref.com/en/squads/8cec06e1/Wolverhampton-Wanderers-Stats" TargetMode="External"/><Relationship Id="rId966" Type="http://schemas.openxmlformats.org/officeDocument/2006/relationships/hyperlink" Target="https://fbref.com/en/country/BRA/Brazil-Football" TargetMode="External"/><Relationship Id="rId1291" Type="http://schemas.openxmlformats.org/officeDocument/2006/relationships/hyperlink" Target="https://fbref.com/en/players/78b8ac63/matchlogs/2023-2024/summary/Oliver-McBurnie-Match-Logs" TargetMode="External"/><Relationship Id="rId1389" Type="http://schemas.openxmlformats.org/officeDocument/2006/relationships/hyperlink" Target="https://fbref.com/en/country/KVX/Kosovo-Football" TargetMode="External"/><Relationship Id="rId1512" Type="http://schemas.openxmlformats.org/officeDocument/2006/relationships/hyperlink" Target="https://fbref.com/en/players/dc7f8a28/Cole-Palmer" TargetMode="External"/><Relationship Id="rId1596" Type="http://schemas.openxmlformats.org/officeDocument/2006/relationships/hyperlink" Target="https://fbref.com/en/players/466fb2c5/Aaron-Ramsdale" TargetMode="External"/><Relationship Id="rId1817" Type="http://schemas.openxmlformats.org/officeDocument/2006/relationships/hyperlink" Target="https://fbref.com/en/country/ENG/England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ac861941/Eric-Dier" TargetMode="External"/><Relationship Id="rId619" Type="http://schemas.openxmlformats.org/officeDocument/2006/relationships/hyperlink" Target="https://fbref.com/en/squads/18bb7c10/Arsenal-Stats" TargetMode="External"/><Relationship Id="rId1151" Type="http://schemas.openxmlformats.org/officeDocument/2006/relationships/hyperlink" Target="https://fbref.com/en/players/afed6722/matchlogs/2023-2024/summary/Valentino-Livramento-Match-Logs" TargetMode="External"/><Relationship Id="rId1249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players/a5212312/Joe-Worrall" TargetMode="External"/><Relationship Id="rId95" Type="http://schemas.openxmlformats.org/officeDocument/2006/relationships/hyperlink" Target="https://fbref.com/en/squads/47c64c55/Crystal-Palace-Stats" TargetMode="External"/><Relationship Id="rId160" Type="http://schemas.openxmlformats.org/officeDocument/2006/relationships/hyperlink" Target="https://fbref.com/en/players/a1390d2f/matchlogs/2023-2024/summary/Carlos-Baleba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4ba7cbea/Bournemouth-Stats" TargetMode="External"/><Relationship Id="rId1109" Type="http://schemas.openxmlformats.org/officeDocument/2006/relationships/hyperlink" Target="https://fbref.com/en/country/ESP/Spain-Football" TargetMode="External"/><Relationship Id="rId1456" Type="http://schemas.openxmlformats.org/officeDocument/2006/relationships/hyperlink" Target="https://fbref.com/en/players/788c0277/Chiedozie-Ogbene" TargetMode="External"/><Relationship Id="rId1663" Type="http://schemas.openxmlformats.org/officeDocument/2006/relationships/hyperlink" Target="https://fbref.com/en/players/2e4f5f03/matchlogs/2023-2024/summary/Andrew-Robertson-Match-Logs" TargetMode="External"/><Relationship Id="rId1870" Type="http://schemas.openxmlformats.org/officeDocument/2006/relationships/hyperlink" Target="https://fbref.com/en/squads/4ba7cbea/Bournemouth-Stats" TargetMode="External"/><Relationship Id="rId1968" Type="http://schemas.openxmlformats.org/officeDocument/2006/relationships/hyperlink" Target="https://fbref.com/en/players/9f8e9423/Raphael-Varane" TargetMode="External"/><Relationship Id="rId258" Type="http://schemas.openxmlformats.org/officeDocument/2006/relationships/hyperlink" Target="https://fbref.com/en/country/CIV/Cote-dIvoire-Football" TargetMode="External"/><Relationship Id="rId465" Type="http://schemas.openxmlformats.org/officeDocument/2006/relationships/hyperlink" Target="https://fbref.com/en/players/a816dbfb/Danilo" TargetMode="External"/><Relationship Id="rId672" Type="http://schemas.openxmlformats.org/officeDocument/2006/relationships/hyperlink" Target="https://fbref.com/en/players/5ff4ab71/matchlogs/2023-2024/summary/Enzo-Fernandez-Match-Logs" TargetMode="External"/><Relationship Id="rId1095" Type="http://schemas.openxmlformats.org/officeDocument/2006/relationships/hyperlink" Target="https://fbref.com/en/players/f23f9d20/matchlogs/2023-2024/summary/Tim-Krul-Match-Logs" TargetMode="External"/><Relationship Id="rId1316" Type="http://schemas.openxmlformats.org/officeDocument/2006/relationships/hyperlink" Target="https://fbref.com/en/players/ca22ccb0/Hannibal-Mejbri" TargetMode="External"/><Relationship Id="rId1523" Type="http://schemas.openxmlformats.org/officeDocument/2006/relationships/hyperlink" Target="https://fbref.com/en/players/e0bc6fdc/matchlogs/2023-2024/summary/Emerson-Palmieri-Match-Logs" TargetMode="External"/><Relationship Id="rId1730" Type="http://schemas.openxmlformats.org/officeDocument/2006/relationships/hyperlink" Target="https://fbref.com/en/squads/19538871/Manchester-United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a8748947/Tom-Cairney" TargetMode="External"/><Relationship Id="rId532" Type="http://schemas.openxmlformats.org/officeDocument/2006/relationships/hyperlink" Target="https://fbref.com/en/players/a712ca2b/matchlogs/2023-2024/summary/Issa-Diop-Match-Logs" TargetMode="External"/><Relationship Id="rId977" Type="http://schemas.openxmlformats.org/officeDocument/2006/relationships/hyperlink" Target="https://fbref.com/en/players/0cd31129/Brennan-Johnson" TargetMode="External"/><Relationship Id="rId1162" Type="http://schemas.openxmlformats.org/officeDocument/2006/relationships/hyperlink" Target="https://fbref.com/en/squads/d3fd31cc/Everton-Stats" TargetMode="External"/><Relationship Id="rId1828" Type="http://schemas.openxmlformats.org/officeDocument/2006/relationships/hyperlink" Target="https://fbref.com/en/players/6a8a7af8/Vinicius-Souza" TargetMode="External"/><Relationship Id="rId2006" Type="http://schemas.openxmlformats.org/officeDocument/2006/relationships/hyperlink" Target="https://fbref.com/en/players/d617bff6/matchlogs/2023-2024/summary/Radek-Vitek-Match-Logs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8c3078cd/Luke-Harris" TargetMode="External"/><Relationship Id="rId1022" Type="http://schemas.openxmlformats.org/officeDocument/2006/relationships/hyperlink" Target="https://fbref.com/en/country/AUT/Austria-Football" TargetMode="External"/><Relationship Id="rId1467" Type="http://schemas.openxmlformats.org/officeDocument/2006/relationships/hyperlink" Target="https://fbref.com/en/players/cdd70dc0/matchlogs/2023-2024/summary/Michael-Olakigbe-Match-Logs" TargetMode="External"/><Relationship Id="rId1674" Type="http://schemas.openxmlformats.org/officeDocument/2006/relationships/hyperlink" Target="https://fbref.com/en/squads/fd962109/Fulham-Stats" TargetMode="External"/><Relationship Id="rId1881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c1949191/Jarrad-Branthwaite" TargetMode="External"/><Relationship Id="rId476" Type="http://schemas.openxmlformats.org/officeDocument/2006/relationships/hyperlink" Target="https://fbref.com/en/players/60344e4f/matchlogs/2023-2024/summary/Josh-Dasilva-Match-Logs" TargetMode="External"/><Relationship Id="rId683" Type="http://schemas.openxmlformats.org/officeDocument/2006/relationships/hyperlink" Target="https://fbref.com/en/squads/1df6b87e/Sheffield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a7a688d7/matchlogs/2023-2024/summary/Mackenzie-Hunt-Match-Logs" TargetMode="External"/><Relationship Id="rId1327" Type="http://schemas.openxmlformats.org/officeDocument/2006/relationships/hyperlink" Target="https://fbref.com/en/players/fed96827/matchlogs/2023-2024/summary/Chris-Mepham-Match-Logs" TargetMode="External"/><Relationship Id="rId1534" Type="http://schemas.openxmlformats.org/officeDocument/2006/relationships/hyperlink" Target="https://fbref.com/en/squads/d3fd31cc/Everton-Stats" TargetMode="External"/><Relationship Id="rId1741" Type="http://schemas.openxmlformats.org/officeDocument/2006/relationships/hyperlink" Target="https://fbref.com/en/country/BRA/Brazil-Football" TargetMode="External"/><Relationship Id="rId1979" Type="http://schemas.openxmlformats.org/officeDocument/2006/relationships/hyperlink" Target="https://fbref.com/en/players/dad4b285/matchlogs/2023-2024/summary/Joel-Veltman-Match-Logs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5e253986/Brandon-Austin" TargetMode="External"/><Relationship Id="rId336" Type="http://schemas.openxmlformats.org/officeDocument/2006/relationships/hyperlink" Target="https://fbref.com/en/players/858409be/matchlogs/2023-2024/summary/Allan-Campbell-Match-Logs" TargetMode="External"/><Relationship Id="rId543" Type="http://schemas.openxmlformats.org/officeDocument/2006/relationships/hyperlink" Target="https://fbref.com/en/squads/d3fd31cc/Everton-Stats" TargetMode="External"/><Relationship Id="rId988" Type="http://schemas.openxmlformats.org/officeDocument/2006/relationships/hyperlink" Target="https://fbref.com/en/players/d9e7c4da/matchlogs/2023-2024/summary/Joseph-Johnson-Match-Logs" TargetMode="External"/><Relationship Id="rId1173" Type="http://schemas.openxmlformats.org/officeDocument/2006/relationships/hyperlink" Target="https://fbref.com/en/country/BRA/Brazil-Football" TargetMode="External"/><Relationship Id="rId1380" Type="http://schemas.openxmlformats.org/officeDocument/2006/relationships/hyperlink" Target="https://fbref.com/en/players/049a888d/Mykhailo-Mudryk" TargetMode="External"/><Relationship Id="rId1601" Type="http://schemas.openxmlformats.org/officeDocument/2006/relationships/hyperlink" Target="https://fbref.com/en/country/ENG/England-Football" TargetMode="External"/><Relationship Id="rId1839" Type="http://schemas.openxmlformats.org/officeDocument/2006/relationships/hyperlink" Target="https://fbref.com/en/players/28300a16/matchlogs/2023-2024/summary/Jason-Steele-Match-Logs" TargetMode="External"/><Relationship Id="rId2017" Type="http://schemas.openxmlformats.org/officeDocument/2006/relationships/hyperlink" Target="https://fbref.com/en/squads/b8fd03ef/Manchester-City-Stats" TargetMode="External"/><Relationship Id="rId182" Type="http://schemas.openxmlformats.org/officeDocument/2006/relationships/hyperlink" Target="https://fbref.com/en/country/NGA/Nigeria-Football" TargetMode="External"/><Relationship Id="rId403" Type="http://schemas.openxmlformats.org/officeDocument/2006/relationships/hyperlink" Target="https://fbref.com/en/squads/cd051869/Brentfor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4fd08daa/matchlogs/2023-2024/summary/Jan-Paul-van-Hecke-Match-Logs" TargetMode="External"/><Relationship Id="rId1033" Type="http://schemas.openxmlformats.org/officeDocument/2006/relationships/hyperlink" Target="https://fbref.com/en/players/c5b7c315/Michael-Keane" TargetMode="External"/><Relationship Id="rId1478" Type="http://schemas.openxmlformats.org/officeDocument/2006/relationships/hyperlink" Target="https://fbref.com/en/squads/19538871/Manchester-United-Stats" TargetMode="External"/><Relationship Id="rId1685" Type="http://schemas.openxmlformats.org/officeDocument/2006/relationships/hyperlink" Target="https://fbref.com/en/country/DEN/Denmark-Football" TargetMode="External"/><Relationship Id="rId1892" Type="http://schemas.openxmlformats.org/officeDocument/2006/relationships/hyperlink" Target="https://fbref.com/en/players/a105d46a/Harry-Toffolo" TargetMode="External"/><Relationship Id="rId1906" Type="http://schemas.openxmlformats.org/officeDocument/2006/relationships/hyperlink" Target="https://fbref.com/en/squads/b2b47a98/Newcastle-United-Stats" TargetMode="External"/><Relationship Id="rId487" Type="http://schemas.openxmlformats.org/officeDocument/2006/relationships/hyperlink" Target="https://fbref.com/en/squads/1df6b87e/Sheffield-United-Stats" TargetMode="External"/><Relationship Id="rId610" Type="http://schemas.openxmlformats.org/officeDocument/2006/relationships/hyperlink" Target="https://fbref.com/en/country/SWE/Sweden-Football" TargetMode="External"/><Relationship Id="rId694" Type="http://schemas.openxmlformats.org/officeDocument/2006/relationships/hyperlink" Target="https://fbref.com/en/country/RSA/South-Africa-Football" TargetMode="External"/><Relationship Id="rId708" Type="http://schemas.openxmlformats.org/officeDocument/2006/relationships/hyperlink" Target="https://fbref.com/en/players/00b77ecf/matchlogs/2023-2024/summary/Nathan-Fraser-Match-Logs" TargetMode="External"/><Relationship Id="rId915" Type="http://schemas.openxmlformats.org/officeDocument/2006/relationships/hyperlink" Target="https://fbref.com/en/squads/d07537b9/Brighton-and-Hove-Albion-Stats" TargetMode="External"/><Relationship Id="rId1240" Type="http://schemas.openxmlformats.org/officeDocument/2006/relationships/hyperlink" Target="https://fbref.com/en/players/50e6dc35/Jean-Philippe-Mateta" TargetMode="External"/><Relationship Id="rId1338" Type="http://schemas.openxmlformats.org/officeDocument/2006/relationships/hyperlink" Target="https://fbref.com/en/squads/47c64c55/Crystal-Palace-Stats" TargetMode="External"/><Relationship Id="rId1545" Type="http://schemas.openxmlformats.org/officeDocument/2006/relationships/hyperlink" Target="https://fbref.com/en/country/CRO/Croatia-Football" TargetMode="External"/><Relationship Id="rId2070" Type="http://schemas.openxmlformats.org/officeDocument/2006/relationships/hyperlink" Target="https://fbref.com/en/players/2500cef9/matchlogs/2023-2024/summary/Yoane-Wissa-Match-Logs" TargetMode="External"/><Relationship Id="rId347" Type="http://schemas.openxmlformats.org/officeDocument/2006/relationships/hyperlink" Target="https://fbref.com/en/squads/b8fd03ef/Manchester-City-Stats" TargetMode="External"/><Relationship Id="rId999" Type="http://schemas.openxmlformats.org/officeDocument/2006/relationships/hyperlink" Target="https://fbref.com/en/squads/18bb7c10/Arsenal-Stats" TargetMode="External"/><Relationship Id="rId1100" Type="http://schemas.openxmlformats.org/officeDocument/2006/relationships/hyperlink" Target="https://fbref.com/en/players/99813635/Adam-Lallana" TargetMode="External"/><Relationship Id="rId1184" Type="http://schemas.openxmlformats.org/officeDocument/2006/relationships/hyperlink" Target="https://fbref.com/en/players/83d074ff/Alexis-Mac-Allister" TargetMode="External"/><Relationship Id="rId1405" Type="http://schemas.openxmlformats.org/officeDocument/2006/relationships/hyperlink" Target="https://fbref.com/en/country/ENG/England-Football" TargetMode="External"/><Relationship Id="rId1752" Type="http://schemas.openxmlformats.org/officeDocument/2006/relationships/hyperlink" Target="https://fbref.com/en/players/c8aa95da/Fabian-Schar" TargetMode="External"/><Relationship Id="rId2028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ARG/Argentina-Football" TargetMode="External"/><Relationship Id="rId761" Type="http://schemas.openxmlformats.org/officeDocument/2006/relationships/hyperlink" Target="https://fbref.com/en/players/f0caab96/Toti-Gomes" TargetMode="External"/><Relationship Id="rId859" Type="http://schemas.openxmlformats.org/officeDocument/2006/relationships/hyperlink" Target="https://fbref.com/en/squads/47c64c55/Crystal-Palace-Stats" TargetMode="External"/><Relationship Id="rId1391" Type="http://schemas.openxmlformats.org/officeDocument/2006/relationships/hyperlink" Target="https://fbref.com/en/players/99aa1a84/matchlogs/2023-2024/summary/Arijanet-Muric-Match-Logs" TargetMode="External"/><Relationship Id="rId1489" Type="http://schemas.openxmlformats.org/officeDocument/2006/relationships/hyperlink" Target="https://fbref.com/en/country/BEL/Belgium-Football" TargetMode="External"/><Relationship Id="rId1612" Type="http://schemas.openxmlformats.org/officeDocument/2006/relationships/hyperlink" Target="https://fbref.com/en/players/98ea5115/David-Raya" TargetMode="External"/><Relationship Id="rId1696" Type="http://schemas.openxmlformats.org/officeDocument/2006/relationships/hyperlink" Target="https://fbref.com/en/players/a9b1c319/Pelly-Ruddock-Mpanzu" TargetMode="External"/><Relationship Id="rId1917" Type="http://schemas.openxmlformats.org/officeDocument/2006/relationships/hyperlink" Target="https://fbref.com/en/country/ESP/Spain-Football" TargetMode="External"/><Relationship Id="rId193" Type="http://schemas.openxmlformats.org/officeDocument/2006/relationships/hyperlink" Target="https://fbref.com/en/players/50dc94ce/Donny-van-de-Beek" TargetMode="External"/><Relationship Id="rId207" Type="http://schemas.openxmlformats.org/officeDocument/2006/relationships/hyperlink" Target="https://fbref.com/en/squads/1df6b87e/Sheffield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EL/Belgium-Football" TargetMode="External"/><Relationship Id="rId621" Type="http://schemas.openxmlformats.org/officeDocument/2006/relationships/hyperlink" Target="https://fbref.com/en/players/df8b52a5/Emerson" TargetMode="External"/><Relationship Id="rId1044" Type="http://schemas.openxmlformats.org/officeDocument/2006/relationships/hyperlink" Target="https://fbref.com/en/players/62d7ef38/matchlogs/2023-2024/summary/Caoimhin-Kelleher-Match-Logs" TargetMode="External"/><Relationship Id="rId1251" Type="http://schemas.openxmlformats.org/officeDocument/2006/relationships/hyperlink" Target="https://fbref.com/en/players/ed383e43/matchlogs/2023-2024/summary/Alex-Matos-Match-Logs" TargetMode="External"/><Relationship Id="rId1349" Type="http://schemas.openxmlformats.org/officeDocument/2006/relationships/hyperlink" Target="https://fbref.com/en/country/GHA/Ghana-Football" TargetMode="External"/><Relationship Id="rId2081" Type="http://schemas.openxmlformats.org/officeDocument/2006/relationships/hyperlink" Target="https://fbref.com/en/squads/e4a775cb/Nottingham-Forest-Stats" TargetMode="External"/><Relationship Id="rId260" Type="http://schemas.openxmlformats.org/officeDocument/2006/relationships/hyperlink" Target="https://fbref.com/en/players/a4ac4b8f/matchlogs/2023-2024/summary/Willy-Boly-Match-Logs" TargetMode="External"/><Relationship Id="rId719" Type="http://schemas.openxmlformats.org/officeDocument/2006/relationships/hyperlink" Target="https://fbref.com/en/squads/cff3d9bb/Chelsea-Stats" TargetMode="External"/><Relationship Id="rId926" Type="http://schemas.openxmlformats.org/officeDocument/2006/relationships/hyperlink" Target="https://fbref.com/en/country/NGA/Nigeria-Football" TargetMode="External"/><Relationship Id="rId1111" Type="http://schemas.openxmlformats.org/officeDocument/2006/relationships/hyperlink" Target="https://fbref.com/en/players/119b9a8e/matchlogs/2023-2024/summary/Aymeric-Laporte-Match-Logs" TargetMode="External"/><Relationship Id="rId1556" Type="http://schemas.openxmlformats.org/officeDocument/2006/relationships/hyperlink" Target="https://fbref.com/en/players/4f21d3af/Ashley-Phillips" TargetMode="External"/><Relationship Id="rId1763" Type="http://schemas.openxmlformats.org/officeDocument/2006/relationships/hyperlink" Target="https://fbref.com/en/players/d04b94db/matchlogs/2023-2024/summary/Nelson-Semedo-Match-Logs" TargetMode="External"/><Relationship Id="rId1970" Type="http://schemas.openxmlformats.org/officeDocument/2006/relationships/hyperlink" Target="https://fbref.com/en/squads/19538871/Manchester-United-Stats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BEL/Belgium-Football" TargetMode="External"/><Relationship Id="rId565" Type="http://schemas.openxmlformats.org/officeDocument/2006/relationships/hyperlink" Target="https://fbref.com/en/players/ce4f40c7/Cheick-Doucoure" TargetMode="External"/><Relationship Id="rId772" Type="http://schemas.openxmlformats.org/officeDocument/2006/relationships/hyperlink" Target="https://fbref.com/en/players/01e5f06e/matchlogs/2023-2024/summary/Sergio-Gomez-Match-Logs" TargetMode="External"/><Relationship Id="rId1195" Type="http://schemas.openxmlformats.org/officeDocument/2006/relationships/hyperlink" Target="https://fbref.com/en/players/bf34eebd/matchlogs/2023-2024/summary/Noni-Madueke-Match-Logs" TargetMode="External"/><Relationship Id="rId1209" Type="http://schemas.openxmlformats.org/officeDocument/2006/relationships/hyperlink" Target="https://fbref.com/en/country/ENG/England-Football" TargetMode="External"/><Relationship Id="rId1416" Type="http://schemas.openxmlformats.org/officeDocument/2006/relationships/hyperlink" Target="https://fbref.com/en/players/00242715/Moussa-Niakhate" TargetMode="External"/><Relationship Id="rId1623" Type="http://schemas.openxmlformats.org/officeDocument/2006/relationships/hyperlink" Target="https://fbref.com/en/players/ab651565/matchlogs/2023-2024/summary/Nathan-Redmond-Match-Logs" TargetMode="External"/><Relationship Id="rId1830" Type="http://schemas.openxmlformats.org/officeDocument/2006/relationships/hyperlink" Target="https://fbref.com/en/squads/1df6b87e/Sheffield-United-Stats" TargetMode="External"/><Relationship Id="rId2039" Type="http://schemas.openxmlformats.org/officeDocument/2006/relationships/hyperlink" Target="https://fbref.com/en/players/c40b6180/Adam-Webster" TargetMode="External"/><Relationship Id="rId218" Type="http://schemas.openxmlformats.org/officeDocument/2006/relationships/hyperlink" Target="https://fbref.com/en/country/ISL/Iceland-Football" TargetMode="External"/><Relationship Id="rId425" Type="http://schemas.openxmlformats.org/officeDocument/2006/relationships/hyperlink" Target="https://fbref.com/en/players/0ef89a37/Philippe-Coutinho" TargetMode="External"/><Relationship Id="rId632" Type="http://schemas.openxmlformats.org/officeDocument/2006/relationships/hyperlink" Target="https://fbref.com/en/players/980522ec/matchlogs/2023-2024/summary/Christian-Eriksen-Match-Logs" TargetMode="External"/><Relationship Id="rId1055" Type="http://schemas.openxmlformats.org/officeDocument/2006/relationships/hyperlink" Target="https://fbref.com/en/players/0ad53bdc/matchlogs/2023-2024/summary/Milos-Kerkez-Match-Logs" TargetMode="External"/><Relationship Id="rId1262" Type="http://schemas.openxmlformats.org/officeDocument/2006/relationships/hyperlink" Target="https://fbref.com/en/squads/d3fd31cc/Everton-Stats" TargetMode="External"/><Relationship Id="rId1928" Type="http://schemas.openxmlformats.org/officeDocument/2006/relationships/hyperlink" Target="https://fbref.com/en/players/b2a81fc6/Mike-Tresor" TargetMode="External"/><Relationship Id="rId2092" Type="http://schemas.openxmlformats.org/officeDocument/2006/relationships/hyperlink" Target="https://fbref.com/en/country/ENG/England-Football" TargetMode="External"/><Relationship Id="rId2106" Type="http://schemas.openxmlformats.org/officeDocument/2006/relationships/hyperlink" Target="https://fbref.com/en/players/07d65234/matchlogs/2023-2024/summary/Anass-Zaroury-Match-Logs" TargetMode="External"/><Relationship Id="rId271" Type="http://schemas.openxmlformats.org/officeDocument/2006/relationships/hyperlink" Target="https://fbref.com/en/squads/d3fd31cc/Everton-Stats" TargetMode="External"/><Relationship Id="rId937" Type="http://schemas.openxmlformats.org/officeDocument/2006/relationships/hyperlink" Target="https://fbref.com/en/players/aa81d8f8/Karl-Jakob-Hein" TargetMode="External"/><Relationship Id="rId1122" Type="http://schemas.openxmlformats.org/officeDocument/2006/relationships/hyperlink" Target="https://fbref.com/en/squads/8cec06e1/Wolverhampton-Wanderers-Stats" TargetMode="External"/><Relationship Id="rId1567" Type="http://schemas.openxmlformats.org/officeDocument/2006/relationships/hyperlink" Target="https://fbref.com/en/players/19f4d211/matchlogs/2023-2024/summary/Jaden-Philogene-Bidace-Match-Logs" TargetMode="External"/><Relationship Id="rId1774" Type="http://schemas.openxmlformats.org/officeDocument/2006/relationships/hyperlink" Target="https://fbref.com/en/squads/1df6b87e/Sheffield-United-Stats" TargetMode="External"/><Relationship Id="rId1981" Type="http://schemas.openxmlformats.org/officeDocument/2006/relationships/hyperlink" Target="https://fbref.com/en/country/NED/Netherlands-Football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361ca564/Tottenham-Hotspur-Stats" TargetMode="External"/><Relationship Id="rId369" Type="http://schemas.openxmlformats.org/officeDocument/2006/relationships/hyperlink" Target="https://fbref.com/en/players/dc6f5bdd/Calum-Chambers" TargetMode="External"/><Relationship Id="rId576" Type="http://schemas.openxmlformats.org/officeDocument/2006/relationships/hyperlink" Target="https://fbref.com/en/players/5526deb1/matchlogs/2023-2024/summary/Tommy-Doyle-Match-Logs" TargetMode="External"/><Relationship Id="rId783" Type="http://schemas.openxmlformats.org/officeDocument/2006/relationships/hyperlink" Target="https://fbref.com/en/squads/47c64c55/Crystal-Palace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players/43439614/matchlogs/2023-2024/summary/Oliver-Norwood-Match-Logs" TargetMode="External"/><Relationship Id="rId1634" Type="http://schemas.openxmlformats.org/officeDocument/2006/relationships/hyperlink" Target="https://fbref.com/en/squads/fd962109/Fulham-Stats" TargetMode="External"/><Relationship Id="rId1841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2aaadf33/Luke-Berry" TargetMode="External"/><Relationship Id="rId436" Type="http://schemas.openxmlformats.org/officeDocument/2006/relationships/hyperlink" Target="https://fbref.com/en/players/4f974391/matchlogs/2023-2024/summary/Aaron-Cresswell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squads/18bb7c10/Arsenal-Stats" TargetMode="External"/><Relationship Id="rId1273" Type="http://schemas.openxmlformats.org/officeDocument/2006/relationships/hyperlink" Target="https://fbref.com/en/country/CMR/Cameroon-Football" TargetMode="External"/><Relationship Id="rId1480" Type="http://schemas.openxmlformats.org/officeDocument/2006/relationships/hyperlink" Target="https://fbref.com/en/players/d86a1f3e/Tyler-Onyango" TargetMode="External"/><Relationship Id="rId1939" Type="http://schemas.openxmlformats.org/officeDocument/2006/relationships/hyperlink" Target="https://fbref.com/en/players/38ceb24a/matchlogs/2023-2024/summary/Leandro-Trossard-Match-Logs" TargetMode="External"/><Relationship Id="rId2117" Type="http://schemas.openxmlformats.org/officeDocument/2006/relationships/hyperlink" Target="https://fbref.com/en/squads/8602292d/Aston-Villa-Stats" TargetMode="External"/><Relationship Id="rId850" Type="http://schemas.openxmlformats.org/officeDocument/2006/relationships/hyperlink" Target="https://fbref.com/en/country/KOR/Korea-Republic-Football" TargetMode="External"/><Relationship Id="rId948" Type="http://schemas.openxmlformats.org/officeDocument/2006/relationships/hyperlink" Target="https://fbref.com/en/players/8449d35e/matchlogs/2023-2024/summary/Vitaly-Janelt-Match-Logs" TargetMode="External"/><Relationship Id="rId1133" Type="http://schemas.openxmlformats.org/officeDocument/2006/relationships/hyperlink" Target="https://fbref.com/en/country/COL/Colombia-Football" TargetMode="External"/><Relationship Id="rId1578" Type="http://schemas.openxmlformats.org/officeDocument/2006/relationships/hyperlink" Target="https://fbref.com/en/squads/b2b47a98/Newcastle-United-Stats" TargetMode="External"/><Relationship Id="rId1701" Type="http://schemas.openxmlformats.org/officeDocument/2006/relationships/hyperlink" Target="https://fbref.com/en/country/POR/Portugal-Football" TargetMode="External"/><Relationship Id="rId1785" Type="http://schemas.openxmlformats.org/officeDocument/2006/relationships/hyperlink" Target="https://fbref.com/en/country/POR/Portugal-Football" TargetMode="External"/><Relationship Id="rId1992" Type="http://schemas.openxmlformats.org/officeDocument/2006/relationships/hyperlink" Target="https://fbref.com/en/players/6412cc03/Fabio-Vieira" TargetMode="External"/><Relationship Id="rId77" Type="http://schemas.openxmlformats.org/officeDocument/2006/relationships/hyperlink" Target="https://fbref.com/en/players/ad1f61f3/Steven-Alzate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8602292d/Aston-Villa-Stats" TargetMode="External"/><Relationship Id="rId587" Type="http://schemas.openxmlformats.org/officeDocument/2006/relationships/hyperlink" Target="https://fbref.com/en/squads/8602292d/Aston-Villa-Stats" TargetMode="External"/><Relationship Id="rId710" Type="http://schemas.openxmlformats.org/officeDocument/2006/relationships/hyperlink" Target="https://fbref.com/en/country/SUI/Switzerland-Football" TargetMode="External"/><Relationship Id="rId808" Type="http://schemas.openxmlformats.org/officeDocument/2006/relationships/hyperlink" Target="https://fbref.com/en/players/d0706b27/matchlogs/2023-2024/summary/Marc-Guehi-Match-Logs" TargetMode="External"/><Relationship Id="rId1340" Type="http://schemas.openxmlformats.org/officeDocument/2006/relationships/hyperlink" Target="https://fbref.com/en/players/74618572/Kaoru-Mitoma" TargetMode="External"/><Relationship Id="rId1438" Type="http://schemas.openxmlformats.org/officeDocument/2006/relationships/hyperlink" Target="https://fbref.com/en/squads/822bd0ba/Liverpool-Stats" TargetMode="External"/><Relationship Id="rId1645" Type="http://schemas.openxmlformats.org/officeDocument/2006/relationships/hyperlink" Target="https://fbref.com/en/country/BRA/Brazil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JAM/Jamaica-Football" TargetMode="External"/><Relationship Id="rId447" Type="http://schemas.openxmlformats.org/officeDocument/2006/relationships/hyperlink" Target="https://fbref.com/en/squads/8cec06e1/Wolverhampton-Wanderers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country/FRA/France-Football" TargetMode="External"/><Relationship Id="rId1200" Type="http://schemas.openxmlformats.org/officeDocument/2006/relationships/hyperlink" Target="https://fbref.com/en/players/a572e291/Orel-Mangala" TargetMode="External"/><Relationship Id="rId1852" Type="http://schemas.openxmlformats.org/officeDocument/2006/relationships/hyperlink" Target="https://fbref.com/en/players/934e1968/Dominik-Szoboszlai" TargetMode="External"/><Relationship Id="rId2030" Type="http://schemas.openxmlformats.org/officeDocument/2006/relationships/hyperlink" Target="https://fbref.com/en/players/3515d404/matchlogs/2023-2024/summary/James-Ward-Prowse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8a3c1dc7/Rico-Henry" TargetMode="External"/><Relationship Id="rId959" Type="http://schemas.openxmlformats.org/officeDocument/2006/relationships/hyperlink" Target="https://fbref.com/en/squads/fd962109/Fulham-Stats" TargetMode="External"/><Relationship Id="rId1284" Type="http://schemas.openxmlformats.org/officeDocument/2006/relationships/hyperlink" Target="https://fbref.com/en/players/5c42b6b6/John-Mcatee" TargetMode="External"/><Relationship Id="rId1491" Type="http://schemas.openxmlformats.org/officeDocument/2006/relationships/hyperlink" Target="https://fbref.com/en/players/43a166b4/matchlogs/2023-2024/summary/Divock-Origi-Match-Logs" TargetMode="External"/><Relationship Id="rId1505" Type="http://schemas.openxmlformats.org/officeDocument/2006/relationships/hyperlink" Target="https://fbref.com/en/country/BFA/Burkina-Faso-Football" TargetMode="External"/><Relationship Id="rId1589" Type="http://schemas.openxmlformats.org/officeDocument/2006/relationships/hyperlink" Target="https://fbref.com/en/country/ROU/Romania-Football" TargetMode="External"/><Relationship Id="rId1712" Type="http://schemas.openxmlformats.org/officeDocument/2006/relationships/hyperlink" Target="https://fbref.com/en/players/972aeb2a/William-Saliba" TargetMode="External"/><Relationship Id="rId293" Type="http://schemas.openxmlformats.org/officeDocument/2006/relationships/hyperlink" Target="https://fbref.com/en/players/47369df8/Josh-Brownhill" TargetMode="External"/><Relationship Id="rId307" Type="http://schemas.openxmlformats.org/officeDocument/2006/relationships/hyperlink" Target="https://fbref.com/en/squads/d07537b9/Brighton-and-Hove-Albion-Stats" TargetMode="External"/><Relationship Id="rId514" Type="http://schemas.openxmlformats.org/officeDocument/2006/relationships/hyperlink" Target="https://fbref.com/en/country/COL/Colombia-Football" TargetMode="External"/><Relationship Id="rId721" Type="http://schemas.openxmlformats.org/officeDocument/2006/relationships/hyperlink" Target="https://fbref.com/en/players/72c812f3/Idrissa-Gana-Gueye" TargetMode="External"/><Relationship Id="rId1144" Type="http://schemas.openxmlformats.org/officeDocument/2006/relationships/hyperlink" Target="https://fbref.com/en/players/f5deef4c/Victor-Lindelof" TargetMode="External"/><Relationship Id="rId1351" Type="http://schemas.openxmlformats.org/officeDocument/2006/relationships/hyperlink" Target="https://fbref.com/en/players/b62878a5/matchlogs/2023-2024/summary/Kudus-Mohammed-Match-Logs" TargetMode="External"/><Relationship Id="rId1449" Type="http://schemas.openxmlformats.org/officeDocument/2006/relationships/hyperlink" Target="https://fbref.com/en/country/IRL/Republic-of-Ireland-Football" TargetMode="External"/><Relationship Id="rId1796" Type="http://schemas.openxmlformats.org/officeDocument/2006/relationships/hyperlink" Target="https://fbref.com/en/players/8e16dd48/Luis-Sinisterra" TargetMode="External"/><Relationship Id="rId88" Type="http://schemas.openxmlformats.org/officeDocument/2006/relationships/hyperlink" Target="https://fbref.com/en/players/5a2cb25d/matchlogs/2023-2024/summary/Sofyan-Amrabat-Match-Logs" TargetMode="External"/><Relationship Id="rId153" Type="http://schemas.openxmlformats.org/officeDocument/2006/relationships/hyperlink" Target="https://fbref.com/en/players/394854c4/George-Baldock" TargetMode="External"/><Relationship Id="rId360" Type="http://schemas.openxmlformats.org/officeDocument/2006/relationships/hyperlink" Target="https://fbref.com/en/players/197640fd/matchlogs/2023-2024/summary/Timothy-Castagne-Match-Logs" TargetMode="External"/><Relationship Id="rId598" Type="http://schemas.openxmlformats.org/officeDocument/2006/relationships/hyperlink" Target="https://fbref.com/en/country/FRA/France-Football" TargetMode="External"/><Relationship Id="rId819" Type="http://schemas.openxmlformats.org/officeDocument/2006/relationships/hyperlink" Target="https://fbref.com/en/squads/b8fd03ef/Manchester-City-Stats" TargetMode="External"/><Relationship Id="rId1004" Type="http://schemas.openxmlformats.org/officeDocument/2006/relationships/hyperlink" Target="https://fbref.com/en/players/178ae8f8/matchlogs/2023-2024/summary/Diogo-Jota-Match-Logs" TargetMode="External"/><Relationship Id="rId1211" Type="http://schemas.openxmlformats.org/officeDocument/2006/relationships/hyperlink" Target="https://fbref.com/en/players/bb5fbd2b/matchlogs/2023-2024/summary/Solly-March-Match-Logs" TargetMode="External"/><Relationship Id="rId1656" Type="http://schemas.openxmlformats.org/officeDocument/2006/relationships/hyperlink" Target="https://fbref.com/en/players/24fae784/Connor-Roberts" TargetMode="External"/><Relationship Id="rId1863" Type="http://schemas.openxmlformats.org/officeDocument/2006/relationships/hyperlink" Target="https://fbref.com/en/players/15ea812b/matchlogs/2023-2024/summary/James-Tarkowski-Match-Logs" TargetMode="External"/><Relationship Id="rId2041" Type="http://schemas.openxmlformats.org/officeDocument/2006/relationships/hyperlink" Target="https://fbref.com/en/squads/d07537b9/Brighton-and-Hove-Albion-Stats" TargetMode="External"/><Relationship Id="rId220" Type="http://schemas.openxmlformats.org/officeDocument/2006/relationships/hyperlink" Target="https://fbref.com/en/players/f72293fc/matchlogs/2023-2024/summary/Johann-Berg-Gudmundsson-Match-Logs" TargetMode="External"/><Relationship Id="rId458" Type="http://schemas.openxmlformats.org/officeDocument/2006/relationships/hyperlink" Target="https://fbref.com/en/country/POR/Portugal-Football" TargetMode="External"/><Relationship Id="rId665" Type="http://schemas.openxmlformats.org/officeDocument/2006/relationships/hyperlink" Target="https://fbref.com/en/players/33a68b9b/Alvaro-Fernandez" TargetMode="External"/><Relationship Id="rId872" Type="http://schemas.openxmlformats.org/officeDocument/2006/relationships/hyperlink" Target="https://fbref.com/en/players/1780bb4a/matchlogs/2023-2024/summary/Aaron-Hickey-Match-Logs" TargetMode="External"/><Relationship Id="rId1088" Type="http://schemas.openxmlformats.org/officeDocument/2006/relationships/hyperlink" Target="https://fbref.com/en/players/79c0821a/Mateo-Kovacic" TargetMode="External"/><Relationship Id="rId1295" Type="http://schemas.openxmlformats.org/officeDocument/2006/relationships/hyperlink" Target="https://fbref.com/en/players/bf973eeb/matchlogs/2023-2024/summary/James-McConnell-Match-Logs" TargetMode="External"/><Relationship Id="rId1309" Type="http://schemas.openxmlformats.org/officeDocument/2006/relationships/hyperlink" Target="https://fbref.com/en/country/SCO/Scotland-Football" TargetMode="External"/><Relationship Id="rId1516" Type="http://schemas.openxmlformats.org/officeDocument/2006/relationships/hyperlink" Target="https://fbref.com/en/players/dc7f8a28/Cole-Palmer" TargetMode="External"/><Relationship Id="rId1723" Type="http://schemas.openxmlformats.org/officeDocument/2006/relationships/hyperlink" Target="https://fbref.com/en/players/da7b447d/matchlogs/2023-2024/summary/Davinson-Sanchez-Match-Logs" TargetMode="External"/><Relationship Id="rId1930" Type="http://schemas.openxmlformats.org/officeDocument/2006/relationships/hyperlink" Target="https://fbref.com/en/squads/943e8050/Burnley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1b84dbe1/Lucas-Digne" TargetMode="External"/><Relationship Id="rId732" Type="http://schemas.openxmlformats.org/officeDocument/2006/relationships/hyperlink" Target="https://fbref.com/en/players/4e015693/matchlogs/2023-2024/summary/James-Garner-Match-Logs" TargetMode="External"/><Relationship Id="rId1155" Type="http://schemas.openxmlformats.org/officeDocument/2006/relationships/hyperlink" Target="https://fbref.com/en/players/d7553721/matchlogs/2023-2024/summary/Giovani-Lo-Celso-Match-Logs" TargetMode="External"/><Relationship Id="rId1362" Type="http://schemas.openxmlformats.org/officeDocument/2006/relationships/hyperlink" Target="https://fbref.com/en/squads/cff3d9bb/Chelsea-Stats" TargetMode="External"/><Relationship Id="rId99" Type="http://schemas.openxmlformats.org/officeDocument/2006/relationships/hyperlink" Target="https://fbref.com/en/squads/b2b47a98/Newcastle-United-Stats" TargetMode="External"/><Relationship Id="rId164" Type="http://schemas.openxmlformats.org/officeDocument/2006/relationships/hyperlink" Target="https://fbref.com/en/players/f449640d/matchlogs/2023-2024/summary/Fode-Ballo-Toure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squads/19538871/Manchester-United-Stats" TargetMode="External"/><Relationship Id="rId1667" Type="http://schemas.openxmlformats.org/officeDocument/2006/relationships/hyperlink" Target="https://fbref.com/en/players/289601e6/matchlogs/2023-2024/summary/Antonee-Robinson-Match-Logs" TargetMode="External"/><Relationship Id="rId1874" Type="http://schemas.openxmlformats.org/officeDocument/2006/relationships/hyperlink" Target="https://fbref.com/en/squads/943e8050/Burnley-Stats" TargetMode="External"/><Relationship Id="rId2052" Type="http://schemas.openxmlformats.org/officeDocument/2006/relationships/hyperlink" Target="https://fbref.com/en/country/WAL/Wales-Football" TargetMode="External"/><Relationship Id="rId469" Type="http://schemas.openxmlformats.org/officeDocument/2006/relationships/hyperlink" Target="https://fbref.com/en/players/f08490a6/Arnaut-Danjuma" TargetMode="External"/><Relationship Id="rId676" Type="http://schemas.openxmlformats.org/officeDocument/2006/relationships/hyperlink" Target="https://fbref.com/en/players/a92ab7be/matchlogs/2023-2024/summary/Mark-Flekken-Match-Logs" TargetMode="External"/><Relationship Id="rId883" Type="http://schemas.openxmlformats.org/officeDocument/2006/relationships/hyperlink" Target="https://fbref.com/en/squads/47c64c55/Crystal-Palace-Stats" TargetMode="External"/><Relationship Id="rId1099" Type="http://schemas.openxmlformats.org/officeDocument/2006/relationships/hyperlink" Target="https://fbref.com/en/players/df3cda47/matchlogs/2023-2024/summary/Dejan-Kulusevski-Match-Logs" TargetMode="External"/><Relationship Id="rId1527" Type="http://schemas.openxmlformats.org/officeDocument/2006/relationships/hyperlink" Target="https://fbref.com/en/players/9b6f7fd5/matchlogs/2023-2024/summary/Lucas-Paqueta-Match-Logs" TargetMode="External"/><Relationship Id="rId1734" Type="http://schemas.openxmlformats.org/officeDocument/2006/relationships/hyperlink" Target="https://fbref.com/en/squads/e4a775cb/Nottingham-Forest-Stats" TargetMode="External"/><Relationship Id="rId1941" Type="http://schemas.openxmlformats.org/officeDocument/2006/relationships/hyperlink" Target="https://fbref.com/en/country/USA/United-States-Football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e297cd13/Luton-Town-Stats" TargetMode="External"/><Relationship Id="rId329" Type="http://schemas.openxmlformats.org/officeDocument/2006/relationships/hyperlink" Target="https://fbref.com/en/players/59e6e5bf/Dominic-Calvert-Lewin" TargetMode="External"/><Relationship Id="rId536" Type="http://schemas.openxmlformats.org/officeDocument/2006/relationships/hyperlink" Target="https://fbref.com/en/players/ad82197c/matchlogs/2023-2024/summary/Axel-Disasi-Match-Logs" TargetMode="External"/><Relationship Id="rId1166" Type="http://schemas.openxmlformats.org/officeDocument/2006/relationships/hyperlink" Target="https://fbref.com/en/squads/b2b47a98/Newcastle-United-Stats" TargetMode="External"/><Relationship Id="rId1373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b2b47a98/Newcastle-United-Stats" TargetMode="External"/><Relationship Id="rId743" Type="http://schemas.openxmlformats.org/officeDocument/2006/relationships/hyperlink" Target="https://fbref.com/en/squads/cff3d9bb/Chelsea-Stats" TargetMode="External"/><Relationship Id="rId950" Type="http://schemas.openxmlformats.org/officeDocument/2006/relationships/hyperlink" Target="https://fbref.com/en/country/DEN/Denmark-Football" TargetMode="External"/><Relationship Id="rId1026" Type="http://schemas.openxmlformats.org/officeDocument/2006/relationships/hyperlink" Target="https://fbref.com/en/country/FRA/France-Football" TargetMode="External"/><Relationship Id="rId1580" Type="http://schemas.openxmlformats.org/officeDocument/2006/relationships/hyperlink" Target="https://fbref.com/en/players/27d0a506/Pedro-Porro" TargetMode="External"/><Relationship Id="rId1678" Type="http://schemas.openxmlformats.org/officeDocument/2006/relationships/hyperlink" Target="https://fbref.com/en/squads/b8fd03ef/Manchester-City-Stats" TargetMode="External"/><Relationship Id="rId1801" Type="http://schemas.openxmlformats.org/officeDocument/2006/relationships/hyperlink" Target="https://fbref.com/en/country/ENG/England-Football" TargetMode="External"/><Relationship Id="rId1885" Type="http://schemas.openxmlformats.org/officeDocument/2006/relationships/hyperlink" Target="https://fbref.com/en/country/BEL/Belgium-Football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1df6b87e/Sheffield-United-Stats" TargetMode="External"/><Relationship Id="rId687" Type="http://schemas.openxmlformats.org/officeDocument/2006/relationships/hyperlink" Target="https://fbref.com/en/squads/7c21e445/West-Ham-United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8b04d6c1/matchlogs/2023-2024/summary/Pierre-Hojbjerg-Match-Logs" TargetMode="External"/><Relationship Id="rId1233" Type="http://schemas.openxmlformats.org/officeDocument/2006/relationships/hyperlink" Target="https://fbref.com/en/country/ARG/Argentina-Football" TargetMode="External"/><Relationship Id="rId1440" Type="http://schemas.openxmlformats.org/officeDocument/2006/relationships/hyperlink" Target="https://fbref.com/en/players/df0a4c90/Christian-Norgaard" TargetMode="External"/><Relationship Id="rId1538" Type="http://schemas.openxmlformats.org/officeDocument/2006/relationships/hyperlink" Target="https://fbref.com/en/squads/19538871/Manchester-United-Stats" TargetMode="External"/><Relationship Id="rId2063" Type="http://schemas.openxmlformats.org/officeDocument/2006/relationships/hyperlink" Target="https://fbref.com/en/players/c6dc9ecd/Harry-Wilson" TargetMode="External"/><Relationship Id="rId242" Type="http://schemas.openxmlformats.org/officeDocument/2006/relationships/hyperlink" Target="https://fbref.com/en/country/DEN/Denmark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country/SRB/Serbia-Football" TargetMode="External"/><Relationship Id="rId1300" Type="http://schemas.openxmlformats.org/officeDocument/2006/relationships/hyperlink" Target="https://fbref.com/en/players/4e5a4cbc/Scott-McKenna" TargetMode="External"/><Relationship Id="rId1745" Type="http://schemas.openxmlformats.org/officeDocument/2006/relationships/hyperlink" Target="https://fbref.com/en/country/ESP/Spain-Football" TargetMode="External"/><Relationship Id="rId1952" Type="http://schemas.openxmlformats.org/officeDocument/2006/relationships/hyperlink" Target="https://fbref.com/en/players/7cd520e8/Destiny-Udogie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cec06e1/Wolverhampton-Wanderers-Stats" TargetMode="External"/><Relationship Id="rId754" Type="http://schemas.openxmlformats.org/officeDocument/2006/relationships/hyperlink" Target="https://fbref.com/en/country/POR/Portugal-Football" TargetMode="External"/><Relationship Id="rId961" Type="http://schemas.openxmlformats.org/officeDocument/2006/relationships/hyperlink" Target="https://fbref.com/en/players/e8832875/Joao-Pedro" TargetMode="External"/><Relationship Id="rId1384" Type="http://schemas.openxmlformats.org/officeDocument/2006/relationships/hyperlink" Target="https://fbref.com/en/players/a755db8c/Rodrigo-Muniz" TargetMode="External"/><Relationship Id="rId1591" Type="http://schemas.openxmlformats.org/officeDocument/2006/relationships/hyperlink" Target="https://fbref.com/en/players/67f649be/matchlogs/2023-2024/summary/Ionut-Radu-Match-Logs" TargetMode="External"/><Relationship Id="rId1605" Type="http://schemas.openxmlformats.org/officeDocument/2006/relationships/hyperlink" Target="https://fbref.com/en/country/ENG/England-Football" TargetMode="External"/><Relationship Id="rId1689" Type="http://schemas.openxmlformats.org/officeDocument/2006/relationships/hyperlink" Target="https://fbref.com/en/country/ARG/Argentina-Football" TargetMode="External"/><Relationship Id="rId1812" Type="http://schemas.openxmlformats.org/officeDocument/2006/relationships/hyperlink" Target="https://fbref.com/en/players/839c14e1/Cedric-Soare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TUR/Turkey-Football" TargetMode="External"/><Relationship Id="rId393" Type="http://schemas.openxmlformats.org/officeDocument/2006/relationships/hyperlink" Target="https://fbref.com/en/players/b2f9c73e/Carney-Chukwuemeka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1f44ac21/Erling-Haaland" TargetMode="External"/><Relationship Id="rId1037" Type="http://schemas.openxmlformats.org/officeDocument/2006/relationships/hyperlink" Target="https://fbref.com/en/players/51dbeea9/Thilo-Kehrer" TargetMode="External"/><Relationship Id="rId1244" Type="http://schemas.openxmlformats.org/officeDocument/2006/relationships/hyperlink" Target="https://fbref.com/en/players/b217ef29/Joel-Matip" TargetMode="External"/><Relationship Id="rId1451" Type="http://schemas.openxmlformats.org/officeDocument/2006/relationships/hyperlink" Target="https://fbref.com/en/players/1d042188/matchlogs/2023-2024/summary/Dara-OShea-Match-Logs" TargetMode="External"/><Relationship Id="rId1896" Type="http://schemas.openxmlformats.org/officeDocument/2006/relationships/hyperlink" Target="https://fbref.com/en/players/b3af9be1/Takehiro-Tomiyasu" TargetMode="External"/><Relationship Id="rId2074" Type="http://schemas.openxmlformats.org/officeDocument/2006/relationships/hyperlink" Target="https://fbref.com/en/players/4e9a0555/matchlogs/2023-2024/summary/Chris-Wood-Match-Logs" TargetMode="External"/><Relationship Id="rId253" Type="http://schemas.openxmlformats.org/officeDocument/2006/relationships/hyperlink" Target="https://fbref.com/en/players/ae5019e6/Jayden-Bogle" TargetMode="External"/><Relationship Id="rId460" Type="http://schemas.openxmlformats.org/officeDocument/2006/relationships/hyperlink" Target="https://fbref.com/en/players/d9565625/matchlogs/2023-2024/summary/Diogo-Dalot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7c21e445/West-Ham-United-Stats" TargetMode="External"/><Relationship Id="rId1090" Type="http://schemas.openxmlformats.org/officeDocument/2006/relationships/hyperlink" Target="https://fbref.com/en/squads/b8fd03ef/Manchester-City-Stats" TargetMode="External"/><Relationship Id="rId1104" Type="http://schemas.openxmlformats.org/officeDocument/2006/relationships/hyperlink" Target="https://fbref.com/en/players/f4e433d4/Tariq-Lamptey" TargetMode="External"/><Relationship Id="rId1311" Type="http://schemas.openxmlformats.org/officeDocument/2006/relationships/hyperlink" Target="https://fbref.com/en/players/d93c2511/matchlogs/2023-2024/summary/Scott-McTominay-Match-Logs" TargetMode="External"/><Relationship Id="rId1549" Type="http://schemas.openxmlformats.org/officeDocument/2006/relationships/hyperlink" Target="https://fbref.com/en/country/ARG/Argentina-Football" TargetMode="External"/><Relationship Id="rId1756" Type="http://schemas.openxmlformats.org/officeDocument/2006/relationships/hyperlink" Target="https://fbref.com/en/players/3312f911/Jeffrey-Schlupp" TargetMode="External"/><Relationship Id="rId1963" Type="http://schemas.openxmlformats.org/officeDocument/2006/relationships/hyperlink" Target="https://fbref.com/en/players/a2d873dd/matchlogs/2023-2024/summary/Hwang-Ui-jo-Match-Log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dab84ad2/matchlogs/2023-2024/summary/Mason-Burstow-Match-Logs" TargetMode="External"/><Relationship Id="rId558" Type="http://schemas.openxmlformats.org/officeDocument/2006/relationships/hyperlink" Target="https://fbref.com/en/country/BRA/Brazil-Football" TargetMode="External"/><Relationship Id="rId765" Type="http://schemas.openxmlformats.org/officeDocument/2006/relationships/hyperlink" Target="https://fbref.com/en/players/7a11550b/Joe-Gomez" TargetMode="External"/><Relationship Id="rId972" Type="http://schemas.openxmlformats.org/officeDocument/2006/relationships/hyperlink" Target="https://fbref.com/en/players/73b1d65b/matchlogs/2023-2024/summary/Ryan-John-Giles-Match-Logs" TargetMode="External"/><Relationship Id="rId1188" Type="http://schemas.openxmlformats.org/officeDocument/2006/relationships/hyperlink" Target="https://fbref.com/en/players/ee38d9c5/James-Maddison" TargetMode="External"/><Relationship Id="rId1395" Type="http://schemas.openxmlformats.org/officeDocument/2006/relationships/hyperlink" Target="https://fbref.com/en/players/de112b84/matchlogs/2023-2024/summary/Jacob-Murphy-Match-Logs" TargetMode="External"/><Relationship Id="rId1409" Type="http://schemas.openxmlformats.org/officeDocument/2006/relationships/hyperlink" Target="https://fbref.com/en/country/BRA/Brazil-Football" TargetMode="External"/><Relationship Id="rId1616" Type="http://schemas.openxmlformats.org/officeDocument/2006/relationships/hyperlink" Target="https://fbref.com/en/players/28b40c9c/Tim-Ream" TargetMode="External"/><Relationship Id="rId1823" Type="http://schemas.openxmlformats.org/officeDocument/2006/relationships/hyperlink" Target="https://fbref.com/en/players/886f9aac/matchlogs/2023-2024/summary/Manor-Solomon-Match-Logs" TargetMode="External"/><Relationship Id="rId2001" Type="http://schemas.openxmlformats.org/officeDocument/2006/relationships/hyperlink" Target="https://fbref.com/en/country/POR/Portugal-Football" TargetMode="External"/><Relationship Id="rId197" Type="http://schemas.openxmlformats.org/officeDocument/2006/relationships/hyperlink" Target="https://fbref.com/en/players/399e9474/Amarii-Bell" TargetMode="External"/><Relationship Id="rId418" Type="http://schemas.openxmlformats.org/officeDocument/2006/relationships/hyperlink" Target="https://fbref.com/en/country/CIV/Cote-dIvoire-Football" TargetMode="External"/><Relationship Id="rId625" Type="http://schemas.openxmlformats.org/officeDocument/2006/relationships/hyperlink" Target="https://fbref.com/en/players/c149016b/Wataru-Endo" TargetMode="External"/><Relationship Id="rId832" Type="http://schemas.openxmlformats.org/officeDocument/2006/relationships/hyperlink" Target="https://fbref.com/en/players/da011f18/matchlogs/2023-2024/summary/Lewis-Hall-Match-Logs" TargetMode="External"/><Relationship Id="rId1048" Type="http://schemas.openxmlformats.org/officeDocument/2006/relationships/hyperlink" Target="https://fbref.com/en/players/f31def1e/matchlogs/2023-2024/summary/Lloyd-Kelly-Match-Logs" TargetMode="External"/><Relationship Id="rId1255" Type="http://schemas.openxmlformats.org/officeDocument/2006/relationships/hyperlink" Target="https://fbref.com/en/players/27f4f772/matchlogs/2023-2024/summary/Remi-Matthews-Match-Logs" TargetMode="External"/><Relationship Id="rId1462" Type="http://schemas.openxmlformats.org/officeDocument/2006/relationships/hyperlink" Target="https://fbref.com/en/squads/7c21e445/West-Ham-United-Stats" TargetMode="External"/><Relationship Id="rId2085" Type="http://schemas.openxmlformats.org/officeDocument/2006/relationships/hyperlink" Target="https://fbref.com/en/squads/cd051869/Brentford-Stats" TargetMode="External"/><Relationship Id="rId264" Type="http://schemas.openxmlformats.org/officeDocument/2006/relationships/hyperlink" Target="https://fbref.com/en/players/ccce7025/matchlogs/2023-2024/summary/Sven-Botman-Match-Logs" TargetMode="External"/><Relationship Id="rId471" Type="http://schemas.openxmlformats.org/officeDocument/2006/relationships/hyperlink" Target="https://fbref.com/en/squads/d3fd31cc/Everton-Stats" TargetMode="External"/><Relationship Id="rId1115" Type="http://schemas.openxmlformats.org/officeDocument/2006/relationships/hyperlink" Target="https://fbref.com/en/players/0ed063d6/matchlogs/2023-2024/summary/Yasser-Larouci-Match-Logs" TargetMode="External"/><Relationship Id="rId1322" Type="http://schemas.openxmlformats.org/officeDocument/2006/relationships/hyperlink" Target="https://fbref.com/en/squads/e297cd13/Luton-Town-Stats" TargetMode="External"/><Relationship Id="rId1767" Type="http://schemas.openxmlformats.org/officeDocument/2006/relationships/hyperlink" Target="https://fbref.com/en/players/efd2ec23/matchlogs/2023-2024/summary/Antoine-Semenyo-Match-Logs" TargetMode="External"/><Relationship Id="rId1974" Type="http://schemas.openxmlformats.org/officeDocument/2006/relationships/hyperlink" Target="https://fbref.com/en/squads/361ca564/Tottenham-Hotspur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2f965a72/matchlogs/2023-2024/summary/Alphonse-Areola-Match-Logs" TargetMode="External"/><Relationship Id="rId569" Type="http://schemas.openxmlformats.org/officeDocument/2006/relationships/hyperlink" Target="https://fbref.com/en/players/bf33b257/Alfie-Doughty" TargetMode="External"/><Relationship Id="rId776" Type="http://schemas.openxmlformats.org/officeDocument/2006/relationships/hyperlink" Target="https://fbref.com/en/players/7e5bebeb/matchlogs/2023-2024/summary/Enso-Gonzalez-Match-Logs" TargetMode="External"/><Relationship Id="rId983" Type="http://schemas.openxmlformats.org/officeDocument/2006/relationships/hyperlink" Target="https://fbref.com/en/squads/e4a775cb/Nottingham-Forest-Stats" TargetMode="External"/><Relationship Id="rId1199" Type="http://schemas.openxmlformats.org/officeDocument/2006/relationships/hyperlink" Target="https://fbref.com/en/players/d8931174/matchlogs/2023-2024/summary/Harry-Maguire-Match-Logs" TargetMode="External"/><Relationship Id="rId1627" Type="http://schemas.openxmlformats.org/officeDocument/2006/relationships/hyperlink" Target="https://fbref.com/en/players/803ae100/matchlogs/2023-2024/summary/Harrison-Reed-Match-Logs" TargetMode="External"/><Relationship Id="rId1834" Type="http://schemas.openxmlformats.org/officeDocument/2006/relationships/hyperlink" Target="https://fbref.com/en/squads/fd962109/Fulham-Stats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a5ca9127/Conor-Coventry" TargetMode="External"/><Relationship Id="rId636" Type="http://schemas.openxmlformats.org/officeDocument/2006/relationships/hyperlink" Target="https://fbref.com/en/players/d38fdf53/matchlogs/2023-2024/summary/Pervis-Estupinan-Match-Logs" TargetMode="External"/><Relationship Id="rId1059" Type="http://schemas.openxmlformats.org/officeDocument/2006/relationships/hyperlink" Target="https://fbref.com/en/players/3eeda7dd/matchlogs/2023-2024/summary/Gavin-Kilkenny-Match-Logs" TargetMode="External"/><Relationship Id="rId1266" Type="http://schemas.openxmlformats.org/officeDocument/2006/relationships/hyperlink" Target="https://fbref.com/en/squads/7c21e445/West-Ham-United-Stats" TargetMode="External"/><Relationship Id="rId1473" Type="http://schemas.openxmlformats.org/officeDocument/2006/relationships/hyperlink" Target="https://fbref.com/en/country/BEL/Belgium-Football" TargetMode="External"/><Relationship Id="rId2012" Type="http://schemas.openxmlformats.org/officeDocument/2006/relationships/hyperlink" Target="https://fbref.com/en/country/GRE/Greece-Football" TargetMode="External"/><Relationship Id="rId2096" Type="http://schemas.openxmlformats.org/officeDocument/2006/relationships/hyperlink" Target="https://fbref.com/en/country/UKR/Ukraine-Football" TargetMode="External"/><Relationship Id="rId843" Type="http://schemas.openxmlformats.org/officeDocument/2006/relationships/hyperlink" Target="https://fbref.com/en/squads/18bb7c10/Arsenal-Stats" TargetMode="External"/><Relationship Id="rId1126" Type="http://schemas.openxmlformats.org/officeDocument/2006/relationships/hyperlink" Target="https://fbref.com/en/squads/8602292d/Aston-Villa-Stats" TargetMode="External"/><Relationship Id="rId1680" Type="http://schemas.openxmlformats.org/officeDocument/2006/relationships/hyperlink" Target="https://fbref.com/en/players/4ab53cdb/Jay-Rodriguez" TargetMode="External"/><Relationship Id="rId1778" Type="http://schemas.openxmlformats.org/officeDocument/2006/relationships/hyperlink" Target="https://fbref.com/en/squads/19538871/Manchester-United-Stats" TargetMode="External"/><Relationship Id="rId1901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country/NED/Netherlands-Football" TargetMode="External"/><Relationship Id="rId275" Type="http://schemas.openxmlformats.org/officeDocument/2006/relationships/hyperlink" Target="https://fbref.com/en/squads/cd051869/Brentford-Stats" TargetMode="External"/><Relationship Id="rId482" Type="http://schemas.openxmlformats.org/officeDocument/2006/relationships/hyperlink" Target="https://fbref.com/en/country/WAL/Wales-Football" TargetMode="External"/><Relationship Id="rId703" Type="http://schemas.openxmlformats.org/officeDocument/2006/relationships/hyperlink" Target="https://fbref.com/en/squads/fd962109/Fulham-Stats" TargetMode="External"/><Relationship Id="rId910" Type="http://schemas.openxmlformats.org/officeDocument/2006/relationships/hyperlink" Target="https://fbref.com/en/country/DEN/Denmark-Football" TargetMode="External"/><Relationship Id="rId1333" Type="http://schemas.openxmlformats.org/officeDocument/2006/relationships/hyperlink" Target="https://fbref.com/en/country/ENG/England-Football" TargetMode="External"/><Relationship Id="rId1540" Type="http://schemas.openxmlformats.org/officeDocument/2006/relationships/hyperlink" Target="https://fbref.com/en/players/6639e500/Andreas-Pereira" TargetMode="External"/><Relationship Id="rId1638" Type="http://schemas.openxmlformats.org/officeDocument/2006/relationships/hyperlink" Target="https://fbref.com/en/squads/18bb7c10/Arsenal-Stat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BRA/Brazil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de5b5570/Marvelous-Nakamba" TargetMode="External"/><Relationship Id="rId1845" Type="http://schemas.openxmlformats.org/officeDocument/2006/relationships/hyperlink" Target="https://fbref.com/en/country/ALB/Albania-Football" TargetMode="External"/><Relationship Id="rId2023" Type="http://schemas.openxmlformats.org/officeDocument/2006/relationships/hyperlink" Target="https://fbref.com/en/players/8a7ff278/Joel-Ward" TargetMode="External"/><Relationship Id="rId202" Type="http://schemas.openxmlformats.org/officeDocument/2006/relationships/hyperlink" Target="https://fbref.com/en/country/FRA/France-Football" TargetMode="External"/><Relationship Id="rId647" Type="http://schemas.openxmlformats.org/officeDocument/2006/relationships/hyperlink" Target="https://fbref.com/en/squads/7c21e445/West-Ham-United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players/2944f86f/Frank-Onyeka" TargetMode="External"/><Relationship Id="rId1691" Type="http://schemas.openxmlformats.org/officeDocument/2006/relationships/hyperlink" Target="https://fbref.com/en/players/a3d94a58/matchlogs/2023-2024/summary/Cristian-Romero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players/259fea27/James-Trafford" TargetMode="External"/><Relationship Id="rId286" Type="http://schemas.openxmlformats.org/officeDocument/2006/relationships/hyperlink" Target="https://fbref.com/en/country/WAL/Wales-Football" TargetMode="External"/><Relationship Id="rId493" Type="http://schemas.openxmlformats.org/officeDocument/2006/relationships/hyperlink" Target="https://fbref.com/en/players/e46012d4/Kevin-De-Bruyne" TargetMode="External"/><Relationship Id="rId507" Type="http://schemas.openxmlformats.org/officeDocument/2006/relationships/hyperlink" Target="https://fbref.com/en/squads/8602292d/Aston-Villa-Stats" TargetMode="External"/><Relationship Id="rId714" Type="http://schemas.openxmlformats.org/officeDocument/2006/relationships/hyperlink" Target="https://fbref.com/en/country/NED/Netherlands-Football" TargetMode="External"/><Relationship Id="rId921" Type="http://schemas.openxmlformats.org/officeDocument/2006/relationships/hyperlink" Target="https://fbref.com/en/players/8e92be30/Alexander-Isak" TargetMode="External"/><Relationship Id="rId1137" Type="http://schemas.openxmlformats.org/officeDocument/2006/relationships/hyperlink" Target="https://fbref.com/en/country/ENG/England-Football" TargetMode="External"/><Relationship Id="rId1344" Type="http://schemas.openxmlformats.org/officeDocument/2006/relationships/hyperlink" Target="https://fbref.com/en/players/3925dbd6/Aleksandar-Mitrovic" TargetMode="External"/><Relationship Id="rId1551" Type="http://schemas.openxmlformats.org/officeDocument/2006/relationships/hyperlink" Target="https://fbref.com/en/players/53552942/matchlogs/2023-2024/summary/Maximo-Perrone-Match-Logs" TargetMode="External"/><Relationship Id="rId1789" Type="http://schemas.openxmlformats.org/officeDocument/2006/relationships/hyperlink" Target="https://fbref.com/en/country/POR/Portugal-Football" TargetMode="External"/><Relationship Id="rId1996" Type="http://schemas.openxmlformats.org/officeDocument/2006/relationships/hyperlink" Target="https://fbref.com/en/players/8b529245/Carlos-Vinicius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ESP/Spain-Football" TargetMode="External"/><Relationship Id="rId353" Type="http://schemas.openxmlformats.org/officeDocument/2006/relationships/hyperlink" Target="https://fbref.com/en/players/2389cdc2/Matty-Cash" TargetMode="External"/><Relationship Id="rId560" Type="http://schemas.openxmlformats.org/officeDocument/2006/relationships/hyperlink" Target="https://fbref.com/en/players/67ac5bb8/matchlogs/2023-2024/summary/Gabriel-Dos-Santos-Match-Logs" TargetMode="External"/><Relationship Id="rId798" Type="http://schemas.openxmlformats.org/officeDocument/2006/relationships/hyperlink" Target="https://fbref.com/en/country/IRL/Republic-of-Ireland-Football" TargetMode="External"/><Relationship Id="rId1190" Type="http://schemas.openxmlformats.org/officeDocument/2006/relationships/hyperlink" Target="https://fbref.com/en/squads/361ca564/Tottenham-Hotspur-Stats" TargetMode="External"/><Relationship Id="rId1204" Type="http://schemas.openxmlformats.org/officeDocument/2006/relationships/hyperlink" Target="https://fbref.com/en/players/d7f99582/Benson-Manuel" TargetMode="External"/><Relationship Id="rId1411" Type="http://schemas.openxmlformats.org/officeDocument/2006/relationships/hyperlink" Target="https://fbref.com/en/players/a9dc785c/matchlogs/2023-2024/summary/Neto-Match-Logs" TargetMode="External"/><Relationship Id="rId1649" Type="http://schemas.openxmlformats.org/officeDocument/2006/relationships/hyperlink" Target="https://fbref.com/en/country/NED/Netherlands-Football" TargetMode="External"/><Relationship Id="rId1856" Type="http://schemas.openxmlformats.org/officeDocument/2006/relationships/hyperlink" Target="https://fbref.com/en/players/e514ab62/Matt-Targett" TargetMode="External"/><Relationship Id="rId2034" Type="http://schemas.openxmlformats.org/officeDocument/2006/relationships/hyperlink" Target="https://fbref.com/en/players/95bd120d/matchlogs/2023-2024/summary/Deivid-Washington-Match-Logs" TargetMode="External"/><Relationship Id="rId213" Type="http://schemas.openxmlformats.org/officeDocument/2006/relationships/hyperlink" Target="https://fbref.com/en/players/68db6358/Daniel-Bentley" TargetMode="External"/><Relationship Id="rId420" Type="http://schemas.openxmlformats.org/officeDocument/2006/relationships/hyperlink" Target="https://fbref.com/en/players/beb391dd/matchlogs/2023-2024/summary/Maxwel-Cornet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92e7e919/Son-Heung-min" TargetMode="External"/><Relationship Id="rId1050" Type="http://schemas.openxmlformats.org/officeDocument/2006/relationships/hyperlink" Target="https://fbref.com/en/squads/8602292d/Aston-Villa-Stats" TargetMode="External"/><Relationship Id="rId1288" Type="http://schemas.openxmlformats.org/officeDocument/2006/relationships/hyperlink" Target="https://fbref.com/en/players/78b8ac63/Oliver-McBurnie" TargetMode="External"/><Relationship Id="rId1495" Type="http://schemas.openxmlformats.org/officeDocument/2006/relationships/hyperlink" Target="https://fbref.com/en/players/c1242d4e/matchlogs/2023-2024/summary/Stefan-Ortega-Match-Logs" TargetMode="External"/><Relationship Id="rId1509" Type="http://schemas.openxmlformats.org/officeDocument/2006/relationships/hyperlink" Target="https://fbref.com/en/country/POR/Portugal-Football" TargetMode="External"/><Relationship Id="rId1716" Type="http://schemas.openxmlformats.org/officeDocument/2006/relationships/hyperlink" Target="https://fbref.com/en/players/1b4f1169/Albert-Sambi-Lokonga" TargetMode="External"/><Relationship Id="rId1923" Type="http://schemas.openxmlformats.org/officeDocument/2006/relationships/hyperlink" Target="https://fbref.com/en/players/c47541e0/matchlogs/2023-2024/summary/Bertrand-Traore-Match-Logs" TargetMode="External"/><Relationship Id="rId2101" Type="http://schemas.openxmlformats.org/officeDocument/2006/relationships/hyperlink" Target="https://fbref.com/en/squads/8602292d/Aston-Villa-Stats" TargetMode="External"/><Relationship Id="rId297" Type="http://schemas.openxmlformats.org/officeDocument/2006/relationships/hyperlink" Target="https://fbref.com/en/players/4e204552/Jacob-Bruun-Larsen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7aa8adfe/Alejandro-Garnacho" TargetMode="External"/><Relationship Id="rId932" Type="http://schemas.openxmlformats.org/officeDocument/2006/relationships/hyperlink" Target="https://fbref.com/en/players/6ca5ec4b/matchlogs/2023-2024/summary/Alex-Iwobi-Match-Logs" TargetMode="External"/><Relationship Id="rId1148" Type="http://schemas.openxmlformats.org/officeDocument/2006/relationships/hyperlink" Target="https://fbref.com/en/players/afed6722/Valentino-Livramento" TargetMode="External"/><Relationship Id="rId1355" Type="http://schemas.openxmlformats.org/officeDocument/2006/relationships/hyperlink" Target="https://fbref.com/en/players/374d5158/matchlogs/2023-2024/summary/Gonzalo-Montiel-Match-Logs" TargetMode="External"/><Relationship Id="rId1562" Type="http://schemas.openxmlformats.org/officeDocument/2006/relationships/hyperlink" Target="https://fbref.com/en/squads/b8fd03ef/Manchester-City-Stats" TargetMode="External"/><Relationship Id="rId157" Type="http://schemas.openxmlformats.org/officeDocument/2006/relationships/hyperlink" Target="https://fbref.com/en/players/a1390d2f/Carlos-Baleba" TargetMode="External"/><Relationship Id="rId364" Type="http://schemas.openxmlformats.org/officeDocument/2006/relationships/hyperlink" Target="https://fbref.com/en/players/e28868f3/matchlogs/2023-2024/summary/Jonny-Castro-Match-Logs" TargetMode="External"/><Relationship Id="rId1008" Type="http://schemas.openxmlformats.org/officeDocument/2006/relationships/hyperlink" Target="https://fbref.com/en/players/f098c03e/matchlogs/2023-2024/summary/Mads-Juel-Andersen-Match-Logs" TargetMode="External"/><Relationship Id="rId1215" Type="http://schemas.openxmlformats.org/officeDocument/2006/relationships/hyperlink" Target="https://fbref.com/en/players/7923301c/matchlogs/2023-2024/summary/Louie-Marsh-Match-Logs" TargetMode="External"/><Relationship Id="rId1422" Type="http://schemas.openxmlformats.org/officeDocument/2006/relationships/hyperlink" Target="https://fbref.com/en/squads/18bb7c10/Arsenal-Stats" TargetMode="External"/><Relationship Id="rId1867" Type="http://schemas.openxmlformats.org/officeDocument/2006/relationships/hyperlink" Target="https://fbref.com/en/players/a65c844b/matchlogs/2023-2024/summary/Nuno-Tavares-Match-Logs" TargetMode="External"/><Relationship Id="rId2045" Type="http://schemas.openxmlformats.org/officeDocument/2006/relationships/hyperlink" Target="https://fbref.com/en/squads/d07537b9/Brighton-and-Hove-Albion-Stats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e297cd13/Luton-Town-Stats" TargetMode="External"/><Relationship Id="rId669" Type="http://schemas.openxmlformats.org/officeDocument/2006/relationships/hyperlink" Target="https://fbref.com/en/players/5ff4ab71/Enzo-Fernandez" TargetMode="External"/><Relationship Id="rId876" Type="http://schemas.openxmlformats.org/officeDocument/2006/relationships/hyperlink" Target="https://fbref.com/en/players/69942fb3/matchlogs/2023-2024/summary/James-Hill-Match-Logs" TargetMode="External"/><Relationship Id="rId1299" Type="http://schemas.openxmlformats.org/officeDocument/2006/relationships/hyperlink" Target="https://fbref.com/en/players/90f91999/matchlogs/2023-2024/summary/John-McGinn-Match-Logs" TargetMode="External"/><Relationship Id="rId1727" Type="http://schemas.openxmlformats.org/officeDocument/2006/relationships/hyperlink" Target="https://fbref.com/en/players/6a713852/matchlogs/2023-2024/summary/Robert-Sanchez-Match-Logs" TargetMode="External"/><Relationship Id="rId1934" Type="http://schemas.openxmlformats.org/officeDocument/2006/relationships/hyperlink" Target="https://fbref.com/en/squads/b2b47a98/Newcastle-United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0b6129f/matchlogs/2023-2024/summary/Sander-Berge-Match-Logs" TargetMode="External"/><Relationship Id="rId431" Type="http://schemas.openxmlformats.org/officeDocument/2006/relationships/hyperlink" Target="https://fbref.com/en/squads/7c21e445/West-Ham-United-Stats" TargetMode="External"/><Relationship Id="rId529" Type="http://schemas.openxmlformats.org/officeDocument/2006/relationships/hyperlink" Target="https://fbref.com/en/players/a712ca2b/Issa-Diop" TargetMode="External"/><Relationship Id="rId736" Type="http://schemas.openxmlformats.org/officeDocument/2006/relationships/hyperlink" Target="https://fbref.com/en/players/f7b1d4e0/matchlogs/2023-2024/summary/Saman-Ghoddos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37118440/matchlogs/2023-2024/summary/Tom-Lockyer-Match-Logs" TargetMode="External"/><Relationship Id="rId1366" Type="http://schemas.openxmlformats.org/officeDocument/2006/relationships/hyperlink" Target="https://fbref.com/en/squads/8602292d/Aston-Villa-Stats" TargetMode="External"/><Relationship Id="rId2112" Type="http://schemas.openxmlformats.org/officeDocument/2006/relationships/hyperlink" Target="https://fbref.com/en/country/FRA/France-Football" TargetMode="External"/><Relationship Id="rId168" Type="http://schemas.openxmlformats.org/officeDocument/2006/relationships/hyperlink" Target="https://fbref.com/en/players/2886c9b5/matchlogs/2023-2024/summary/Shandon-Baptiste-Match-Logs" TargetMode="External"/><Relationship Id="rId943" Type="http://schemas.openxmlformats.org/officeDocument/2006/relationships/hyperlink" Target="https://fbref.com/en/squads/cff3d9bb/Chelsea-Stats" TargetMode="External"/><Relationship Id="rId1019" Type="http://schemas.openxmlformats.org/officeDocument/2006/relationships/hyperlink" Target="https://fbref.com/en/squads/e297cd13/Luton-Town-Stats" TargetMode="External"/><Relationship Id="rId1573" Type="http://schemas.openxmlformats.org/officeDocument/2006/relationships/hyperlink" Target="https://fbref.com/en/country/JAM/Jamaica-Football" TargetMode="External"/><Relationship Id="rId1780" Type="http://schemas.openxmlformats.org/officeDocument/2006/relationships/hyperlink" Target="https://fbref.com/en/players/ee7c0a5e/James-Shea" TargetMode="External"/><Relationship Id="rId1878" Type="http://schemas.openxmlformats.org/officeDocument/2006/relationships/hyperlink" Target="https://fbref.com/en/squads/fd962109/Fulham-Stats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1df6b87e/Sheffield-Unite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d07537b9/Brighton-and-Hove-Albion-Stats" TargetMode="External"/><Relationship Id="rId1226" Type="http://schemas.openxmlformats.org/officeDocument/2006/relationships/hyperlink" Target="https://fbref.com/en/squads/18bb7c10/Arsenal-Stats" TargetMode="External"/><Relationship Id="rId1433" Type="http://schemas.openxmlformats.org/officeDocument/2006/relationships/hyperlink" Target="https://fbref.com/en/country/POR/Portugal-Football" TargetMode="External"/><Relationship Id="rId1640" Type="http://schemas.openxmlformats.org/officeDocument/2006/relationships/hyperlink" Target="https://fbref.com/en/players/0a3d6d2b/Chris-Richards" TargetMode="External"/><Relationship Id="rId1738" Type="http://schemas.openxmlformats.org/officeDocument/2006/relationships/hyperlink" Target="https://fbref.com/en/squads/cff3d9bb/Chelsea-Stats" TargetMode="External"/><Relationship Id="rId2056" Type="http://schemas.openxmlformats.org/officeDocument/2006/relationships/hyperlink" Target="https://fbref.com/en/country/BRA/Brazil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d3fd31cc/Everton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e4a775cb/Nottingham-Forest-Stats" TargetMode="External"/><Relationship Id="rId1072" Type="http://schemas.openxmlformats.org/officeDocument/2006/relationships/hyperlink" Target="https://fbref.com/en/players/fc076f78/Luca-Koleosho" TargetMode="External"/><Relationship Id="rId1500" Type="http://schemas.openxmlformats.org/officeDocument/2006/relationships/hyperlink" Target="https://fbref.com/en/players/7b355808/William-Osula" TargetMode="External"/><Relationship Id="rId1945" Type="http://schemas.openxmlformats.org/officeDocument/2006/relationships/hyperlink" Target="https://fbref.com/en/country/GRE/Greece-Football" TargetMode="External"/><Relationship Id="rId302" Type="http://schemas.openxmlformats.org/officeDocument/2006/relationships/hyperlink" Target="https://fbref.com/en/country/ESP/Spain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BRA/Brazil-Football" TargetMode="External"/><Relationship Id="rId1377" Type="http://schemas.openxmlformats.org/officeDocument/2006/relationships/hyperlink" Target="https://fbref.com/en/country/ENG/England-Football" TargetMode="External"/><Relationship Id="rId1584" Type="http://schemas.openxmlformats.org/officeDocument/2006/relationships/hyperlink" Target="https://fbref.com/en/players/4125cb98/Jarrell-Quansah" TargetMode="External"/><Relationship Id="rId1791" Type="http://schemas.openxmlformats.org/officeDocument/2006/relationships/hyperlink" Target="https://fbref.com/en/players/e7aa9d7c/matchlogs/2023-2024/summary/Fabio-Silva-Match-Logs" TargetMode="External"/><Relationship Id="rId1805" Type="http://schemas.openxmlformats.org/officeDocument/2006/relationships/hyperlink" Target="https://fbref.com/en/country/ENG/England-Football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NED/Netherlands-Football" TargetMode="External"/><Relationship Id="rId593" Type="http://schemas.openxmlformats.org/officeDocument/2006/relationships/hyperlink" Target="https://fbref.com/en/players/3bb7b8b4/Ederson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FRA/France-Football" TargetMode="External"/><Relationship Id="rId1237" Type="http://schemas.openxmlformats.org/officeDocument/2006/relationships/hyperlink" Target="https://fbref.com/en/country/SEN/Senegal-Football" TargetMode="External"/><Relationship Id="rId1444" Type="http://schemas.openxmlformats.org/officeDocument/2006/relationships/hyperlink" Target="https://fbref.com/en/players/089667a5/Lewis-OBrien" TargetMode="External"/><Relationship Id="rId1651" Type="http://schemas.openxmlformats.org/officeDocument/2006/relationships/hyperlink" Target="https://fbref.com/en/players/7a1f2c08/matchlogs/2023-2024/summary/Jairo-Riedewald-Match-Logs" TargetMode="External"/><Relationship Id="rId1889" Type="http://schemas.openxmlformats.org/officeDocument/2006/relationships/hyperlink" Target="https://fbref.com/en/country/NED/Netherlands-Football" TargetMode="External"/><Relationship Id="rId2067" Type="http://schemas.openxmlformats.org/officeDocument/2006/relationships/hyperlink" Target="https://fbref.com/en/players/2500cef9/Yoane-Wissa" TargetMode="External"/><Relationship Id="rId246" Type="http://schemas.openxmlformats.org/officeDocument/2006/relationships/hyperlink" Target="https://fbref.com/en/country/MLI/Mali-Football" TargetMode="External"/><Relationship Id="rId453" Type="http://schemas.openxmlformats.org/officeDocument/2006/relationships/hyperlink" Target="https://fbref.com/en/players/93e08bce/Ameen-Al-Dakhil" TargetMode="External"/><Relationship Id="rId660" Type="http://schemas.openxmlformats.org/officeDocument/2006/relationships/hyperlink" Target="https://fbref.com/en/players/4596da74/matchlogs/2023-2024/summary/Evan-Ferguso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players/0313a347/matchlogs/2023-2024/summary/Ezri-Konsa-Match-Logs" TargetMode="External"/><Relationship Id="rId1290" Type="http://schemas.openxmlformats.org/officeDocument/2006/relationships/hyperlink" Target="https://fbref.com/en/squads/1df6b87e/Sheffield-United-Stats" TargetMode="External"/><Relationship Id="rId1304" Type="http://schemas.openxmlformats.org/officeDocument/2006/relationships/hyperlink" Target="https://fbref.com/en/players/fc15fb84/Dwight-McNeil" TargetMode="External"/><Relationship Id="rId1511" Type="http://schemas.openxmlformats.org/officeDocument/2006/relationships/hyperlink" Target="https://fbref.com/en/players/a78ff07f/matchlogs/2023-2024/summary/Joao-Palhinha-Match-Logs" TargetMode="External"/><Relationship Id="rId1749" Type="http://schemas.openxmlformats.org/officeDocument/2006/relationships/hyperlink" Target="https://fbref.com/en/country/GER/Germany-Football" TargetMode="External"/><Relationship Id="rId1956" Type="http://schemas.openxmlformats.org/officeDocument/2006/relationships/hyperlink" Target="https://fbref.com/en/players/1df4a109/Lesley-Ugochukwu" TargetMode="External"/><Relationship Id="rId106" Type="http://schemas.openxmlformats.org/officeDocument/2006/relationships/hyperlink" Target="https://fbref.com/en/country/JAM/Jamaica-Football" TargetMode="External"/><Relationship Id="rId313" Type="http://schemas.openxmlformats.org/officeDocument/2006/relationships/hyperlink" Target="https://fbref.com/en/players/b2d31e83/Dan-Burn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players/c17bfb65/Joelinton" TargetMode="External"/><Relationship Id="rId1150" Type="http://schemas.openxmlformats.org/officeDocument/2006/relationships/hyperlink" Target="https://fbref.com/en/squads/b2b47a98/Newcastle-United-Stats" TargetMode="External"/><Relationship Id="rId1388" Type="http://schemas.openxmlformats.org/officeDocument/2006/relationships/hyperlink" Target="https://fbref.com/en/players/99aa1a84/Arijanet-Muric" TargetMode="External"/><Relationship Id="rId1595" Type="http://schemas.openxmlformats.org/officeDocument/2006/relationships/hyperlink" Target="https://fbref.com/en/players/45685411/matchlogs/2023-2024/summary/Jesuran-Rak-Sakyi-Match-Logs" TargetMode="External"/><Relationship Id="rId1609" Type="http://schemas.openxmlformats.org/officeDocument/2006/relationships/hyperlink" Target="https://fbref.com/en/country/ENG/England-Football" TargetMode="External"/><Relationship Id="rId1816" Type="http://schemas.openxmlformats.org/officeDocument/2006/relationships/hyperlink" Target="https://fbref.com/en/players/e77dc3b2/Dominic-Solanke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DEN/Denmark-Football" TargetMode="External"/><Relationship Id="rId397" Type="http://schemas.openxmlformats.org/officeDocument/2006/relationships/hyperlink" Target="https://fbref.com/en/players/0442183b/Nathaniel-Clyne" TargetMode="External"/><Relationship Id="rId520" Type="http://schemas.openxmlformats.org/officeDocument/2006/relationships/hyperlink" Target="https://fbref.com/en/players/979cb300/matchlogs/2023-2024/summary/Matt-Dibley-Dias-Match-Logs" TargetMode="External"/><Relationship Id="rId618" Type="http://schemas.openxmlformats.org/officeDocument/2006/relationships/hyperlink" Target="https://fbref.com/en/country/EGY/Egypt-Football" TargetMode="External"/><Relationship Id="rId825" Type="http://schemas.openxmlformats.org/officeDocument/2006/relationships/hyperlink" Target="https://fbref.com/en/players/a7588cdc/Antwoine-Hackford" TargetMode="External"/><Relationship Id="rId1248" Type="http://schemas.openxmlformats.org/officeDocument/2006/relationships/hyperlink" Target="https://fbref.com/en/players/ed383e43/Alex-Matos" TargetMode="External"/><Relationship Id="rId1455" Type="http://schemas.openxmlformats.org/officeDocument/2006/relationships/hyperlink" Target="https://fbref.com/en/players/35516eac/matchlogs/2023-2024/summary/Wilson-Odobert-Match-Logs" TargetMode="External"/><Relationship Id="rId1662" Type="http://schemas.openxmlformats.org/officeDocument/2006/relationships/hyperlink" Target="https://fbref.com/en/squads/822bd0ba/Liverpool-Stats" TargetMode="External"/><Relationship Id="rId2078" Type="http://schemas.openxmlformats.org/officeDocument/2006/relationships/hyperlink" Target="https://fbref.com/en/players/d3085b49/matchlogs/2023-2024/summary/Cauley-Woodrow-Match-Logs" TargetMode="External"/><Relationship Id="rId257" Type="http://schemas.openxmlformats.org/officeDocument/2006/relationships/hyperlink" Target="https://fbref.com/en/players/a4ac4b8f/Willy-Boly" TargetMode="External"/><Relationship Id="rId464" Type="http://schemas.openxmlformats.org/officeDocument/2006/relationships/hyperlink" Target="https://fbref.com/en/players/215f3907/matchlogs/2023-2024/summary/Mikkel-Damsgaard-Match-Logs" TargetMode="External"/><Relationship Id="rId1010" Type="http://schemas.openxmlformats.org/officeDocument/2006/relationships/hyperlink" Target="https://fbref.com/en/country/CIV/Cote-dIvoire-Football" TargetMode="External"/><Relationship Id="rId1094" Type="http://schemas.openxmlformats.org/officeDocument/2006/relationships/hyperlink" Target="https://fbref.com/en/squads/e297cd13/Luton-Town-Stats" TargetMode="External"/><Relationship Id="rId1108" Type="http://schemas.openxmlformats.org/officeDocument/2006/relationships/hyperlink" Target="https://fbref.com/en/players/119b9a8e/Aymeric-Laporte" TargetMode="External"/><Relationship Id="rId1315" Type="http://schemas.openxmlformats.org/officeDocument/2006/relationships/hyperlink" Target="https://fbref.com/en/players/8df7a2fb/matchlogs/2023-2024/summary/Ben-Mee-Match-Logs" TargetMode="External"/><Relationship Id="rId1967" Type="http://schemas.openxmlformats.org/officeDocument/2006/relationships/hyperlink" Target="https://fbref.com/en/players/e06683ca/matchlogs/2023-2024/summary/Virgil-van-Dijk-Match-Logs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01e5f06e/Sergio-Gomez" TargetMode="External"/><Relationship Id="rId976" Type="http://schemas.openxmlformats.org/officeDocument/2006/relationships/hyperlink" Target="https://fbref.com/en/players/9319781b/matchlogs/2023-2024/summary/Ben-Johnson-Match-Logs" TargetMode="External"/><Relationship Id="rId1399" Type="http://schemas.openxmlformats.org/officeDocument/2006/relationships/hyperlink" Target="https://fbref.com/en/players/30d4a2e5/matchlogs/2023-2024/summary/Vitaliy-Mykolenko-Match-Logs" TargetMode="External"/><Relationship Id="rId324" Type="http://schemas.openxmlformats.org/officeDocument/2006/relationships/hyperlink" Target="https://fbref.com/en/players/16264a81/matchlogs/2023-2024/summary/Moises-Caicedo-Match-Logs" TargetMode="External"/><Relationship Id="rId531" Type="http://schemas.openxmlformats.org/officeDocument/2006/relationships/hyperlink" Target="https://fbref.com/en/squads/fd962109/Fulham-Stats" TargetMode="External"/><Relationship Id="rId629" Type="http://schemas.openxmlformats.org/officeDocument/2006/relationships/hyperlink" Target="https://fbref.com/en/players/980522ec/Christian-Eriksen" TargetMode="External"/><Relationship Id="rId1161" Type="http://schemas.openxmlformats.org/officeDocument/2006/relationships/hyperlink" Target="https://fbref.com/en/country/IRL/Republic-of-Ireland-Football" TargetMode="External"/><Relationship Id="rId1259" Type="http://schemas.openxmlformats.org/officeDocument/2006/relationships/hyperlink" Target="https://fbref.com/en/players/4bcf39f6/matchlogs/2023-2024/summary/Neal-Maupay-Match-Logs" TargetMode="External"/><Relationship Id="rId1466" Type="http://schemas.openxmlformats.org/officeDocument/2006/relationships/hyperlink" Target="https://fbref.com/en/squads/cd051869/Brentford-Stats" TargetMode="External"/><Relationship Id="rId2005" Type="http://schemas.openxmlformats.org/officeDocument/2006/relationships/hyperlink" Target="https://fbref.com/en/squads/19538871/Manchester-United-Stats" TargetMode="External"/><Relationship Id="rId836" Type="http://schemas.openxmlformats.org/officeDocument/2006/relationships/hyperlink" Target="https://fbref.com/en/players/eebacc07/matchlogs/2023-2024/summary/Gustavo-Hamer-Match-Logs" TargetMode="External"/><Relationship Id="rId1021" Type="http://schemas.openxmlformats.org/officeDocument/2006/relationships/hyperlink" Target="https://fbref.com/en/players/15f24fe7/Sasa-Kalajdzic" TargetMode="External"/><Relationship Id="rId1119" Type="http://schemas.openxmlformats.org/officeDocument/2006/relationships/hyperlink" Target="https://fbref.com/en/players/450ab6fc/matchlogs/2023-2024/summary/Jamaal-Lascelles-Match-Logs" TargetMode="External"/><Relationship Id="rId1673" Type="http://schemas.openxmlformats.org/officeDocument/2006/relationships/hyperlink" Target="https://fbref.com/en/country/SVK/Slovakia-Football" TargetMode="External"/><Relationship Id="rId1880" Type="http://schemas.openxmlformats.org/officeDocument/2006/relationships/hyperlink" Target="https://fbref.com/en/players/fc027d02/Luke-Thomas" TargetMode="External"/><Relationship Id="rId1978" Type="http://schemas.openxmlformats.org/officeDocument/2006/relationships/hyperlink" Target="https://fbref.com/en/squads/d07537b9/Brighton-and-Hove-Albion-Stats" TargetMode="External"/><Relationship Id="rId903" Type="http://schemas.openxmlformats.org/officeDocument/2006/relationships/hyperlink" Target="https://fbref.com/en/squads/d3fd31cc/Everton-Stats" TargetMode="External"/><Relationship Id="rId1326" Type="http://schemas.openxmlformats.org/officeDocument/2006/relationships/hyperlink" Target="https://fbref.com/en/squads/4ba7cbea/Bournemouth-Stats" TargetMode="External"/><Relationship Id="rId1533" Type="http://schemas.openxmlformats.org/officeDocument/2006/relationships/hyperlink" Target="https://fbref.com/en/country/SCO/Scotland-Football" TargetMode="External"/><Relationship Id="rId1740" Type="http://schemas.openxmlformats.org/officeDocument/2006/relationships/hyperlink" Target="https://fbref.com/en/players/dd745366/Andrey-Santo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e1618c22/Aaron-Ramsey" TargetMode="External"/><Relationship Id="rId1838" Type="http://schemas.openxmlformats.org/officeDocument/2006/relationships/hyperlink" Target="https://fbref.com/en/squads/d07537b9/Brighton-and-Hove-Albion-Stats" TargetMode="External"/><Relationship Id="rId181" Type="http://schemas.openxmlformats.org/officeDocument/2006/relationships/hyperlink" Target="https://fbref.com/en/players/a36524bf/Calvin-Bassey" TargetMode="External"/><Relationship Id="rId1905" Type="http://schemas.openxmlformats.org/officeDocument/2006/relationships/hyperlink" Target="https://fbref.com/en/country/ITA/Italy-Football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f84a807c/Lyle-Foster" TargetMode="External"/><Relationship Id="rId139" Type="http://schemas.openxmlformats.org/officeDocument/2006/relationships/hyperlink" Target="https://fbref.com/en/squads/47c64c55/Crystal-Palace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0b3a502/Nicolas-Dominguez" TargetMode="External"/><Relationship Id="rId760" Type="http://schemas.openxmlformats.org/officeDocument/2006/relationships/hyperlink" Target="https://fbref.com/en/players/8b57ad2c/matchlogs/2023-2024/summary/Joao-Gomes-Match-Logs" TargetMode="External"/><Relationship Id="rId998" Type="http://schemas.openxmlformats.org/officeDocument/2006/relationships/hyperlink" Target="https://fbref.com/en/country/ITA/Italy-Football" TargetMode="External"/><Relationship Id="rId1183" Type="http://schemas.openxmlformats.org/officeDocument/2006/relationships/hyperlink" Target="https://fbref.com/en/players/cab9634e/matchlogs/2023-2024/summary/Ian-Maatsen-Match-Logs" TargetMode="External"/><Relationship Id="rId1390" Type="http://schemas.openxmlformats.org/officeDocument/2006/relationships/hyperlink" Target="https://fbref.com/en/squads/943e8050/Burnley-Stats" TargetMode="External"/><Relationship Id="rId2027" Type="http://schemas.openxmlformats.org/officeDocument/2006/relationships/hyperlink" Target="https://fbref.com/en/players/3515d404/James-Ward-Prowse" TargetMode="External"/><Relationship Id="rId206" Type="http://schemas.openxmlformats.org/officeDocument/2006/relationships/hyperlink" Target="https://fbref.com/en/country/TUN/Tunisia-Football" TargetMode="External"/><Relationship Id="rId413" Type="http://schemas.openxmlformats.org/officeDocument/2006/relationships/hyperlink" Target="https://fbref.com/en/players/74e12f1e/Jack-Cork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822bd0ba/Liverpool-Stats" TargetMode="External"/><Relationship Id="rId1488" Type="http://schemas.openxmlformats.org/officeDocument/2006/relationships/hyperlink" Target="https://fbref.com/en/players/43a166b4/Divock-Origi" TargetMode="External"/><Relationship Id="rId1695" Type="http://schemas.openxmlformats.org/officeDocument/2006/relationships/hyperlink" Target="https://fbref.com/en/players/10a10454/matchlogs/2023-2024/summary/Joe-Rothwell-Match-Logs" TargetMode="External"/><Relationship Id="rId620" Type="http://schemas.openxmlformats.org/officeDocument/2006/relationships/hyperlink" Target="https://fbref.com/en/players/47a34c4f/matchlogs/2023-2024/summary/Mohamed-Elneny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6ca5ec4b/Alex-Iwobi" TargetMode="External"/><Relationship Id="rId1250" Type="http://schemas.openxmlformats.org/officeDocument/2006/relationships/hyperlink" Target="https://fbref.com/en/squads/cff3d9bb/Chelsea-Stats" TargetMode="External"/><Relationship Id="rId1348" Type="http://schemas.openxmlformats.org/officeDocument/2006/relationships/hyperlink" Target="https://fbref.com/en/players/b62878a5/Kudus-Mohammed" TargetMode="External"/><Relationship Id="rId1555" Type="http://schemas.openxmlformats.org/officeDocument/2006/relationships/hyperlink" Target="https://fbref.com/en/players/0cf321c8/matchlogs/2023-2024/summary/Djordje-Petrovic-Match-Logs" TargetMode="External"/><Relationship Id="rId1762" Type="http://schemas.openxmlformats.org/officeDocument/2006/relationships/hyperlink" Target="https://fbref.com/en/squads/8cec06e1/Wolverhampton-Wanderers-Stats" TargetMode="External"/><Relationship Id="rId1110" Type="http://schemas.openxmlformats.org/officeDocument/2006/relationships/hyperlink" Target="https://fbref.com/en/squads/b8fd03ef/Manchester-City-Stats" TargetMode="External"/><Relationship Id="rId1208" Type="http://schemas.openxmlformats.org/officeDocument/2006/relationships/hyperlink" Target="https://fbref.com/en/players/bb5fbd2b/Solly-March" TargetMode="External"/><Relationship Id="rId1415" Type="http://schemas.openxmlformats.org/officeDocument/2006/relationships/hyperlink" Target="https://fbref.com/en/players/7ba2eaa9/matchlogs/2023-2024/summary/Pedro-Neto-Match-Log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squads/943e8050/Burnley-Stats" TargetMode="External"/><Relationship Id="rId1927" Type="http://schemas.openxmlformats.org/officeDocument/2006/relationships/hyperlink" Target="https://fbref.com/en/players/999ceb5f/matchlogs/2023-2024/summary/Boubacar-Traore-Match-Logs" TargetMode="External"/><Relationship Id="rId2091" Type="http://schemas.openxmlformats.org/officeDocument/2006/relationships/hyperlink" Target="https://fbref.com/en/players/be927d03/Ashley-Young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9cfbad36/matchlogs/2023-2024/summary/Julio-Cesar-Enciso-Match-Logs" TargetMode="External"/><Relationship Id="rId575" Type="http://schemas.openxmlformats.org/officeDocument/2006/relationships/hyperlink" Target="https://fbref.com/en/squads/8cec06e1/Wolverhampton-Wanderers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squads/18bb7c10/Arsenal-Stats" TargetMode="External"/><Relationship Id="rId228" Type="http://schemas.openxmlformats.org/officeDocument/2006/relationships/hyperlink" Target="https://fbref.com/en/players/b59c2a92/matchlogs/2023-2024/summary/Lucas-Bergstrom-Match-Logs" TargetMode="External"/><Relationship Id="rId435" Type="http://schemas.openxmlformats.org/officeDocument/2006/relationships/hyperlink" Target="https://fbref.com/en/squads/7c21e445/West-Ham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country/POL/Poland-Football" TargetMode="External"/><Relationship Id="rId1272" Type="http://schemas.openxmlformats.org/officeDocument/2006/relationships/hyperlink" Target="https://fbref.com/en/players/6afaebf2/Bryan-Mbeumo" TargetMode="External"/><Relationship Id="rId2116" Type="http://schemas.openxmlformats.org/officeDocument/2006/relationships/hyperlink" Target="https://fbref.com/en/country/POL/Poland-Football" TargetMode="External"/><Relationship Id="rId502" Type="http://schemas.openxmlformats.org/officeDocument/2006/relationships/hyperlink" Target="https://fbref.com/en/country/BEL/Belgium-Football" TargetMode="External"/><Relationship Id="rId947" Type="http://schemas.openxmlformats.org/officeDocument/2006/relationships/hyperlink" Target="https://fbref.com/en/squads/cd051869/Brentford-Stats" TargetMode="External"/><Relationship Id="rId1132" Type="http://schemas.openxmlformats.org/officeDocument/2006/relationships/hyperlink" Target="https://fbref.com/en/players/9b5ce51a/Jefferson-Lerma" TargetMode="External"/><Relationship Id="rId1577" Type="http://schemas.openxmlformats.org/officeDocument/2006/relationships/hyperlink" Target="https://fbref.com/en/country/ENG/England-Football" TargetMode="External"/><Relationship Id="rId1784" Type="http://schemas.openxmlformats.org/officeDocument/2006/relationships/hyperlink" Target="https://fbref.com/en/players/3eb22ec9/Bernardo-Silva" TargetMode="External"/><Relationship Id="rId1991" Type="http://schemas.openxmlformats.org/officeDocument/2006/relationships/hyperlink" Target="https://fbref.com/en/players/77d6fd4d/matchlogs/2023-2024/summary/Guglielmo-Vicario-Match-Logs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47c64c55/Crystal-Palace-Stats" TargetMode="External"/><Relationship Id="rId1437" Type="http://schemas.openxmlformats.org/officeDocument/2006/relationships/hyperlink" Target="https://fbref.com/en/country/URU/Uruguay-Football" TargetMode="External"/><Relationship Id="rId1644" Type="http://schemas.openxmlformats.org/officeDocument/2006/relationships/hyperlink" Target="https://fbref.com/en/players/fa031b34/Richarlison" TargetMode="External"/><Relationship Id="rId1851" Type="http://schemas.openxmlformats.org/officeDocument/2006/relationships/hyperlink" Target="https://fbref.com/en/players/e3f9e68a/matchlogs/2023-2024/summary/Ronnie-Stutter-Match-Logs" TargetMode="External"/><Relationship Id="rId1504" Type="http://schemas.openxmlformats.org/officeDocument/2006/relationships/hyperlink" Target="https://fbref.com/en/players/2f9e4435/Dango-Ouattara" TargetMode="External"/><Relationship Id="rId1711" Type="http://schemas.openxmlformats.org/officeDocument/2006/relationships/hyperlink" Target="https://fbref.com/en/players/e342ad68/matchlogs/2023-2024/summary/Mohamed-Salah-Match-Logs" TargetMode="External"/><Relationship Id="rId1949" Type="http://schemas.openxmlformats.org/officeDocument/2006/relationships/hyperlink" Target="https://fbref.com/en/country/USA/United-States-Football" TargetMode="External"/><Relationship Id="rId292" Type="http://schemas.openxmlformats.org/officeDocument/2006/relationships/hyperlink" Target="https://fbref.com/en/players/ca18c8f1/matchlogs/2023-2024/summary/Jacob-Brown-Match-Logs" TargetMode="External"/><Relationship Id="rId1809" Type="http://schemas.openxmlformats.org/officeDocument/2006/relationships/hyperlink" Target="https://fbref.com/en/country/ENG/England-Football" TargetMode="External"/><Relationship Id="rId597" Type="http://schemas.openxmlformats.org/officeDocument/2006/relationships/hyperlink" Target="https://fbref.com/en/players/0562b7f1/Odsonne-Edouard" TargetMode="External"/><Relationship Id="rId152" Type="http://schemas.openxmlformats.org/officeDocument/2006/relationships/hyperlink" Target="https://fbref.com/en/players/e827567f/matchlogs/2023-2024/summary/Ellery-Balcombe-Match-Logs" TargetMode="External"/><Relationship Id="rId457" Type="http://schemas.openxmlformats.org/officeDocument/2006/relationships/hyperlink" Target="https://fbref.com/en/players/d9565625/Diogo-Dalot" TargetMode="External"/><Relationship Id="rId1087" Type="http://schemas.openxmlformats.org/officeDocument/2006/relationships/hyperlink" Target="https://fbref.com/en/players/8d3c902d/matchlogs/2023-2024/summary/Cheikhou-Kouyate-Match-Logs" TargetMode="External"/><Relationship Id="rId1294" Type="http://schemas.openxmlformats.org/officeDocument/2006/relationships/hyperlink" Target="https://fbref.com/en/squads/822bd0ba/Liverpool-Stats" TargetMode="External"/><Relationship Id="rId2040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507c7bdf/matchlogs/2023-2024/summary/Bruno-Fernandes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players/73b1d65b/Ryan-John-Giles" TargetMode="External"/><Relationship Id="rId1599" Type="http://schemas.openxmlformats.org/officeDocument/2006/relationships/hyperlink" Target="https://fbref.com/en/players/466fb2c5/matchlogs/2023-2024/summary/Aaron-Ramsdale-Match-Logs" TargetMode="External"/><Relationship Id="rId317" Type="http://schemas.openxmlformats.org/officeDocument/2006/relationships/hyperlink" Target="https://fbref.com/en/players/dab84ad2/Mason-Burstow" TargetMode="External"/><Relationship Id="rId524" Type="http://schemas.openxmlformats.org/officeDocument/2006/relationships/hyperlink" Target="https://fbref.com/en/players/ac861941/matchlogs/2023-2024/summary/Eric-Dier-Match-Logs" TargetMode="External"/><Relationship Id="rId731" Type="http://schemas.openxmlformats.org/officeDocument/2006/relationships/hyperlink" Target="https://fbref.com/en/squads/d3fd31cc/Everton-Stats" TargetMode="External"/><Relationship Id="rId1154" Type="http://schemas.openxmlformats.org/officeDocument/2006/relationships/hyperlink" Target="https://fbref.com/en/squads/361ca564/Tottenham-Hotspur-Stats" TargetMode="External"/><Relationship Id="rId1361" Type="http://schemas.openxmlformats.org/officeDocument/2006/relationships/hyperlink" Target="https://fbref.com/en/country/POR/Portugal-Football" TargetMode="External"/><Relationship Id="rId1459" Type="http://schemas.openxmlformats.org/officeDocument/2006/relationships/hyperlink" Target="https://fbref.com/en/players/788c0277/matchlogs/2023-2024/summary/Chiedozie-Ogbene-Match-Logs" TargetMode="External"/><Relationship Id="rId98" Type="http://schemas.openxmlformats.org/officeDocument/2006/relationships/hyperlink" Target="https://fbref.com/en/country/SCO/Scotland-Football" TargetMode="External"/><Relationship Id="rId829" Type="http://schemas.openxmlformats.org/officeDocument/2006/relationships/hyperlink" Target="https://fbref.com/en/players/da011f18/Lewis-Hall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country/FRA/France-Football" TargetMode="External"/><Relationship Id="rId1666" Type="http://schemas.openxmlformats.org/officeDocument/2006/relationships/hyperlink" Target="https://fbref.com/en/squads/fd962109/Fulham-Stats" TargetMode="External"/><Relationship Id="rId1873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players/ca22ccb0/matchlogs/2023-2024/summary/Hannibal-Mejbri-Match-Logs" TargetMode="External"/><Relationship Id="rId1526" Type="http://schemas.openxmlformats.org/officeDocument/2006/relationships/hyperlink" Target="https://fbref.com/en/squads/7c21e445/West-Ham-United-Stats" TargetMode="External"/><Relationship Id="rId1733" Type="http://schemas.openxmlformats.org/officeDocument/2006/relationships/hyperlink" Target="https://fbref.com/en/country/CIV/Cote-dIvoire-Football" TargetMode="External"/><Relationship Id="rId1940" Type="http://schemas.openxmlformats.org/officeDocument/2006/relationships/hyperlink" Target="https://fbref.com/en/players/cddf767b/Auston-Trusty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6250083a/Oliver-Skipp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2424d1b/Ben-Chilwell" TargetMode="External"/><Relationship Id="rId2062" Type="http://schemas.openxmlformats.org/officeDocument/2006/relationships/hyperlink" Target="https://fbref.com/en/players/c596fcb0/matchlogs/2023-2024/summary/Callum-Wilson-Match-Logs" TargetMode="External"/><Relationship Id="rId241" Type="http://schemas.openxmlformats.org/officeDocument/2006/relationships/hyperlink" Target="https://fbref.com/en/players/d328a254/Philip-Billing" TargetMode="External"/><Relationship Id="rId479" Type="http://schemas.openxmlformats.org/officeDocument/2006/relationships/hyperlink" Target="https://fbref.com/en/squads/1df6b87e/Sheffield-United-Stats" TargetMode="External"/><Relationship Id="rId686" Type="http://schemas.openxmlformats.org/officeDocument/2006/relationships/hyperlink" Target="https://fbref.com/en/country/ESP/Spain-Football" TargetMode="External"/><Relationship Id="rId893" Type="http://schemas.openxmlformats.org/officeDocument/2006/relationships/hyperlink" Target="https://fbref.com/en/players/a0666d3e/Will-Hughes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1961b2aa/Andre-Gomes" TargetMode="External"/><Relationship Id="rId1176" Type="http://schemas.openxmlformats.org/officeDocument/2006/relationships/hyperlink" Target="https://fbref.com/en/players/c6e8cf1f/Sasa-Lukic" TargetMode="External"/><Relationship Id="rId1383" Type="http://schemas.openxmlformats.org/officeDocument/2006/relationships/hyperlink" Target="https://fbref.com/en/players/049a888d/matchlogs/2023-2024/summary/Mykhailo-Mudryk-Match-Logs" TargetMode="External"/><Relationship Id="rId101" Type="http://schemas.openxmlformats.org/officeDocument/2006/relationships/hyperlink" Target="https://fbref.com/en/players/e4238fb1/Jaidon-Anth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b561db50/matchlogs/2023-2024/summary/Raul-Jimenez-Match-Logs" TargetMode="External"/><Relationship Id="rId1036" Type="http://schemas.openxmlformats.org/officeDocument/2006/relationships/hyperlink" Target="https://fbref.com/en/players/c5b7c315/matchlogs/2023-2024/summary/Michael-Keane-Match-Logs" TargetMode="External"/><Relationship Id="rId1243" Type="http://schemas.openxmlformats.org/officeDocument/2006/relationships/hyperlink" Target="https://fbref.com/en/players/50e6dc35/matchlogs/2023-2024/summary/Jean-Philippe-Mateta-Match-Logs" TargetMode="External"/><Relationship Id="rId1590" Type="http://schemas.openxmlformats.org/officeDocument/2006/relationships/hyperlink" Target="https://fbref.com/en/squads/4ba7cbea/Bournemouth-Stats" TargetMode="External"/><Relationship Id="rId1688" Type="http://schemas.openxmlformats.org/officeDocument/2006/relationships/hyperlink" Target="https://fbref.com/en/players/a3d94a58/Cristian-Romero" TargetMode="External"/><Relationship Id="rId1895" Type="http://schemas.openxmlformats.org/officeDocument/2006/relationships/hyperlink" Target="https://fbref.com/en/players/a105d46a/matchlogs/2023-2024/summary/Harry-Toffolo-Match-Logs" TargetMode="External"/><Relationship Id="rId613" Type="http://schemas.openxmlformats.org/officeDocument/2006/relationships/hyperlink" Target="https://fbref.com/en/players/b9e1436c/Harvey-Elliott" TargetMode="External"/><Relationship Id="rId820" Type="http://schemas.openxmlformats.org/officeDocument/2006/relationships/hyperlink" Target="https://fbref.com/en/players/5ad50391/matchlogs/2023-2024/summary/Josko-Gvardiol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squads/943e8050/Burnley-Stats" TargetMode="External"/><Relationship Id="rId1548" Type="http://schemas.openxmlformats.org/officeDocument/2006/relationships/hyperlink" Target="https://fbref.com/en/players/53552942/Maximo-Perrone" TargetMode="External"/><Relationship Id="rId1755" Type="http://schemas.openxmlformats.org/officeDocument/2006/relationships/hyperlink" Target="https://fbref.com/en/players/c8aa95da/matchlogs/2023-2024/summary/Fabian-Schar-Match-Logs" TargetMode="External"/><Relationship Id="rId1103" Type="http://schemas.openxmlformats.org/officeDocument/2006/relationships/hyperlink" Target="https://fbref.com/en/players/99813635/matchlogs/2023-2024/summary/Adam-Lallana-Match-Logs" TargetMode="External"/><Relationship Id="rId1310" Type="http://schemas.openxmlformats.org/officeDocument/2006/relationships/hyperlink" Target="https://fbref.com/en/squads/19538871/Manchester-United-Stats" TargetMode="External"/><Relationship Id="rId1408" Type="http://schemas.openxmlformats.org/officeDocument/2006/relationships/hyperlink" Target="https://fbref.com/en/players/a9dc785c/Neto" TargetMode="External"/><Relationship Id="rId1962" Type="http://schemas.openxmlformats.org/officeDocument/2006/relationships/hyperlink" Target="https://fbref.com/en/squads/e4a775cb/Nottingham-Forest-Stats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players/98ea5115/matchlogs/2023-2024/summary/David-Raya-Match-Logs" TargetMode="External"/><Relationship Id="rId1822" Type="http://schemas.openxmlformats.org/officeDocument/2006/relationships/hyperlink" Target="https://fbref.com/en/squads/361ca564/Tottenham-Hotspur-Stats" TargetMode="External"/><Relationship Id="rId196" Type="http://schemas.openxmlformats.org/officeDocument/2006/relationships/hyperlink" Target="https://fbref.com/en/players/50dc94ce/matchlogs/2023-2024/summary/Donny-van-de-Beek-Match-Logs" TargetMode="External"/><Relationship Id="rId2084" Type="http://schemas.openxmlformats.org/officeDocument/2006/relationships/hyperlink" Target="https://fbref.com/en/country/UKR/Ukraine-Football" TargetMode="External"/><Relationship Id="rId263" Type="http://schemas.openxmlformats.org/officeDocument/2006/relationships/hyperlink" Target="https://fbref.com/en/squads/b2b47a98/Newcastle-United-Stats" TargetMode="External"/><Relationship Id="rId470" Type="http://schemas.openxmlformats.org/officeDocument/2006/relationships/hyperlink" Target="https://fbref.com/en/country/NED/Netherlands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ce4f40c7/matchlogs/2023-2024/summary/Cheick-Doucoure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WAL/Wales-Football" TargetMode="External"/><Relationship Id="rId1198" Type="http://schemas.openxmlformats.org/officeDocument/2006/relationships/hyperlink" Target="https://fbref.com/en/squads/19538871/Manchester-United-Stats" TargetMode="External"/><Relationship Id="rId2011" Type="http://schemas.openxmlformats.org/officeDocument/2006/relationships/hyperlink" Target="https://fbref.com/en/players/03df04ff/Odisseas-Vlachodimos" TargetMode="External"/><Relationship Id="rId428" Type="http://schemas.openxmlformats.org/officeDocument/2006/relationships/hyperlink" Target="https://fbref.com/en/players/0ef89a37/matchlogs/2023-2024/summary/Philippe-Coutinho-Match-Logs" TargetMode="External"/><Relationship Id="rId635" Type="http://schemas.openxmlformats.org/officeDocument/2006/relationships/hyperlink" Target="https://fbref.com/en/squads/d07537b9/Brighton-and-Hove-Albion-Stats" TargetMode="External"/><Relationship Id="rId842" Type="http://schemas.openxmlformats.org/officeDocument/2006/relationships/hyperlink" Target="https://fbref.com/en/country/GER/Germany-Football" TargetMode="External"/><Relationship Id="rId1058" Type="http://schemas.openxmlformats.org/officeDocument/2006/relationships/hyperlink" Target="https://fbref.com/en/squads/4ba7cbea/Bournemouth-Stats" TargetMode="External"/><Relationship Id="rId1265" Type="http://schemas.openxmlformats.org/officeDocument/2006/relationships/hyperlink" Target="https://fbref.com/en/country/GRE/Greece-Football" TargetMode="External"/><Relationship Id="rId1472" Type="http://schemas.openxmlformats.org/officeDocument/2006/relationships/hyperlink" Target="https://fbref.com/en/players/828657ff/Amadou-Onana" TargetMode="External"/><Relationship Id="rId2109" Type="http://schemas.openxmlformats.org/officeDocument/2006/relationships/hyperlink" Target="https://fbref.com/en/squads/18bb7c10/Arsenal-Stats" TargetMode="External"/><Relationship Id="rId702" Type="http://schemas.openxmlformats.org/officeDocument/2006/relationships/hyperlink" Target="https://fbref.com/en/country/AUS/Australia-Football" TargetMode="External"/><Relationship Id="rId1125" Type="http://schemas.openxmlformats.org/officeDocument/2006/relationships/hyperlink" Target="https://fbref.com/en/country/FRA/France-Football" TargetMode="External"/><Relationship Id="rId1332" Type="http://schemas.openxmlformats.org/officeDocument/2006/relationships/hyperlink" Target="https://fbref.com/en/players/8397a50c/Tyrone-Mings" TargetMode="External"/><Relationship Id="rId1777" Type="http://schemas.openxmlformats.org/officeDocument/2006/relationships/hyperlink" Target="https://fbref.com/en/country/ENG/England-Football" TargetMode="External"/><Relationship Id="rId1984" Type="http://schemas.openxmlformats.org/officeDocument/2006/relationships/hyperlink" Target="https://fbref.com/en/players/cf134113/Bart-Verbruggen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country/ENG/England-Football" TargetMode="External"/><Relationship Id="rId1844" Type="http://schemas.openxmlformats.org/officeDocument/2006/relationships/hyperlink" Target="https://fbref.com/en/players/339fe0e8/Thomas-Strakosha" TargetMode="External"/><Relationship Id="rId1704" Type="http://schemas.openxmlformats.org/officeDocument/2006/relationships/hyperlink" Target="https://fbref.com/en/players/bc7dc64d/Bukayo-Saka" TargetMode="External"/><Relationship Id="rId285" Type="http://schemas.openxmlformats.org/officeDocument/2006/relationships/hyperlink" Target="https://fbref.com/en/players/dc4cae05/David-Brooks" TargetMode="External"/><Relationship Id="rId1911" Type="http://schemas.openxmlformats.org/officeDocument/2006/relationships/hyperlink" Target="https://fbref.com/en/players/532e1e4f/matchlogs/2023-2024/summary/Pau-Torres-Match-Logs" TargetMode="External"/><Relationship Id="rId492" Type="http://schemas.openxmlformats.org/officeDocument/2006/relationships/hyperlink" Target="https://fbref.com/en/players/3e9e06cb/matchlogs/2023-2024/summary/Craig-Dawson-Match-Logs" TargetMode="External"/><Relationship Id="rId797" Type="http://schemas.openxmlformats.org/officeDocument/2006/relationships/hyperlink" Target="https://fbref.com/en/players/7eda24fe/Ben-Greenwood" TargetMode="External"/><Relationship Id="rId145" Type="http://schemas.openxmlformats.org/officeDocument/2006/relationships/hyperlink" Target="https://fbref.com/en/players/32e8417f/Stefan-Bajcetic" TargetMode="External"/><Relationship Id="rId352" Type="http://schemas.openxmlformats.org/officeDocument/2006/relationships/hyperlink" Target="https://fbref.com/en/players/4d224fe8/matchlogs/2023-2024/summary/Casemiro-Match-Logs" TargetMode="External"/><Relationship Id="rId1287" Type="http://schemas.openxmlformats.org/officeDocument/2006/relationships/hyperlink" Target="https://fbref.com/en/players/5c42b6b6/matchlogs/2023-2024/summary/John-Mcatee-Match-Logs" TargetMode="External"/><Relationship Id="rId2033" Type="http://schemas.openxmlformats.org/officeDocument/2006/relationships/hyperlink" Target="https://fbref.com/en/squads/cff3d9bb/Chelsea-Stats" TargetMode="External"/><Relationship Id="rId212" Type="http://schemas.openxmlformats.org/officeDocument/2006/relationships/hyperlink" Target="https://fbref.com/en/players/5a04fd92/matchlogs/2023-2024/summary/Said-Benrahma-Match-Logs" TargetMode="External"/><Relationship Id="rId657" Type="http://schemas.openxmlformats.org/officeDocument/2006/relationships/hyperlink" Target="https://fbref.com/en/players/4596da74/Evan-Ferguson" TargetMode="External"/><Relationship Id="rId864" Type="http://schemas.openxmlformats.org/officeDocument/2006/relationships/hyperlink" Target="https://fbref.com/en/players/8a3c1dc7/matchlogs/2023-2024/summary/Rico-Henry-Match-Logs" TargetMode="External"/><Relationship Id="rId1494" Type="http://schemas.openxmlformats.org/officeDocument/2006/relationships/hyperlink" Target="https://fbref.com/en/squads/b8fd03ef/Manchester-City-Stats" TargetMode="External"/><Relationship Id="rId1799" Type="http://schemas.openxmlformats.org/officeDocument/2006/relationships/hyperlink" Target="https://fbref.com/en/players/8e16dd48/matchlogs/2023-2024/summary/Luis-Sinisterra-Match-Logs" TargetMode="External"/><Relationship Id="rId2100" Type="http://schemas.openxmlformats.org/officeDocument/2006/relationships/hyperlink" Target="https://fbref.com/en/country/ITA/Italy-Football" TargetMode="External"/><Relationship Id="rId517" Type="http://schemas.openxmlformats.org/officeDocument/2006/relationships/hyperlink" Target="https://fbref.com/en/players/979cb300/Matt-Dibley-Dias" TargetMode="External"/><Relationship Id="rId724" Type="http://schemas.openxmlformats.org/officeDocument/2006/relationships/hyperlink" Target="https://fbref.com/en/players/72c812f3/matchlogs/2023-2024/summary/Idrissa-Gana-Gueye-Match-Logs" TargetMode="External"/><Relationship Id="rId931" Type="http://schemas.openxmlformats.org/officeDocument/2006/relationships/hyperlink" Target="https://fbref.com/en/squads/fd962109/Fulham-Stats" TargetMode="External"/><Relationship Id="rId1147" Type="http://schemas.openxmlformats.org/officeDocument/2006/relationships/hyperlink" Target="https://fbref.com/en/players/f5deef4c/matchlogs/2023-2024/summary/Victor-Lindelof-Match-Logs" TargetMode="External"/><Relationship Id="rId1354" Type="http://schemas.openxmlformats.org/officeDocument/2006/relationships/hyperlink" Target="https://fbref.com/en/squads/e4a775cb/Nottingham-Forest-Stats" TargetMode="External"/><Relationship Id="rId1561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squads/e297cd13/Luton-Town-Stats" TargetMode="External"/><Relationship Id="rId1214" Type="http://schemas.openxmlformats.org/officeDocument/2006/relationships/hyperlink" Target="https://fbref.com/en/squads/1df6b87e/Sheffield-United-Stats" TargetMode="External"/><Relationship Id="rId1421" Type="http://schemas.openxmlformats.org/officeDocument/2006/relationships/hyperlink" Target="https://fbref.com/en/country/ENG/England-Football" TargetMode="External"/><Relationship Id="rId1659" Type="http://schemas.openxmlformats.org/officeDocument/2006/relationships/hyperlink" Target="https://fbref.com/en/players/24fae784/matchlogs/2023-2024/summary/Connor-Roberts-Match-Logs" TargetMode="External"/><Relationship Id="rId1866" Type="http://schemas.openxmlformats.org/officeDocument/2006/relationships/hyperlink" Target="https://fbref.com/en/squads/e4a775cb/Nottingham-Forest-Stats" TargetMode="External"/><Relationship Id="rId1519" Type="http://schemas.openxmlformats.org/officeDocument/2006/relationships/hyperlink" Target="https://fbref.com/en/players/dc7f8a28/matchlogs/2023-2024/summary/Cole-Palmer-Match-Logs" TargetMode="External"/><Relationship Id="rId1726" Type="http://schemas.openxmlformats.org/officeDocument/2006/relationships/hyperlink" Target="https://fbref.com/en/squads/cff3d9bb/Chelsea-Stats" TargetMode="External"/><Relationship Id="rId1933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MLI/Mali-Football" TargetMode="External"/><Relationship Id="rId581" Type="http://schemas.openxmlformats.org/officeDocument/2006/relationships/hyperlink" Target="https://fbref.com/en/players/282f75f3/Lewis-Dunk" TargetMode="External"/><Relationship Id="rId2055" Type="http://schemas.openxmlformats.org/officeDocument/2006/relationships/hyperlink" Target="https://fbref.com/en/players/8b9ebd03/Willian" TargetMode="External"/><Relationship Id="rId234" Type="http://schemas.openxmlformats.org/officeDocument/2006/relationships/hyperlink" Target="https://fbref.com/en/country/GNB/Guinea-Bissau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USA/United-State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f6d7d690/Josh-Cullen" TargetMode="External"/><Relationship Id="rId539" Type="http://schemas.openxmlformats.org/officeDocument/2006/relationships/hyperlink" Target="https://fbref.com/en/squads/822bd0ba/Liverpool-Stats" TargetMode="External"/><Relationship Id="rId746" Type="http://schemas.openxmlformats.org/officeDocument/2006/relationships/hyperlink" Target="https://fbref.com/en/country/SCO/Scotland-Football" TargetMode="External"/><Relationship Id="rId1071" Type="http://schemas.openxmlformats.org/officeDocument/2006/relationships/hyperlink" Target="https://fbref.com/en/players/4c3a6744/matchlogs/2023-2024/summary/Justin-Kluivert-Match-Logs" TargetMode="External"/><Relationship Id="rId1169" Type="http://schemas.openxmlformats.org/officeDocument/2006/relationships/hyperlink" Target="https://fbref.com/en/country/ENG/England-Football" TargetMode="External"/><Relationship Id="rId1376" Type="http://schemas.openxmlformats.org/officeDocument/2006/relationships/hyperlink" Target="https://fbref.com/en/players/92868cb5/Divin-Mubama" TargetMode="External"/><Relationship Id="rId1583" Type="http://schemas.openxmlformats.org/officeDocument/2006/relationships/hyperlink" Target="https://fbref.com/en/players/27d0a506/matchlogs/2023-2024/summary/Pedro-Porro-Match-Logs" TargetMode="External"/><Relationship Id="rId2122" Type="http://schemas.openxmlformats.org/officeDocument/2006/relationships/hyperlink" Target="https://fbref.com/en/players/79300479/matchlogs/2023-2024/summary/Martin-Odegaard-Match-Logs" TargetMode="External"/><Relationship Id="rId301" Type="http://schemas.openxmlformats.org/officeDocument/2006/relationships/hyperlink" Target="https://fbref.com/en/players/bfc3b3a0/Hugo-Bueno" TargetMode="External"/><Relationship Id="rId953" Type="http://schemas.openxmlformats.org/officeDocument/2006/relationships/hyperlink" Target="https://fbref.com/en/players/b66315ae/Gabriel-Jesus" TargetMode="External"/><Relationship Id="rId1029" Type="http://schemas.openxmlformats.org/officeDocument/2006/relationships/hyperlink" Target="https://fbref.com/en/players/1caa93a5/Thomas-Kaminski" TargetMode="External"/><Relationship Id="rId1236" Type="http://schemas.openxmlformats.org/officeDocument/2006/relationships/hyperlink" Target="https://fbref.com/en/players/feb5d972/Pape-Matar-Sarr" TargetMode="External"/><Relationship Id="rId1790" Type="http://schemas.openxmlformats.org/officeDocument/2006/relationships/hyperlink" Target="https://fbref.com/en/squads/8cec06e1/Wolverhampton-Wanderers-Stats" TargetMode="External"/><Relationship Id="rId1888" Type="http://schemas.openxmlformats.org/officeDocument/2006/relationships/hyperlink" Target="https://fbref.com/en/players/41034650/Jurrien-Timber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SWE/Sweden-Football" TargetMode="External"/><Relationship Id="rId813" Type="http://schemas.openxmlformats.org/officeDocument/2006/relationships/hyperlink" Target="https://fbref.com/en/players/d56b9520/Malo-Gusto" TargetMode="External"/><Relationship Id="rId1443" Type="http://schemas.openxmlformats.org/officeDocument/2006/relationships/hyperlink" Target="https://fbref.com/en/players/df0a4c90/matchlogs/2023-2024/summary/Christian-Norgaard-Match-Logs" TargetMode="External"/><Relationship Id="rId1650" Type="http://schemas.openxmlformats.org/officeDocument/2006/relationships/hyperlink" Target="https://fbref.com/en/squads/47c64c55/Crystal-Palace-Stats" TargetMode="External"/><Relationship Id="rId1748" Type="http://schemas.openxmlformats.org/officeDocument/2006/relationships/hyperlink" Target="https://fbref.com/en/players/52afb588/Kevin-Schade" TargetMode="External"/><Relationship Id="rId1303" Type="http://schemas.openxmlformats.org/officeDocument/2006/relationships/hyperlink" Target="https://fbref.com/en/players/4e5a4cbc/matchlogs/2023-2024/summary/Scott-McKenna-Match-Logs" TargetMode="External"/><Relationship Id="rId1510" Type="http://schemas.openxmlformats.org/officeDocument/2006/relationships/hyperlink" Target="https://fbref.com/en/squads/fd962109/Fulham-Stats" TargetMode="External"/><Relationship Id="rId1955" Type="http://schemas.openxmlformats.org/officeDocument/2006/relationships/hyperlink" Target="https://fbref.com/en/players/7cd520e8/matchlogs/2023-2024/summary/Destiny-Udogie-Match-Logs" TargetMode="External"/><Relationship Id="rId1608" Type="http://schemas.openxmlformats.org/officeDocument/2006/relationships/hyperlink" Target="https://fbref.com/en/players/a1d5bd30/Marcus-Rashford" TargetMode="External"/><Relationship Id="rId1815" Type="http://schemas.openxmlformats.org/officeDocument/2006/relationships/hyperlink" Target="https://fbref.com/en/players/839c14e1/matchlogs/2023-2024/summary/Cedric-Soares-Match-Logs" TargetMode="External"/><Relationship Id="rId189" Type="http://schemas.openxmlformats.org/officeDocument/2006/relationships/hyperlink" Target="https://fbref.com/en/players/7cbd6d68/Eddie-Beach" TargetMode="External"/><Relationship Id="rId396" Type="http://schemas.openxmlformats.org/officeDocument/2006/relationships/hyperlink" Target="https://fbref.com/en/players/b2f9c73e/matchlogs/2023-2024/summary/Carney-Chukwuemeka-Match-Logs" TargetMode="External"/><Relationship Id="rId2077" Type="http://schemas.openxmlformats.org/officeDocument/2006/relationships/hyperlink" Target="https://fbref.com/en/squads/e297cd13/Luton-Town-Stats" TargetMode="External"/><Relationship Id="rId256" Type="http://schemas.openxmlformats.org/officeDocument/2006/relationships/hyperlink" Target="https://fbref.com/en/players/ae5019e6/matchlogs/2023-2024/summary/Jayden-Bogle-Match-Logs" TargetMode="External"/><Relationship Id="rId463" Type="http://schemas.openxmlformats.org/officeDocument/2006/relationships/hyperlink" Target="https://fbref.com/en/squads/cd051869/Brentford-Stats" TargetMode="External"/><Relationship Id="rId670" Type="http://schemas.openxmlformats.org/officeDocument/2006/relationships/hyperlink" Target="https://fbref.com/en/country/ARG/Argentina-Football" TargetMode="External"/><Relationship Id="rId1093" Type="http://schemas.openxmlformats.org/officeDocument/2006/relationships/hyperlink" Target="https://fbref.com/en/country/NED/Netherlands-Football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7a11550b/matchlogs/2023-2024/summary/Joe-Gomez-Match-Logs" TargetMode="External"/><Relationship Id="rId975" Type="http://schemas.openxmlformats.org/officeDocument/2006/relationships/hyperlink" Target="https://fbref.com/en/squads/7c21e445/West-Ham-United-Stats" TargetMode="External"/><Relationship Id="rId1160" Type="http://schemas.openxmlformats.org/officeDocument/2006/relationships/hyperlink" Target="https://fbref.com/en/players/165cf989/Andy-Lonergan" TargetMode="External"/><Relationship Id="rId1398" Type="http://schemas.openxmlformats.org/officeDocument/2006/relationships/hyperlink" Target="https://fbref.com/en/squads/d3fd31cc/Everton-Stats" TargetMode="External"/><Relationship Id="rId2004" Type="http://schemas.openxmlformats.org/officeDocument/2006/relationships/hyperlink" Target="https://fbref.com/en/players/d617bff6/Radek-Vitek" TargetMode="External"/><Relationship Id="rId628" Type="http://schemas.openxmlformats.org/officeDocument/2006/relationships/hyperlink" Target="https://fbref.com/en/players/c149016b/matchlogs/2023-2024/summary/Wataru-Endo-Match-Logs" TargetMode="External"/><Relationship Id="rId835" Type="http://schemas.openxmlformats.org/officeDocument/2006/relationships/hyperlink" Target="https://fbref.com/en/squads/1df6b87e/Sheffield-United-Stats" TargetMode="External"/><Relationship Id="rId1258" Type="http://schemas.openxmlformats.org/officeDocument/2006/relationships/hyperlink" Target="https://fbref.com/en/squads/cd051869/Brentford-Stats" TargetMode="External"/><Relationship Id="rId1465" Type="http://schemas.openxmlformats.org/officeDocument/2006/relationships/hyperlink" Target="https://fbref.com/en/country/ENG/England-Football" TargetMode="External"/><Relationship Id="rId1672" Type="http://schemas.openxmlformats.org/officeDocument/2006/relationships/hyperlink" Target="https://fbref.com/en/players/17acc2ed/Marek-Rodak" TargetMode="External"/><Relationship Id="rId1020" Type="http://schemas.openxmlformats.org/officeDocument/2006/relationships/hyperlink" Target="https://fbref.com/en/players/c066d1a5/matchlogs/2023-2024/summary/Issa-Kabore-Match-Logs" TargetMode="External"/><Relationship Id="rId1118" Type="http://schemas.openxmlformats.org/officeDocument/2006/relationships/hyperlink" Target="https://fbref.com/en/squads/b2b47a98/Newcastle-United-Stats" TargetMode="External"/><Relationship Id="rId1325" Type="http://schemas.openxmlformats.org/officeDocument/2006/relationships/hyperlink" Target="https://fbref.com/en/country/WAL/Wales-Football" TargetMode="External"/><Relationship Id="rId1532" Type="http://schemas.openxmlformats.org/officeDocument/2006/relationships/hyperlink" Target="https://fbref.com/en/players/230f0471/Nathan-Patterson" TargetMode="External"/><Relationship Id="rId1977" Type="http://schemas.openxmlformats.org/officeDocument/2006/relationships/hyperlink" Target="https://fbref.com/en/country/NED/Netherlands-Football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players/9907b1c8/Nicolo-Zaniolo" TargetMode="External"/><Relationship Id="rId180" Type="http://schemas.openxmlformats.org/officeDocument/2006/relationships/hyperlink" Target="https://fbref.com/en/players/1aa84968/matchlogs/2023-2024/summary/Chris-Basham-Match-Logs" TargetMode="External"/><Relationship Id="rId278" Type="http://schemas.openxmlformats.org/officeDocument/2006/relationships/hyperlink" Target="https://fbref.com/en/country/ALB/Albania-Football" TargetMode="External"/><Relationship Id="rId1904" Type="http://schemas.openxmlformats.org/officeDocument/2006/relationships/hyperlink" Target="https://fbref.com/en/players/0db169ae/Sandro-Tonali" TargetMode="External"/><Relationship Id="rId485" Type="http://schemas.openxmlformats.org/officeDocument/2006/relationships/hyperlink" Target="https://fbref.com/en/players/9228b07c/Tom-Davies" TargetMode="External"/><Relationship Id="rId692" Type="http://schemas.openxmlformats.org/officeDocument/2006/relationships/hyperlink" Target="https://fbref.com/en/players/c3e39f12/matchlogs/2023-2024/summary/Fraser-Forster-Match-Logs" TargetMode="External"/><Relationship Id="rId138" Type="http://schemas.openxmlformats.org/officeDocument/2006/relationships/hyperlink" Target="https://fbref.com/en/country/GHA/Ghana-Football" TargetMode="External"/><Relationship Id="rId345" Type="http://schemas.openxmlformats.org/officeDocument/2006/relationships/hyperlink" Target="https://fbref.com/en/players/3e1550ee/Scott-Carson" TargetMode="External"/><Relationship Id="rId552" Type="http://schemas.openxmlformats.org/officeDocument/2006/relationships/hyperlink" Target="https://fbref.com/en/players/fffea3e5/matchlogs/2023-2024/summary/Jeremy-Doku-Match-Logs" TargetMode="External"/><Relationship Id="rId997" Type="http://schemas.openxmlformats.org/officeDocument/2006/relationships/hyperlink" Target="https://fbref.com/en/players/45db685d/Jorginho" TargetMode="External"/><Relationship Id="rId1182" Type="http://schemas.openxmlformats.org/officeDocument/2006/relationships/hyperlink" Target="https://fbref.com/en/squads/cff3d9bb/Chelsea-Stats" TargetMode="External"/><Relationship Id="rId2026" Type="http://schemas.openxmlformats.org/officeDocument/2006/relationships/hyperlink" Target="https://fbref.com/en/players/8a7ff278/matchlogs/2023-2024/summary/Joel-Ward-Match-Logs" TargetMode="External"/><Relationship Id="rId205" Type="http://schemas.openxmlformats.org/officeDocument/2006/relationships/hyperlink" Target="https://fbref.com/en/players/9ade9ce1/Anis-Ben-Slimane" TargetMode="External"/><Relationship Id="rId412" Type="http://schemas.openxmlformats.org/officeDocument/2006/relationships/hyperlink" Target="https://fbref.com/en/players/2afc7272/matchlogs/2023-2024/summary/Lewis-Cook-Match-Logs" TargetMode="External"/><Relationship Id="rId857" Type="http://schemas.openxmlformats.org/officeDocument/2006/relationships/hyperlink" Target="https://fbref.com/en/players/e5a76dfe/Dean-Henderson" TargetMode="External"/><Relationship Id="rId1042" Type="http://schemas.openxmlformats.org/officeDocument/2006/relationships/hyperlink" Target="https://fbref.com/en/country/IRL/Republic-of-Ireland-Football" TargetMode="External"/><Relationship Id="rId1487" Type="http://schemas.openxmlformats.org/officeDocument/2006/relationships/hyperlink" Target="https://fbref.com/en/players/2944f86f/matchlogs/2023-2024/summary/Frank-Onyeka-Match-Logs" TargetMode="External"/><Relationship Id="rId1694" Type="http://schemas.openxmlformats.org/officeDocument/2006/relationships/hyperlink" Target="https://fbref.com/en/squads/4ba7cbea/Bournemouth-Stats" TargetMode="External"/><Relationship Id="rId717" Type="http://schemas.openxmlformats.org/officeDocument/2006/relationships/hyperlink" Target="https://fbref.com/en/players/c2731c10/Conor-Gallagher" TargetMode="External"/><Relationship Id="rId924" Type="http://schemas.openxmlformats.org/officeDocument/2006/relationships/hyperlink" Target="https://fbref.com/en/players/8e92be30/matchlogs/2023-2024/summary/Alexander-Isak-Match-Logs" TargetMode="External"/><Relationship Id="rId1347" Type="http://schemas.openxmlformats.org/officeDocument/2006/relationships/hyperlink" Target="https://fbref.com/en/players/3925dbd6/matchlogs/2023-2024/summary/Aleksandar-Mitrovic-Match-Logs" TargetMode="External"/><Relationship Id="rId1554" Type="http://schemas.openxmlformats.org/officeDocument/2006/relationships/hyperlink" Target="https://fbref.com/en/squads/cff3d9bb/Chelsea-Stats" TargetMode="External"/><Relationship Id="rId1761" Type="http://schemas.openxmlformats.org/officeDocument/2006/relationships/hyperlink" Target="https://fbref.com/en/country/POR/Portugal-Football" TargetMode="External"/><Relationship Id="rId1999" Type="http://schemas.openxmlformats.org/officeDocument/2006/relationships/hyperlink" Target="https://fbref.com/en/players/8b529245/matchlogs/2023-2024/summary/Carlos-Vinicius-Match-Log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players/d7f99582/matchlogs/2023-2024/summary/Benson-Manuel-Match-Logs" TargetMode="External"/><Relationship Id="rId1414" Type="http://schemas.openxmlformats.org/officeDocument/2006/relationships/hyperlink" Target="https://fbref.com/en/squads/8cec06e1/Wolverhampton-Wanderers-Stats" TargetMode="External"/><Relationship Id="rId1621" Type="http://schemas.openxmlformats.org/officeDocument/2006/relationships/hyperlink" Target="https://fbref.com/en/country/ENG/England-Football" TargetMode="External"/><Relationship Id="rId1859" Type="http://schemas.openxmlformats.org/officeDocument/2006/relationships/hyperlink" Target="https://fbref.com/en/players/e514ab62/matchlogs/2023-2024/summary/Matt-Targett-Match-Logs" TargetMode="External"/><Relationship Id="rId1719" Type="http://schemas.openxmlformats.org/officeDocument/2006/relationships/hyperlink" Target="https://fbref.com/en/players/1b4f1169/matchlogs/2023-2024/summary/Albert-Sambi-Lokonga-Match-Logs" TargetMode="External"/><Relationship Id="rId1926" Type="http://schemas.openxmlformats.org/officeDocument/2006/relationships/hyperlink" Target="https://fbref.com/en/squads/8cec06e1/Wolverhampton-Wanderers-Stats" TargetMode="External"/><Relationship Id="rId2090" Type="http://schemas.openxmlformats.org/officeDocument/2006/relationships/hyperlink" Target="https://fbref.com/en/players/c1fe2a48/matchlogs/2023-2024/summary/Ryan-Yates-Match-Logs" TargetMode="External"/><Relationship Id="rId367" Type="http://schemas.openxmlformats.org/officeDocument/2006/relationships/hyperlink" Target="https://fbref.com/en/squads/d07537b9/Brighton-and-Hove-Albion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cff3d9bb/Chelsea-Stats" TargetMode="External"/><Relationship Id="rId781" Type="http://schemas.openxmlformats.org/officeDocument/2006/relationships/hyperlink" Target="https://fbref.com/en/players/d7e24aa1/John-Kymani-Gordon" TargetMode="External"/><Relationship Id="rId879" Type="http://schemas.openxmlformats.org/officeDocument/2006/relationships/hyperlink" Target="https://fbref.com/en/squads/8cec06e1/Wolverhampton-Wanderers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ae4fc6a4/Eberechi-Eze" TargetMode="External"/><Relationship Id="rId739" Type="http://schemas.openxmlformats.org/officeDocument/2006/relationships/hyperlink" Target="https://fbref.com/en/squads/e4a775cb/Nottingham-Forest-Stats" TargetMode="External"/><Relationship Id="rId1064" Type="http://schemas.openxmlformats.org/officeDocument/2006/relationships/hyperlink" Target="https://fbref.com/en/players/dc3e663e/Jakub-Kiwior" TargetMode="External"/><Relationship Id="rId1271" Type="http://schemas.openxmlformats.org/officeDocument/2006/relationships/hyperlink" Target="https://fbref.com/en/players/493924a7/matchlogs/2023-2024/summary/Kevin-Mbabu-Match-Logs" TargetMode="External"/><Relationship Id="rId1369" Type="http://schemas.openxmlformats.org/officeDocument/2006/relationships/hyperlink" Target="https://fbref.com/en/country/ENG/England-Football" TargetMode="External"/><Relationship Id="rId1576" Type="http://schemas.openxmlformats.org/officeDocument/2006/relationships/hyperlink" Target="https://fbref.com/en/players/4b40d9ca/Nick-Pope" TargetMode="External"/><Relationship Id="rId2115" Type="http://schemas.openxmlformats.org/officeDocument/2006/relationships/hyperlink" Target="https://fbref.com/en/players/be18d79f/Oliwier-Zych" TargetMode="External"/><Relationship Id="rId501" Type="http://schemas.openxmlformats.org/officeDocument/2006/relationships/hyperlink" Target="https://fbref.com/en/players/5a7301ae/Leander-Dendoncker" TargetMode="External"/><Relationship Id="rId946" Type="http://schemas.openxmlformats.org/officeDocument/2006/relationships/hyperlink" Target="https://fbref.com/en/country/GER/Germany-Football" TargetMode="External"/><Relationship Id="rId1131" Type="http://schemas.openxmlformats.org/officeDocument/2006/relationships/hyperlink" Target="https://fbref.com/en/players/2628fd2b/matchlogs/2023-2024/summary/Bernd-Leno-Match-Logs" TargetMode="External"/><Relationship Id="rId1229" Type="http://schemas.openxmlformats.org/officeDocument/2006/relationships/hyperlink" Target="https://fbref.com/en/country/ARG/Argentina-Football" TargetMode="External"/><Relationship Id="rId1783" Type="http://schemas.openxmlformats.org/officeDocument/2006/relationships/hyperlink" Target="https://fbref.com/en/players/ee7c0a5e/matchlogs/2023-2024/summary/James-Shea-Match-Logs" TargetMode="External"/><Relationship Id="rId1990" Type="http://schemas.openxmlformats.org/officeDocument/2006/relationships/hyperlink" Target="https://fbref.com/en/squads/361ca564/Tottenham-Hotspur-Stats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4d77b365/Darwin-Nunez" TargetMode="External"/><Relationship Id="rId1643" Type="http://schemas.openxmlformats.org/officeDocument/2006/relationships/hyperlink" Target="https://fbref.com/en/players/0a3d6d2b/matchlogs/2023-2024/summary/Chris-Richards-Match-Logs" TargetMode="External"/><Relationship Id="rId1850" Type="http://schemas.openxmlformats.org/officeDocument/2006/relationships/hyperlink" Target="https://fbref.com/en/squads/cff3d9bb/Chelsea-Stats" TargetMode="External"/><Relationship Id="rId1503" Type="http://schemas.openxmlformats.org/officeDocument/2006/relationships/hyperlink" Target="https://fbref.com/en/players/7b355808/matchlogs/2023-2024/summary/William-Osula-Match-Logs" TargetMode="External"/><Relationship Id="rId1710" Type="http://schemas.openxmlformats.org/officeDocument/2006/relationships/hyperlink" Target="https://fbref.com/en/squads/822bd0ba/Liverpool-Stats" TargetMode="External"/><Relationship Id="rId1948" Type="http://schemas.openxmlformats.org/officeDocument/2006/relationships/hyperlink" Target="https://fbref.com/en/players/4a51ba65/Matt-Turner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17695062/Emile-Smith-Rowe" TargetMode="External"/><Relationship Id="rId151" Type="http://schemas.openxmlformats.org/officeDocument/2006/relationships/hyperlink" Target="https://fbref.com/en/squads/cd051869/Brentford-Stats" TargetMode="External"/><Relationship Id="rId389" Type="http://schemas.openxmlformats.org/officeDocument/2006/relationships/hyperlink" Target="https://fbref.com/en/players/26ce2263/Ryan-Christie" TargetMode="External"/><Relationship Id="rId596" Type="http://schemas.openxmlformats.org/officeDocument/2006/relationships/hyperlink" Target="https://fbref.com/en/players/3bb7b8b4/matchlogs/2023-2024/summary/Ederson-Match-Logs" TargetMode="External"/><Relationship Id="rId249" Type="http://schemas.openxmlformats.org/officeDocument/2006/relationships/hyperlink" Target="https://fbref.com/en/players/eed2427e/Oscar-Bobb" TargetMode="External"/><Relationship Id="rId456" Type="http://schemas.openxmlformats.org/officeDocument/2006/relationships/hyperlink" Target="https://fbref.com/en/players/93e08bce/matchlogs/2023-2024/summary/Ameen-Al-Dakhil-Match-Logs" TargetMode="External"/><Relationship Id="rId663" Type="http://schemas.openxmlformats.org/officeDocument/2006/relationships/hyperlink" Target="https://fbref.com/en/squads/19538871/Manchester-United-Stats" TargetMode="External"/><Relationship Id="rId870" Type="http://schemas.openxmlformats.org/officeDocument/2006/relationships/hyperlink" Target="https://fbref.com/en/country/SCO/Scotland-Football" TargetMode="External"/><Relationship Id="rId1086" Type="http://schemas.openxmlformats.org/officeDocument/2006/relationships/hyperlink" Target="https://fbref.com/en/squads/e4a775cb/Nottingham-Forest-Stats" TargetMode="External"/><Relationship Id="rId1293" Type="http://schemas.openxmlformats.org/officeDocument/2006/relationships/hyperlink" Target="https://fbref.com/en/country/ENG/England-Football" TargetMode="External"/><Relationship Id="rId109" Type="http://schemas.openxmlformats.org/officeDocument/2006/relationships/hyperlink" Target="https://fbref.com/en/players/99127249/Antony" TargetMode="External"/><Relationship Id="rId316" Type="http://schemas.openxmlformats.org/officeDocument/2006/relationships/hyperlink" Target="https://fbref.com/en/players/b2d31e83/matchlogs/2023-2024/summary/Dan-Burn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c17bfb65/matchlogs/2023-2024/summary/Joelinton-Match-Logs" TargetMode="External"/><Relationship Id="rId1153" Type="http://schemas.openxmlformats.org/officeDocument/2006/relationships/hyperlink" Target="https://fbref.com/en/country/ARG/Argentina-Football" TargetMode="External"/><Relationship Id="rId1598" Type="http://schemas.openxmlformats.org/officeDocument/2006/relationships/hyperlink" Target="https://fbref.com/en/squads/18bb7c10/Arsenal-Stats" TargetMode="External"/><Relationship Id="rId97" Type="http://schemas.openxmlformats.org/officeDocument/2006/relationships/hyperlink" Target="https://fbref.com/en/players/de31038e/Elliot-Anderson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a7588cdc/matchlogs/2023-2024/summary/Antwoine-Hackford-Match-Logs" TargetMode="External"/><Relationship Id="rId1013" Type="http://schemas.openxmlformats.org/officeDocument/2006/relationships/hyperlink" Target="https://fbref.com/en/players/0db5d2c8/Mathias-Jorgensen" TargetMode="External"/><Relationship Id="rId1360" Type="http://schemas.openxmlformats.org/officeDocument/2006/relationships/hyperlink" Target="https://fbref.com/en/players/12de1b0d/Diego-Moreira" TargetMode="External"/><Relationship Id="rId1458" Type="http://schemas.openxmlformats.org/officeDocument/2006/relationships/hyperlink" Target="https://fbref.com/en/squads/e297cd13/Luton-Town-Stats" TargetMode="External"/><Relationship Id="rId1665" Type="http://schemas.openxmlformats.org/officeDocument/2006/relationships/hyperlink" Target="https://fbref.com/en/country/USA/United-States-Football" TargetMode="External"/><Relationship Id="rId1872" Type="http://schemas.openxmlformats.org/officeDocument/2006/relationships/hyperlink" Target="https://fbref.com/en/players/cc2d7ad5/Charlie-Taylor" TargetMode="External"/><Relationship Id="rId1220" Type="http://schemas.openxmlformats.org/officeDocument/2006/relationships/hyperlink" Target="https://fbref.com/en/players/8b788c01/Anthony-Martial" TargetMode="External"/><Relationship Id="rId1318" Type="http://schemas.openxmlformats.org/officeDocument/2006/relationships/hyperlink" Target="https://fbref.com/en/squads/19538871/Manchester-United-Stats" TargetMode="External"/><Relationship Id="rId1525" Type="http://schemas.openxmlformats.org/officeDocument/2006/relationships/hyperlink" Target="https://fbref.com/en/country/BRA/Brazil-Football" TargetMode="External"/><Relationship Id="rId1732" Type="http://schemas.openxmlformats.org/officeDocument/2006/relationships/hyperlink" Target="https://fbref.com/en/players/bced0375/Ibrahim-Sangare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3ea50f67/Harvey-Barnes" TargetMode="External"/><Relationship Id="rId380" Type="http://schemas.openxmlformats.org/officeDocument/2006/relationships/hyperlink" Target="https://fbref.com/en/players/890f108d/matchlogs/2023-2024/summary/Youssef-Chermiti-Match-Logs" TargetMode="External"/><Relationship Id="rId2061" Type="http://schemas.openxmlformats.org/officeDocument/2006/relationships/hyperlink" Target="https://fbref.com/en/squads/b2b47a98/Newcastle-United-Stats" TargetMode="External"/><Relationship Id="rId240" Type="http://schemas.openxmlformats.org/officeDocument/2006/relationships/hyperlink" Target="https://fbref.com/en/players/9af1f9ff/matchlogs/2023-2024/summary/Jordan-Beyer-Match-Logs" TargetMode="External"/><Relationship Id="rId478" Type="http://schemas.openxmlformats.org/officeDocument/2006/relationships/hyperlink" Target="https://fbref.com/en/country/WAL/Wales-Football" TargetMode="External"/><Relationship Id="rId685" Type="http://schemas.openxmlformats.org/officeDocument/2006/relationships/hyperlink" Target="https://fbref.com/en/players/82927de4/Pablo-Fornals" TargetMode="External"/><Relationship Id="rId892" Type="http://schemas.openxmlformats.org/officeDocument/2006/relationships/hyperlink" Target="https://fbref.com/en/players/15f3ec41/matchlogs/2023-2024/summary/Callum-Hudson-Odoi-Match-Logs" TargetMode="External"/><Relationship Id="rId100" Type="http://schemas.openxmlformats.org/officeDocument/2006/relationships/hyperlink" Target="https://fbref.com/en/players/de31038e/matchlogs/2023-2024/summary/Elliot-Anderson-Match-Logs" TargetMode="External"/><Relationship Id="rId338" Type="http://schemas.openxmlformats.org/officeDocument/2006/relationships/hyperlink" Target="https://fbref.com/en/country/IRL/Republic-of-Ireland-Football" TargetMode="External"/><Relationship Id="rId545" Type="http://schemas.openxmlformats.org/officeDocument/2006/relationships/hyperlink" Target="https://fbref.com/en/players/d557d734/Matt-Doherty" TargetMode="External"/><Relationship Id="rId752" Type="http://schemas.openxmlformats.org/officeDocument/2006/relationships/hyperlink" Target="https://fbref.com/en/players/9f7c837d/matchlogs/2023-2024/summary/Ben-Godfrey-Match-Logs" TargetMode="External"/><Relationship Id="rId1175" Type="http://schemas.openxmlformats.org/officeDocument/2006/relationships/hyperlink" Target="https://fbref.com/en/players/6f7d826d/matchlogs/2023-2024/summary/Douglas-Luiz-Match-Logs" TargetMode="External"/><Relationship Id="rId1382" Type="http://schemas.openxmlformats.org/officeDocument/2006/relationships/hyperlink" Target="https://fbref.com/en/squads/cff3d9bb/Chelsea-Stats" TargetMode="External"/><Relationship Id="rId2019" Type="http://schemas.openxmlformats.org/officeDocument/2006/relationships/hyperlink" Target="https://fbref.com/en/players/9e525177/Aaron-Wan-Bissaka" TargetMode="External"/><Relationship Id="rId405" Type="http://schemas.openxmlformats.org/officeDocument/2006/relationships/hyperlink" Target="https://fbref.com/en/players/700783e7/Levi-Colwill" TargetMode="External"/><Relationship Id="rId612" Type="http://schemas.openxmlformats.org/officeDocument/2006/relationships/hyperlink" Target="https://fbref.com/en/players/2fba6108/matchlogs/2023-2024/summary/Anthony-Elanga-Match-Logs" TargetMode="External"/><Relationship Id="rId1035" Type="http://schemas.openxmlformats.org/officeDocument/2006/relationships/hyperlink" Target="https://fbref.com/en/squads/d3fd31cc/Everton-Stats" TargetMode="External"/><Relationship Id="rId1242" Type="http://schemas.openxmlformats.org/officeDocument/2006/relationships/hyperlink" Target="https://fbref.com/en/squads/47c64c55/Crystal-Palace-Stats" TargetMode="External"/><Relationship Id="rId1687" Type="http://schemas.openxmlformats.org/officeDocument/2006/relationships/hyperlink" Target="https://fbref.com/en/players/57c94db2/matchlogs/2023-2024/summary/Mads-Roerslev-Match-Logs" TargetMode="External"/><Relationship Id="rId1894" Type="http://schemas.openxmlformats.org/officeDocument/2006/relationships/hyperlink" Target="https://fbref.com/en/squads/e4a775cb/Nottingham-Forest-Stats" TargetMode="External"/><Relationship Id="rId917" Type="http://schemas.openxmlformats.org/officeDocument/2006/relationships/hyperlink" Target="https://fbref.com/en/players/07802f7f/Danny-Ings" TargetMode="External"/><Relationship Id="rId1102" Type="http://schemas.openxmlformats.org/officeDocument/2006/relationships/hyperlink" Target="https://fbref.com/en/squads/d07537b9/Brighton-and-Hove-Albion-Stats" TargetMode="External"/><Relationship Id="rId1547" Type="http://schemas.openxmlformats.org/officeDocument/2006/relationships/hyperlink" Target="https://fbref.com/en/players/6fe90922/matchlogs/2023-2024/summary/Ivan-Perisic-Match-Logs" TargetMode="External"/><Relationship Id="rId1754" Type="http://schemas.openxmlformats.org/officeDocument/2006/relationships/hyperlink" Target="https://fbref.com/en/squads/b2b47a98/Newcastle-United-Stats" TargetMode="External"/><Relationship Id="rId1961" Type="http://schemas.openxmlformats.org/officeDocument/2006/relationships/hyperlink" Target="https://fbref.com/en/country/KOR/Korea-Republic-Football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players/c5bdb6e3/matchlogs/2023-2024/summary/Reiss-Nelson-Match-Logs" TargetMode="External"/><Relationship Id="rId1614" Type="http://schemas.openxmlformats.org/officeDocument/2006/relationships/hyperlink" Target="https://fbref.com/en/squads/18bb7c10/Arsenal-Stats" TargetMode="External"/><Relationship Id="rId1821" Type="http://schemas.openxmlformats.org/officeDocument/2006/relationships/hyperlink" Target="https://fbref.com/en/country/ISR/Israel-Football" TargetMode="External"/><Relationship Id="rId195" Type="http://schemas.openxmlformats.org/officeDocument/2006/relationships/hyperlink" Target="https://fbref.com/en/squads/19538871/Manchester-United-Stats" TargetMode="External"/><Relationship Id="rId1919" Type="http://schemas.openxmlformats.org/officeDocument/2006/relationships/hyperlink" Target="https://fbref.com/en/players/9a28eba4/matchlogs/2023-2024/summary/Adama-Traore-Match-Logs" TargetMode="External"/><Relationship Id="rId2083" Type="http://schemas.openxmlformats.org/officeDocument/2006/relationships/hyperlink" Target="https://fbref.com/en/players/907a5d7c/Yehor-Yarmoliuk" TargetMode="External"/><Relationship Id="rId262" Type="http://schemas.openxmlformats.org/officeDocument/2006/relationships/hyperlink" Target="https://fbref.com/en/country/NED/Netherlands-Football" TargetMode="External"/><Relationship Id="rId567" Type="http://schemas.openxmlformats.org/officeDocument/2006/relationships/hyperlink" Target="https://fbref.com/en/squads/47c64c55/Crystal-Palace-Stats" TargetMode="External"/><Relationship Id="rId1197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FRA/France-Football" TargetMode="External"/><Relationship Id="rId774" Type="http://schemas.openxmlformats.org/officeDocument/2006/relationships/hyperlink" Target="https://fbref.com/en/country/PAR/Paraguay-Football" TargetMode="External"/><Relationship Id="rId981" Type="http://schemas.openxmlformats.org/officeDocument/2006/relationships/hyperlink" Target="https://fbref.com/en/players/0cd31129/Brennan-Johnson" TargetMode="External"/><Relationship Id="rId1057" Type="http://schemas.openxmlformats.org/officeDocument/2006/relationships/hyperlink" Target="https://fbref.com/en/country/IRL/Republic-of-Ireland-Football" TargetMode="External"/><Relationship Id="rId2010" Type="http://schemas.openxmlformats.org/officeDocument/2006/relationships/hyperlink" Target="https://fbref.com/en/players/9295dc1c/matchlogs/2023-2024/summary/Vitinho-Match-Logs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ECU/Ecuador-Football" TargetMode="External"/><Relationship Id="rId841" Type="http://schemas.openxmlformats.org/officeDocument/2006/relationships/hyperlink" Target="https://fbref.com/en/players/fed7cb61/Kai-Havertz" TargetMode="External"/><Relationship Id="rId1264" Type="http://schemas.openxmlformats.org/officeDocument/2006/relationships/hyperlink" Target="https://fbref.com/en/players/00963611/Konstantinos-Mavropanos" TargetMode="External"/><Relationship Id="rId1471" Type="http://schemas.openxmlformats.org/officeDocument/2006/relationships/hyperlink" Target="https://fbref.com/en/players/e7ee38c3/matchlogs/2023-2024/summary/Robin-Olsen-Match-Logs" TargetMode="External"/><Relationship Id="rId1569" Type="http://schemas.openxmlformats.org/officeDocument/2006/relationships/hyperlink" Target="https://fbref.com/en/country/ENG/England-Football" TargetMode="External"/><Relationship Id="rId2108" Type="http://schemas.openxmlformats.org/officeDocument/2006/relationships/hyperlink" Target="https://fbref.com/en/country/UKR/Ukraine-Football" TargetMode="External"/><Relationship Id="rId701" Type="http://schemas.openxmlformats.org/officeDocument/2006/relationships/hyperlink" Target="https://fbref.com/en/players/6722d4f0/Tyrese-Francois" TargetMode="External"/><Relationship Id="rId939" Type="http://schemas.openxmlformats.org/officeDocument/2006/relationships/hyperlink" Target="https://fbref.com/en/squads/18bb7c10/Arsenal-Stats" TargetMode="External"/><Relationship Id="rId1124" Type="http://schemas.openxmlformats.org/officeDocument/2006/relationships/hyperlink" Target="https://fbref.com/en/players/4f28a6ff/Clement-Lenglet" TargetMode="External"/><Relationship Id="rId1331" Type="http://schemas.openxmlformats.org/officeDocument/2006/relationships/hyperlink" Target="https://fbref.com/en/players/2f90f6b8/matchlogs/2023-2024/summary/James-Milner-Match-Logs" TargetMode="External"/><Relationship Id="rId1776" Type="http://schemas.openxmlformats.org/officeDocument/2006/relationships/hyperlink" Target="https://fbref.com/en/players/9c94165b/Luke-Shaw" TargetMode="External"/><Relationship Id="rId1983" Type="http://schemas.openxmlformats.org/officeDocument/2006/relationships/hyperlink" Target="https://fbref.com/en/players/8fe2a392/matchlogs/2023-2024/summary/Micky-van-de-Ven-Match-Logs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429" Type="http://schemas.openxmlformats.org/officeDocument/2006/relationships/hyperlink" Target="https://fbref.com/en/country/POR/Portugal-Football" TargetMode="External"/><Relationship Id="rId1636" Type="http://schemas.openxmlformats.org/officeDocument/2006/relationships/hyperlink" Target="https://fbref.com/en/players/1c7012b8/Declan-Rice" TargetMode="External"/><Relationship Id="rId1843" Type="http://schemas.openxmlformats.org/officeDocument/2006/relationships/hyperlink" Target="https://fbref.com/en/players/b400bde0/matchlogs/2023-2024/summary/Raheem-Sterling-Match-Log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f1786fb8/Burnley-Tottenham-Hotspur-September-2-2023-Premier-League" TargetMode="External"/><Relationship Id="rId117" Type="http://schemas.openxmlformats.org/officeDocument/2006/relationships/hyperlink" Target="https://fbref.com/en/squads/8cec06e1/Wolverhampton-Wanderers-Stats" TargetMode="External"/><Relationship Id="rId21" Type="http://schemas.openxmlformats.org/officeDocument/2006/relationships/hyperlink" Target="https://fbref.com/en/matches/5593f16c/Brighton-and-Hove-Albion-Bournemouth-September-24-2023-Premier-League" TargetMode="External"/><Relationship Id="rId42" Type="http://schemas.openxmlformats.org/officeDocument/2006/relationships/hyperlink" Target="https://fbref.com/en/matches/bdbc722e/Liverpool-Aston-Villa-September-3-2023-Premier-League" TargetMode="External"/><Relationship Id="rId47" Type="http://schemas.openxmlformats.org/officeDocument/2006/relationships/hyperlink" Target="https://fbref.com/en/matches/44b9a07c/West-Ham-United-Chelsea-August-20-2023-Premier-League" TargetMode="External"/><Relationship Id="rId63" Type="http://schemas.openxmlformats.org/officeDocument/2006/relationships/hyperlink" Target="https://fbref.com/en/matches/4bb62251/Tottenham-Hotspur-Manchester-United-August-19-2023-Premier-League" TargetMode="External"/><Relationship Id="rId68" Type="http://schemas.openxmlformats.org/officeDocument/2006/relationships/hyperlink" Target="https://fbref.com/en/players/507c7bdf/Bruno-Fernandes" TargetMode="External"/><Relationship Id="rId84" Type="http://schemas.openxmlformats.org/officeDocument/2006/relationships/hyperlink" Target="https://fbref.com/en/players/2628fd2b/Bernd-Leno" TargetMode="External"/><Relationship Id="rId89" Type="http://schemas.openxmlformats.org/officeDocument/2006/relationships/hyperlink" Target="https://fbref.com/en/matches/ad7ecfad/Nottingham-Forest-Burnley-September-18-2023-Premier-League" TargetMode="External"/><Relationship Id="rId112" Type="http://schemas.openxmlformats.org/officeDocument/2006/relationships/hyperlink" Target="https://fbref.com/en/matches/87b46bb9/Sheffield-United-Everton-September-2-2023-Premier-League" TargetMode="External"/><Relationship Id="rId133" Type="http://schemas.openxmlformats.org/officeDocument/2006/relationships/hyperlink" Target="https://fbref.com/en/squads/e297cd13/Luton-Town-Stats" TargetMode="External"/><Relationship Id="rId138" Type="http://schemas.openxmlformats.org/officeDocument/2006/relationships/hyperlink" Target="https://fbref.com/en/matches/76a1421e/Luton-Town-Wolverhampton-Wanderers-September-23-2023-Premier-League" TargetMode="External"/><Relationship Id="rId154" Type="http://schemas.openxmlformats.org/officeDocument/2006/relationships/hyperlink" Target="https://fbref.com/en/matches/cf4fef85/Sheffield-United-Newcastle-United-September-24-2023-Premier-League" TargetMode="External"/><Relationship Id="rId16" Type="http://schemas.openxmlformats.org/officeDocument/2006/relationships/hyperlink" Target="https://fbref.com/en/squads/d07537b9/Brighton-and-Hove-Albion-Stats" TargetMode="External"/><Relationship Id="rId107" Type="http://schemas.openxmlformats.org/officeDocument/2006/relationships/hyperlink" Target="https://fbref.com/en/players/b400bde0/Raheem-Sterling" TargetMode="External"/><Relationship Id="rId11" Type="http://schemas.openxmlformats.org/officeDocument/2006/relationships/hyperlink" Target="https://fbref.com/en/matches/b31156ab/Newcastle-United-Liverpool-August-27-2023-Premier-League" TargetMode="External"/><Relationship Id="rId32" Type="http://schemas.openxmlformats.org/officeDocument/2006/relationships/hyperlink" Target="https://fbref.com/en/matches/3b5ecd36/Crystal-Palace-Arsenal-August-21-2023-Premier-League" TargetMode="External"/><Relationship Id="rId37" Type="http://schemas.openxmlformats.org/officeDocument/2006/relationships/hyperlink" Target="https://fbref.com/en/players/bc7dc64d/Bukayo-Saka" TargetMode="External"/><Relationship Id="rId53" Type="http://schemas.openxmlformats.org/officeDocument/2006/relationships/hyperlink" Target="https://fbref.com/en/players/2f965a72/Alphonse-Areola" TargetMode="External"/><Relationship Id="rId58" Type="http://schemas.openxmlformats.org/officeDocument/2006/relationships/hyperlink" Target="https://fbref.com/en/matches/71b7e5e2/Newcastle-United-Brentford-September-16-2023-Premier-League" TargetMode="External"/><Relationship Id="rId74" Type="http://schemas.openxmlformats.org/officeDocument/2006/relationships/hyperlink" Target="https://fbref.com/en/matches/bc77340e/Aston-Villa-Crystal-Palace-September-16-2023-Premier-League" TargetMode="External"/><Relationship Id="rId79" Type="http://schemas.openxmlformats.org/officeDocument/2006/relationships/hyperlink" Target="https://fbref.com/en/matches/46be83af/Fulham-Brentford-August-19-2023-Premier-League" TargetMode="External"/><Relationship Id="rId102" Type="http://schemas.openxmlformats.org/officeDocument/2006/relationships/hyperlink" Target="https://fbref.com/en/matches/44b9a07c/West-Ham-United-Chelsea-August-20-2023-Premier-League" TargetMode="External"/><Relationship Id="rId123" Type="http://schemas.openxmlformats.org/officeDocument/2006/relationships/hyperlink" Target="https://fbref.com/en/players/169fd162/Hwang-Hee-chan" TargetMode="External"/><Relationship Id="rId128" Type="http://schemas.openxmlformats.org/officeDocument/2006/relationships/hyperlink" Target="https://fbref.com/en/matches/e2946b10/Brentford-Bournemouth-September-2-2023-Premier-League" TargetMode="External"/><Relationship Id="rId144" Type="http://schemas.openxmlformats.org/officeDocument/2006/relationships/hyperlink" Target="https://fbref.com/en/matches/f1786fb8/Burnley-Tottenham-Hotspur-September-2-2023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64c0a6e2/West-Ham-United-Manchester-City-September-16-2023-Premier-League" TargetMode="External"/><Relationship Id="rId90" Type="http://schemas.openxmlformats.org/officeDocument/2006/relationships/hyperlink" Target="https://fbref.com/en/matches/5dc7e234/Manchester-City-Nottingham-Forest-September-23-2023-Premier-League" TargetMode="External"/><Relationship Id="rId95" Type="http://schemas.openxmlformats.org/officeDocument/2006/relationships/hyperlink" Target="https://fbref.com/en/matches/537b2b0b/Brentford-Crystal-Palace-August-26-2023-Premier-League" TargetMode="External"/><Relationship Id="rId22" Type="http://schemas.openxmlformats.org/officeDocument/2006/relationships/hyperlink" Target="https://fbref.com/en/players/4596da74/Evan-Ferguson" TargetMode="External"/><Relationship Id="rId27" Type="http://schemas.openxmlformats.org/officeDocument/2006/relationships/hyperlink" Target="https://fbref.com/en/matches/e56e96e1/Tottenham-Hotspur-Sheffield-United-September-16-2023-Premier-League" TargetMode="External"/><Relationship Id="rId43" Type="http://schemas.openxmlformats.org/officeDocument/2006/relationships/hyperlink" Target="https://fbref.com/en/matches/bc77340e/Aston-Villa-Crystal-Palace-September-16-2023-Premier-League" TargetMode="External"/><Relationship Id="rId48" Type="http://schemas.openxmlformats.org/officeDocument/2006/relationships/hyperlink" Target="https://fbref.com/en/matches/ba68d60c/Brighton-and-Hove-Albion-West-Ham-United-August-26-2023-Premier-League" TargetMode="External"/><Relationship Id="rId64" Type="http://schemas.openxmlformats.org/officeDocument/2006/relationships/hyperlink" Target="https://fbref.com/en/matches/70d9b1ab/Manchester-United-Nottingham-Forest-August-26-2023-Premier-League" TargetMode="External"/><Relationship Id="rId69" Type="http://schemas.openxmlformats.org/officeDocument/2006/relationships/hyperlink" Target="https://fbref.com/en/players/e9c0c1b2/Andre-Onana" TargetMode="External"/><Relationship Id="rId113" Type="http://schemas.openxmlformats.org/officeDocument/2006/relationships/hyperlink" Target="https://fbref.com/en/matches/b1278924/Everton-Arsenal-September-17-2023-Premier-League" TargetMode="External"/><Relationship Id="rId118" Type="http://schemas.openxmlformats.org/officeDocument/2006/relationships/hyperlink" Target="https://fbref.com/en/matches/d7c606ec/Wolverhampton-Wanderers-Brighton-and-Hove-Albion-August-19-2023-Premier-League" TargetMode="External"/><Relationship Id="rId134" Type="http://schemas.openxmlformats.org/officeDocument/2006/relationships/hyperlink" Target="https://fbref.com/en/matches/56a137f7/Brighton-and-Hove-Albion-Luton-Town-August-12-2023-Premier-League" TargetMode="External"/><Relationship Id="rId139" Type="http://schemas.openxmlformats.org/officeDocument/2006/relationships/hyperlink" Target="https://fbref.com/en/players/2da834f1/Carlton-Morris" TargetMode="External"/><Relationship Id="rId80" Type="http://schemas.openxmlformats.org/officeDocument/2006/relationships/hyperlink" Target="https://fbref.com/en/matches/d8f8f8ad/Arsenal-Fulham-August-26-2023-Premier-League" TargetMode="External"/><Relationship Id="rId85" Type="http://schemas.openxmlformats.org/officeDocument/2006/relationships/hyperlink" Target="https://fbref.com/en/squads/e4a775cb/Nottingham-Forest-Stats" TargetMode="External"/><Relationship Id="rId150" Type="http://schemas.openxmlformats.org/officeDocument/2006/relationships/hyperlink" Target="https://fbref.com/en/matches/a0a93f71/Nottingham-Forest-Sheffield-United-August-18-2023-Premier-League" TargetMode="External"/><Relationship Id="rId155" Type="http://schemas.openxmlformats.org/officeDocument/2006/relationships/hyperlink" Target="https://fbref.com/en/players/eebacc07/Gustavo-Hamer" TargetMode="External"/><Relationship Id="rId12" Type="http://schemas.openxmlformats.org/officeDocument/2006/relationships/hyperlink" Target="https://fbref.com/en/matches/bdbc722e/Liverpool-Aston-Villa-September-3-2023-Premier-League" TargetMode="External"/><Relationship Id="rId17" Type="http://schemas.openxmlformats.org/officeDocument/2006/relationships/hyperlink" Target="https://fbref.com/en/matches/d7c606ec/Wolverhampton-Wanderers-Brighton-and-Hove-Albion-August-19-2023-Premier-League" TargetMode="External"/><Relationship Id="rId33" Type="http://schemas.openxmlformats.org/officeDocument/2006/relationships/hyperlink" Target="https://fbref.com/en/matches/d8f8f8ad/Arsenal-Fulham-August-26-2023-Premier-League" TargetMode="External"/><Relationship Id="rId38" Type="http://schemas.openxmlformats.org/officeDocument/2006/relationships/hyperlink" Target="https://fbref.com/en/players/466fb2c5/Aaron-Ramsdale" TargetMode="External"/><Relationship Id="rId59" Type="http://schemas.openxmlformats.org/officeDocument/2006/relationships/hyperlink" Target="https://fbref.com/en/matches/cf4fef85/Sheffield-United-Newcastle-United-September-24-2023-Premier-League" TargetMode="External"/><Relationship Id="rId103" Type="http://schemas.openxmlformats.org/officeDocument/2006/relationships/hyperlink" Target="https://fbref.com/en/matches/6bfb9dc0/Chelsea-Luton-Town-August-25-2023-Premier-League" TargetMode="External"/><Relationship Id="rId108" Type="http://schemas.openxmlformats.org/officeDocument/2006/relationships/hyperlink" Target="https://fbref.com/en/players/6a713852/Robert-Sanchez" TargetMode="External"/><Relationship Id="rId124" Type="http://schemas.openxmlformats.org/officeDocument/2006/relationships/hyperlink" Target="https://fbref.com/en/players/903b6e8b/Jose-Sa" TargetMode="External"/><Relationship Id="rId129" Type="http://schemas.openxmlformats.org/officeDocument/2006/relationships/hyperlink" Target="https://fbref.com/en/matches/be0cbf88/Bournemouth-Chelsea-September-17-2023-Premier-League" TargetMode="External"/><Relationship Id="rId20" Type="http://schemas.openxmlformats.org/officeDocument/2006/relationships/hyperlink" Target="https://fbref.com/en/matches/ddcf2857/Manchester-United-Brighton-and-Hove-Albion-September-16-2023-Premier-League" TargetMode="External"/><Relationship Id="rId41" Type="http://schemas.openxmlformats.org/officeDocument/2006/relationships/hyperlink" Target="https://fbref.com/en/matches/b66a7def/Burnley-Aston-Villa-August-27-2023-Premier-League" TargetMode="External"/><Relationship Id="rId54" Type="http://schemas.openxmlformats.org/officeDocument/2006/relationships/hyperlink" Target="https://fbref.com/en/squads/b2b47a98/Newcastle-United-Stats" TargetMode="External"/><Relationship Id="rId62" Type="http://schemas.openxmlformats.org/officeDocument/2006/relationships/hyperlink" Target="https://fbref.com/en/squads/19538871/Manchester-United-Stats" TargetMode="External"/><Relationship Id="rId70" Type="http://schemas.openxmlformats.org/officeDocument/2006/relationships/hyperlink" Target="https://fbref.com/en/squads/47c64c55/Crystal-Palace-Stats" TargetMode="External"/><Relationship Id="rId75" Type="http://schemas.openxmlformats.org/officeDocument/2006/relationships/hyperlink" Target="https://fbref.com/en/matches/cf0b2b19/Crystal-Palace-Fulham-September-23-2023-Premier-League" TargetMode="External"/><Relationship Id="rId83" Type="http://schemas.openxmlformats.org/officeDocument/2006/relationships/hyperlink" Target="https://fbref.com/en/matches/cf0b2b19/Crystal-Palace-Fulham-September-23-2023-Premier-League" TargetMode="External"/><Relationship Id="rId88" Type="http://schemas.openxmlformats.org/officeDocument/2006/relationships/hyperlink" Target="https://fbref.com/en/matches/44e89d37/Chelsea-Nottingham-Forest-September-2-2023-Premier-League" TargetMode="External"/><Relationship Id="rId91" Type="http://schemas.openxmlformats.org/officeDocument/2006/relationships/hyperlink" Target="https://fbref.com/en/players/e5478b87/Taiwo-Awoniyi" TargetMode="External"/><Relationship Id="rId96" Type="http://schemas.openxmlformats.org/officeDocument/2006/relationships/hyperlink" Target="https://fbref.com/en/matches/e2946b10/Brentford-Bournemouth-September-2-2023-Premier-League" TargetMode="External"/><Relationship Id="rId111" Type="http://schemas.openxmlformats.org/officeDocument/2006/relationships/hyperlink" Target="https://fbref.com/en/matches/18dfee28/Everton-Wolverhampton-Wanderers-August-26-2023-Premier-League" TargetMode="External"/><Relationship Id="rId132" Type="http://schemas.openxmlformats.org/officeDocument/2006/relationships/hyperlink" Target="https://fbref.com/en/players/a9dc785c/Neto" TargetMode="External"/><Relationship Id="rId140" Type="http://schemas.openxmlformats.org/officeDocument/2006/relationships/hyperlink" Target="https://fbref.com/en/players/1caa93a5/Thomas-Kaminski" TargetMode="External"/><Relationship Id="rId145" Type="http://schemas.openxmlformats.org/officeDocument/2006/relationships/hyperlink" Target="https://fbref.com/en/matches/ad7ecfad/Nottingham-Forest-Burnley-September-18-2023-Premier-League" TargetMode="External"/><Relationship Id="rId153" Type="http://schemas.openxmlformats.org/officeDocument/2006/relationships/hyperlink" Target="https://fbref.com/en/matches/e56e96e1/Tottenham-Hotspur-Sheffield-United-September-16-2023-Premier-League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matches/5dc7e234/Manchester-City-Nottingham-Forest-September-23-2023-Premier-League" TargetMode="External"/><Relationship Id="rId15" Type="http://schemas.openxmlformats.org/officeDocument/2006/relationships/hyperlink" Target="https://fbref.com/en/players/7a2e46a8/Alisson" TargetMode="External"/><Relationship Id="rId23" Type="http://schemas.openxmlformats.org/officeDocument/2006/relationships/hyperlink" Target="https://fbref.com/en/squads/361ca564/Tottenham-Hotspur-Stats" TargetMode="External"/><Relationship Id="rId28" Type="http://schemas.openxmlformats.org/officeDocument/2006/relationships/hyperlink" Target="https://fbref.com/en/matches/08947a10/North-London-Derby-Arsenal-Tottenham-Hotspur-September-24-2023-Premier-League" TargetMode="External"/><Relationship Id="rId36" Type="http://schemas.openxmlformats.org/officeDocument/2006/relationships/hyperlink" Target="https://fbref.com/en/matches/08947a10/North-London-Derby-Arsenal-Tottenham-Hotspur-September-24-2023-Premier-League" TargetMode="External"/><Relationship Id="rId49" Type="http://schemas.openxmlformats.org/officeDocument/2006/relationships/hyperlink" Target="https://fbref.com/en/matches/e929e225/Luton-Town-West-Ham-United-September-1-2023-Premier-League" TargetMode="External"/><Relationship Id="rId57" Type="http://schemas.openxmlformats.org/officeDocument/2006/relationships/hyperlink" Target="https://fbref.com/en/matches/4f754e0a/Brighton-and-Hove-Albion-Newcastle-United-September-2-2023-Premier-League" TargetMode="External"/><Relationship Id="rId106" Type="http://schemas.openxmlformats.org/officeDocument/2006/relationships/hyperlink" Target="https://fbref.com/en/matches/7d2c5e05/Chelsea-Aston-Villa-September-24-2023-Premier-League" TargetMode="External"/><Relationship Id="rId114" Type="http://schemas.openxmlformats.org/officeDocument/2006/relationships/hyperlink" Target="https://fbref.com/en/matches/96681b93/Brentford-Everton-September-23-2023-Premier-League" TargetMode="External"/><Relationship Id="rId119" Type="http://schemas.openxmlformats.org/officeDocument/2006/relationships/hyperlink" Target="https://fbref.com/en/matches/18dfee28/Everton-Wolverhampton-Wanderers-August-26-2023-Premier-League" TargetMode="External"/><Relationship Id="rId127" Type="http://schemas.openxmlformats.org/officeDocument/2006/relationships/hyperlink" Target="https://fbref.com/en/matches/f49c4ad2/Bournemouth-Tottenham-Hotspur-August-26-2023-Premier-League" TargetMode="External"/><Relationship Id="rId10" Type="http://schemas.openxmlformats.org/officeDocument/2006/relationships/hyperlink" Target="https://fbref.com/en/matches/80bebdbb/Liverpool-Bournemouth-August-19-2023-Premier-League" TargetMode="External"/><Relationship Id="rId31" Type="http://schemas.openxmlformats.org/officeDocument/2006/relationships/hyperlink" Target="https://fbref.com/en/squads/18bb7c10/Arsenal-Stats" TargetMode="External"/><Relationship Id="rId44" Type="http://schemas.openxmlformats.org/officeDocument/2006/relationships/hyperlink" Target="https://fbref.com/en/matches/7d2c5e05/Chelsea-Aston-Villa-September-24-2023-Premier-League" TargetMode="External"/><Relationship Id="rId52" Type="http://schemas.openxmlformats.org/officeDocument/2006/relationships/hyperlink" Target="https://fbref.com/en/players/79c84d1c/Jarrod-Bowen" TargetMode="External"/><Relationship Id="rId60" Type="http://schemas.openxmlformats.org/officeDocument/2006/relationships/hyperlink" Target="https://fbref.com/en/players/c596fcb0/Callum-Wilson" TargetMode="External"/><Relationship Id="rId65" Type="http://schemas.openxmlformats.org/officeDocument/2006/relationships/hyperlink" Target="https://fbref.com/en/matches/74125d47/Arsenal-Manchester-United-September-3-2023-Premier-League" TargetMode="External"/><Relationship Id="rId73" Type="http://schemas.openxmlformats.org/officeDocument/2006/relationships/hyperlink" Target="https://fbref.com/en/matches/f9436d32/Crystal-Palace-Wolverhampton-Wanderers-September-3-2023-Premier-League" TargetMode="External"/><Relationship Id="rId78" Type="http://schemas.openxmlformats.org/officeDocument/2006/relationships/hyperlink" Target="https://fbref.com/en/squads/fd962109/Fulham-Stats" TargetMode="External"/><Relationship Id="rId81" Type="http://schemas.openxmlformats.org/officeDocument/2006/relationships/hyperlink" Target="https://fbref.com/en/matches/88066bdf/Manchester-City-Fulham-September-2-2023-Premier-League" TargetMode="External"/><Relationship Id="rId86" Type="http://schemas.openxmlformats.org/officeDocument/2006/relationships/hyperlink" Target="https://fbref.com/en/matches/a0a93f71/Nottingham-Forest-Sheffield-United-August-18-2023-Premier-League" TargetMode="External"/><Relationship Id="rId94" Type="http://schemas.openxmlformats.org/officeDocument/2006/relationships/hyperlink" Target="https://fbref.com/en/matches/46be83af/Fulham-Brentford-August-19-2023-Premier-League" TargetMode="External"/><Relationship Id="rId99" Type="http://schemas.openxmlformats.org/officeDocument/2006/relationships/hyperlink" Target="https://fbref.com/en/players/6afaebf2/Bryan-Mbeumo" TargetMode="External"/><Relationship Id="rId101" Type="http://schemas.openxmlformats.org/officeDocument/2006/relationships/hyperlink" Target="https://fbref.com/en/squads/cff3d9bb/Chelsea-Stats" TargetMode="External"/><Relationship Id="rId122" Type="http://schemas.openxmlformats.org/officeDocument/2006/relationships/hyperlink" Target="https://fbref.com/en/matches/76a1421e/Luton-Town-Wolverhampton-Wanderers-September-23-2023-Premier-League" TargetMode="External"/><Relationship Id="rId130" Type="http://schemas.openxmlformats.org/officeDocument/2006/relationships/hyperlink" Target="https://fbref.com/en/matches/5593f16c/Brighton-and-Hove-Albion-Bournemouth-September-24-2023-Premier-League" TargetMode="External"/><Relationship Id="rId135" Type="http://schemas.openxmlformats.org/officeDocument/2006/relationships/hyperlink" Target="https://fbref.com/en/matches/6bfb9dc0/Chelsea-Luton-Town-August-25-2023-Premier-League" TargetMode="External"/><Relationship Id="rId143" Type="http://schemas.openxmlformats.org/officeDocument/2006/relationships/hyperlink" Target="https://fbref.com/en/matches/b66a7def/Burnley-Aston-Villa-August-27-2023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0844ff10/Sheffield-United-Manchester-City-August-27-2023-Premier-League" TargetMode="External"/><Relationship Id="rId156" Type="http://schemas.openxmlformats.org/officeDocument/2006/relationships/hyperlink" Target="https://fbref.com/en/players/96cf7b61/Wes-Foderingham" TargetMode="External"/><Relationship Id="rId4" Type="http://schemas.openxmlformats.org/officeDocument/2006/relationships/hyperlink" Target="https://fbref.com/en/matches/88066bdf/Manchester-City-Fulham-September-2-2023-Premier-League" TargetMode="External"/><Relationship Id="rId9" Type="http://schemas.openxmlformats.org/officeDocument/2006/relationships/hyperlink" Target="https://fbref.com/en/squads/822bd0ba/Liverpool-Stats" TargetMode="External"/><Relationship Id="rId13" Type="http://schemas.openxmlformats.org/officeDocument/2006/relationships/hyperlink" Target="https://fbref.com/en/matches/38daebd2/Wolverhampton-Wanderers-Liverpool-September-16-2023-Premier-League" TargetMode="External"/><Relationship Id="rId18" Type="http://schemas.openxmlformats.org/officeDocument/2006/relationships/hyperlink" Target="https://fbref.com/en/matches/ba68d60c/Brighton-and-Hove-Albion-West-Ham-United-August-26-2023-Premier-League" TargetMode="External"/><Relationship Id="rId39" Type="http://schemas.openxmlformats.org/officeDocument/2006/relationships/hyperlink" Target="https://fbref.com/en/squads/8602292d/Aston-Villa-Stats" TargetMode="External"/><Relationship Id="rId109" Type="http://schemas.openxmlformats.org/officeDocument/2006/relationships/hyperlink" Target="https://fbref.com/en/squads/d3fd31cc/Everton-Stats" TargetMode="External"/><Relationship Id="rId34" Type="http://schemas.openxmlformats.org/officeDocument/2006/relationships/hyperlink" Target="https://fbref.com/en/matches/74125d47/Arsenal-Manchester-United-September-3-2023-Premier-League" TargetMode="External"/><Relationship Id="rId50" Type="http://schemas.openxmlformats.org/officeDocument/2006/relationships/hyperlink" Target="https://fbref.com/en/matches/64c0a6e2/West-Ham-United-Manchester-City-September-16-2023-Premier-League" TargetMode="External"/><Relationship Id="rId55" Type="http://schemas.openxmlformats.org/officeDocument/2006/relationships/hyperlink" Target="https://fbref.com/en/matches/0b8f50a5/Manchester-City-Newcastle-United-August-19-2023-Premier-League" TargetMode="External"/><Relationship Id="rId76" Type="http://schemas.openxmlformats.org/officeDocument/2006/relationships/hyperlink" Target="https://fbref.com/en/players/0562b7f1/Odsonne-Edouard" TargetMode="External"/><Relationship Id="rId97" Type="http://schemas.openxmlformats.org/officeDocument/2006/relationships/hyperlink" Target="https://fbref.com/en/matches/71b7e5e2/Newcastle-United-Brentford-September-16-2023-Premier-League" TargetMode="External"/><Relationship Id="rId104" Type="http://schemas.openxmlformats.org/officeDocument/2006/relationships/hyperlink" Target="https://fbref.com/en/matches/44e89d37/Chelsea-Nottingham-Forest-September-2-2023-Premier-League" TargetMode="External"/><Relationship Id="rId120" Type="http://schemas.openxmlformats.org/officeDocument/2006/relationships/hyperlink" Target="https://fbref.com/en/matches/f9436d32/Crystal-Palace-Wolverhampton-Wanderers-September-3-2023-Premier-League" TargetMode="External"/><Relationship Id="rId125" Type="http://schemas.openxmlformats.org/officeDocument/2006/relationships/hyperlink" Target="https://fbref.com/en/squads/4ba7cbea/Bournemouth-Stats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8e26793d/Burnley-Manchester-United-September-23-2023-Premier-League" TargetMode="External"/><Relationship Id="rId7" Type="http://schemas.openxmlformats.org/officeDocument/2006/relationships/hyperlink" Target="https://fbref.com/en/players/1f44ac21/Erling-Haaland" TargetMode="External"/><Relationship Id="rId71" Type="http://schemas.openxmlformats.org/officeDocument/2006/relationships/hyperlink" Target="https://fbref.com/en/matches/3b5ecd36/Crystal-Palace-Arsenal-August-21-2023-Premier-League" TargetMode="External"/><Relationship Id="rId92" Type="http://schemas.openxmlformats.org/officeDocument/2006/relationships/hyperlink" Target="https://fbref.com/en/players/4a51ba65/Matt-Turner" TargetMode="External"/><Relationship Id="rId2" Type="http://schemas.openxmlformats.org/officeDocument/2006/relationships/hyperlink" Target="https://fbref.com/en/matches/0b8f50a5/Manchester-City-Newcastle-United-August-19-2023-Premier-League" TargetMode="External"/><Relationship Id="rId29" Type="http://schemas.openxmlformats.org/officeDocument/2006/relationships/hyperlink" Target="https://fbref.com/en/players/92e7e919/Son-Heung-min" TargetMode="External"/><Relationship Id="rId24" Type="http://schemas.openxmlformats.org/officeDocument/2006/relationships/hyperlink" Target="https://fbref.com/en/matches/4bb62251/Tottenham-Hotspur-Manchester-United-August-19-2023-Premier-League" TargetMode="External"/><Relationship Id="rId40" Type="http://schemas.openxmlformats.org/officeDocument/2006/relationships/hyperlink" Target="https://fbref.com/en/matches/959b558d/Aston-Villa-Everton-August-20-2023-Premier-League" TargetMode="External"/><Relationship Id="rId45" Type="http://schemas.openxmlformats.org/officeDocument/2006/relationships/hyperlink" Target="https://fbref.com/en/players/7956236f/Emiliano-Martinez" TargetMode="External"/><Relationship Id="rId66" Type="http://schemas.openxmlformats.org/officeDocument/2006/relationships/hyperlink" Target="https://fbref.com/en/matches/ddcf2857/Manchester-United-Brighton-and-Hove-Albion-September-16-2023-Premier-League" TargetMode="External"/><Relationship Id="rId87" Type="http://schemas.openxmlformats.org/officeDocument/2006/relationships/hyperlink" Target="https://fbref.com/en/matches/70d9b1ab/Manchester-United-Nottingham-Forest-August-26-2023-Premier-League" TargetMode="External"/><Relationship Id="rId110" Type="http://schemas.openxmlformats.org/officeDocument/2006/relationships/hyperlink" Target="https://fbref.com/en/matches/959b558d/Aston-Villa-Everton-August-20-2023-Premier-League" TargetMode="External"/><Relationship Id="rId115" Type="http://schemas.openxmlformats.org/officeDocument/2006/relationships/hyperlink" Target="https://fbref.com/en/players/02b29014/Abdoulaye-Doucoure" TargetMode="External"/><Relationship Id="rId131" Type="http://schemas.openxmlformats.org/officeDocument/2006/relationships/hyperlink" Target="https://fbref.com/en/players/e77dc3b2/Dominic-Solanke" TargetMode="External"/><Relationship Id="rId136" Type="http://schemas.openxmlformats.org/officeDocument/2006/relationships/hyperlink" Target="https://fbref.com/en/matches/e929e225/Luton-Town-West-Ham-United-September-1-2023-Premier-League" TargetMode="External"/><Relationship Id="rId157" Type="http://schemas.openxmlformats.org/officeDocument/2006/relationships/printerSettings" Target="../printerSettings/printerSettings4.bin"/><Relationship Id="rId61" Type="http://schemas.openxmlformats.org/officeDocument/2006/relationships/hyperlink" Target="https://fbref.com/en/players/4b40d9ca/Nick-Pope" TargetMode="External"/><Relationship Id="rId82" Type="http://schemas.openxmlformats.org/officeDocument/2006/relationships/hyperlink" Target="https://fbref.com/en/matches/48b1bdc7/Fulham-Luton-Town-September-16-2023-Premier-League" TargetMode="External"/><Relationship Id="rId152" Type="http://schemas.openxmlformats.org/officeDocument/2006/relationships/hyperlink" Target="https://fbref.com/en/matches/87b46bb9/Sheffield-United-Everton-September-2-2023-Premier-League" TargetMode="External"/><Relationship Id="rId19" Type="http://schemas.openxmlformats.org/officeDocument/2006/relationships/hyperlink" Target="https://fbref.com/en/matches/4f754e0a/Brighton-and-Hove-Albion-Newcastle-United-September-2-2023-Premier-League" TargetMode="External"/><Relationship Id="rId14" Type="http://schemas.openxmlformats.org/officeDocument/2006/relationships/hyperlink" Target="https://fbref.com/en/matches/90adf8b3/Liverpool-West-Ham-United-September-24-2023-Premier-League" TargetMode="External"/><Relationship Id="rId30" Type="http://schemas.openxmlformats.org/officeDocument/2006/relationships/hyperlink" Target="https://fbref.com/en/players/77d6fd4d/Guglielmo-Vicario" TargetMode="External"/><Relationship Id="rId35" Type="http://schemas.openxmlformats.org/officeDocument/2006/relationships/hyperlink" Target="https://fbref.com/en/matches/b1278924/Everton-Arsenal-September-17-2023-Premier-League" TargetMode="External"/><Relationship Id="rId56" Type="http://schemas.openxmlformats.org/officeDocument/2006/relationships/hyperlink" Target="https://fbref.com/en/matches/b31156ab/Newcastle-United-Liverpool-August-27-2023-Premier-League" TargetMode="External"/><Relationship Id="rId77" Type="http://schemas.openxmlformats.org/officeDocument/2006/relationships/hyperlink" Target="https://fbref.com/en/players/9e5708be/Sam-Johnstone" TargetMode="External"/><Relationship Id="rId100" Type="http://schemas.openxmlformats.org/officeDocument/2006/relationships/hyperlink" Target="https://fbref.com/en/players/a92ab7be/Mark-Flekken" TargetMode="External"/><Relationship Id="rId105" Type="http://schemas.openxmlformats.org/officeDocument/2006/relationships/hyperlink" Target="https://fbref.com/en/matches/be0cbf88/Bournemouth-Chelsea-September-17-2023-Premier-League" TargetMode="External"/><Relationship Id="rId126" Type="http://schemas.openxmlformats.org/officeDocument/2006/relationships/hyperlink" Target="https://fbref.com/en/matches/80bebdbb/Liverpool-Bournemouth-August-19-2023-Premier-League" TargetMode="External"/><Relationship Id="rId147" Type="http://schemas.openxmlformats.org/officeDocument/2006/relationships/hyperlink" Target="https://fbref.com/en/players/f84a807c/Lyle-Foster" TargetMode="External"/><Relationship Id="rId8" Type="http://schemas.openxmlformats.org/officeDocument/2006/relationships/hyperlink" Target="https://fbref.com/en/players/3bb7b8b4/Ederson" TargetMode="External"/><Relationship Id="rId51" Type="http://schemas.openxmlformats.org/officeDocument/2006/relationships/hyperlink" Target="https://fbref.com/en/matches/90adf8b3/Liverpool-West-Ham-United-September-24-2023-Premier-League" TargetMode="External"/><Relationship Id="rId72" Type="http://schemas.openxmlformats.org/officeDocument/2006/relationships/hyperlink" Target="https://fbref.com/en/matches/537b2b0b/Brentford-Crystal-Palace-August-26-2023-Premier-League" TargetMode="External"/><Relationship Id="rId93" Type="http://schemas.openxmlformats.org/officeDocument/2006/relationships/hyperlink" Target="https://fbref.com/en/squads/cd051869/Brentford-Stats" TargetMode="External"/><Relationship Id="rId98" Type="http://schemas.openxmlformats.org/officeDocument/2006/relationships/hyperlink" Target="https://fbref.com/en/matches/96681b93/Brentford-Everton-September-23-2023-Premier-League" TargetMode="External"/><Relationship Id="rId121" Type="http://schemas.openxmlformats.org/officeDocument/2006/relationships/hyperlink" Target="https://fbref.com/en/matches/38daebd2/Wolverhampton-Wanderers-Liverpool-September-16-2023-Premier-League" TargetMode="External"/><Relationship Id="rId142" Type="http://schemas.openxmlformats.org/officeDocument/2006/relationships/hyperlink" Target="https://fbref.com/en/matches/3a6836b4/Burnley-Manchester-City-August-11-2023-Premier-League" TargetMode="External"/><Relationship Id="rId3" Type="http://schemas.openxmlformats.org/officeDocument/2006/relationships/hyperlink" Target="https://fbref.com/en/matches/0844ff10/Sheffield-United-Manchester-City-August-27-2023-Premier-League" TargetMode="External"/><Relationship Id="rId25" Type="http://schemas.openxmlformats.org/officeDocument/2006/relationships/hyperlink" Target="https://fbref.com/en/matches/f49c4ad2/Bournemouth-Tottenham-Hotspur-August-26-2023-Premier-League" TargetMode="External"/><Relationship Id="rId46" Type="http://schemas.openxmlformats.org/officeDocument/2006/relationships/hyperlink" Target="https://fbref.com/en/squads/7c21e445/West-Ham-United-Stats" TargetMode="External"/><Relationship Id="rId67" Type="http://schemas.openxmlformats.org/officeDocument/2006/relationships/hyperlink" Target="https://fbref.com/en/matches/8e26793d/Burnley-Manchester-United-September-23-2023-Premier-League" TargetMode="External"/><Relationship Id="rId116" Type="http://schemas.openxmlformats.org/officeDocument/2006/relationships/hyperlink" Target="https://fbref.com/en/players/4806ec67/Jordan-Pickford" TargetMode="External"/><Relationship Id="rId137" Type="http://schemas.openxmlformats.org/officeDocument/2006/relationships/hyperlink" Target="https://fbref.com/en/matches/48b1bdc7/Fulham-Luton-Town-September-16-2023-Premier-League" TargetMode="External"/><Relationship Id="rId158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5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1876</v>
      </c>
      <c r="N2" s="20">
        <v>0</v>
      </c>
      <c r="O2" s="22">
        <v>1</v>
      </c>
      <c r="P2" s="23" t="b">
        <v>0</v>
      </c>
      <c r="Q2" s="20" t="s">
        <v>3008</v>
      </c>
      <c r="R2" s="20" t="s">
        <v>3009</v>
      </c>
      <c r="S2" s="22">
        <v>44</v>
      </c>
      <c r="T2" s="20" t="s">
        <v>1877</v>
      </c>
      <c r="U2" s="20">
        <v>0</v>
      </c>
      <c r="V2" s="20" t="s">
        <v>1878</v>
      </c>
      <c r="W2" s="20">
        <v>0.3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50647</v>
      </c>
      <c r="AG2" s="22">
        <v>1188</v>
      </c>
      <c r="AH2" s="20">
        <v>0</v>
      </c>
      <c r="AI2" s="20">
        <v>0</v>
      </c>
      <c r="AJ2" s="20" t="s">
        <v>1878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553</v>
      </c>
      <c r="BH2" s="22">
        <v>53</v>
      </c>
      <c r="BI2" s="22">
        <v>541</v>
      </c>
      <c r="BJ2" s="22">
        <v>56</v>
      </c>
      <c r="BK2" s="22">
        <v>525</v>
      </c>
      <c r="BL2" s="22">
        <v>55</v>
      </c>
      <c r="BM2" s="22">
        <v>558</v>
      </c>
      <c r="BN2" s="22">
        <v>55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538</v>
      </c>
      <c r="CB2" s="22">
        <v>88</v>
      </c>
      <c r="CC2" s="22">
        <v>530</v>
      </c>
      <c r="CD2" s="22">
        <v>53</v>
      </c>
      <c r="CE2" s="22">
        <v>558</v>
      </c>
      <c r="CF2" s="22">
        <v>57</v>
      </c>
      <c r="CG2" s="22">
        <v>262</v>
      </c>
      <c r="CH2" s="22">
        <v>44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11055</v>
      </c>
      <c r="AE3" s="22">
        <v>1083</v>
      </c>
      <c r="AF3" s="22">
        <v>16655</v>
      </c>
      <c r="AG3" s="22">
        <v>722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412</v>
      </c>
      <c r="BH3" s="22">
        <v>146</v>
      </c>
      <c r="BI3" s="22">
        <v>393</v>
      </c>
      <c r="BJ3" s="22">
        <v>142</v>
      </c>
      <c r="BK3" s="22">
        <v>363</v>
      </c>
      <c r="BL3" s="22">
        <v>126</v>
      </c>
      <c r="BM3" s="22">
        <v>417</v>
      </c>
      <c r="BN3" s="22">
        <v>146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704</v>
      </c>
      <c r="CB3" s="22">
        <v>221</v>
      </c>
      <c r="CC3" s="22">
        <v>379</v>
      </c>
      <c r="CD3" s="22">
        <v>127</v>
      </c>
      <c r="CE3" s="22">
        <v>413</v>
      </c>
      <c r="CF3" s="22">
        <v>140</v>
      </c>
      <c r="CG3" s="22">
        <v>250</v>
      </c>
      <c r="CH3" s="22">
        <v>96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2487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0</v>
      </c>
      <c r="AD4" s="22">
        <v>4138</v>
      </c>
      <c r="AE4" s="22">
        <v>444</v>
      </c>
      <c r="AF4" s="22">
        <v>9254</v>
      </c>
      <c r="AG4" s="22">
        <v>198</v>
      </c>
      <c r="AH4" s="20">
        <v>0</v>
      </c>
      <c r="AI4" s="20">
        <v>0</v>
      </c>
      <c r="AJ4" s="20" t="s">
        <v>1879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533</v>
      </c>
      <c r="BH4" s="22">
        <v>200</v>
      </c>
      <c r="BI4" s="22">
        <v>521</v>
      </c>
      <c r="BJ4" s="22">
        <v>200</v>
      </c>
      <c r="BK4" s="22">
        <v>500</v>
      </c>
      <c r="BL4" s="22">
        <v>191</v>
      </c>
      <c r="BM4" s="22">
        <v>538</v>
      </c>
      <c r="BN4" s="22">
        <v>203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503</v>
      </c>
      <c r="CB4" s="22">
        <v>273</v>
      </c>
      <c r="CC4" s="22">
        <v>507</v>
      </c>
      <c r="CD4" s="22">
        <v>186</v>
      </c>
      <c r="CE4" s="22">
        <v>538</v>
      </c>
      <c r="CF4" s="22">
        <v>203</v>
      </c>
      <c r="CG4" s="22">
        <v>450</v>
      </c>
      <c r="CH4" s="22">
        <v>147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0"/>
      <c r="B5" s="20"/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4.3</v>
      </c>
      <c r="K5" s="20">
        <v>4.3</v>
      </c>
      <c r="L5" s="22">
        <v>1</v>
      </c>
      <c r="M5" s="20" t="s">
        <v>902</v>
      </c>
      <c r="N5" s="20">
        <v>3.8</v>
      </c>
      <c r="O5" s="22">
        <v>4</v>
      </c>
      <c r="P5" s="23" t="b">
        <v>0</v>
      </c>
      <c r="Q5" s="20"/>
      <c r="R5" s="20"/>
      <c r="S5" s="22">
        <v>54</v>
      </c>
      <c r="T5" s="20" t="s">
        <v>903</v>
      </c>
      <c r="U5" s="20">
        <v>3.8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15</v>
      </c>
      <c r="AD5" s="22">
        <v>7165</v>
      </c>
      <c r="AE5" s="22">
        <v>852</v>
      </c>
      <c r="AF5" s="22">
        <v>7604</v>
      </c>
      <c r="AG5" s="22">
        <v>534</v>
      </c>
      <c r="AH5" s="20">
        <v>0.7</v>
      </c>
      <c r="AI5" s="20">
        <v>2.8</v>
      </c>
      <c r="AJ5" s="20" t="s">
        <v>641</v>
      </c>
      <c r="AK5" s="22">
        <v>171</v>
      </c>
      <c r="AL5" s="22">
        <v>0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43</v>
      </c>
      <c r="AX5" s="20">
        <v>41.2</v>
      </c>
      <c r="AY5" s="20">
        <v>40.5</v>
      </c>
      <c r="AZ5" s="20">
        <v>58</v>
      </c>
      <c r="BA5" s="20">
        <v>13.9</v>
      </c>
      <c r="BB5" s="22">
        <v>2</v>
      </c>
      <c r="BC5" s="20">
        <v>0.41</v>
      </c>
      <c r="BD5" s="20">
        <v>0.28999999999999998</v>
      </c>
      <c r="BE5" s="20">
        <v>0.7</v>
      </c>
      <c r="BF5" s="20">
        <v>1.41</v>
      </c>
      <c r="BG5" s="22">
        <v>241</v>
      </c>
      <c r="BH5" s="22">
        <v>98</v>
      </c>
      <c r="BI5" s="22">
        <v>162</v>
      </c>
      <c r="BJ5" s="22">
        <v>101</v>
      </c>
      <c r="BK5" s="22">
        <v>103</v>
      </c>
      <c r="BL5" s="22">
        <v>61</v>
      </c>
      <c r="BM5" s="22">
        <v>189</v>
      </c>
      <c r="BN5" s="22">
        <v>93</v>
      </c>
      <c r="BO5" s="22">
        <v>4</v>
      </c>
      <c r="BP5" s="20"/>
      <c r="BQ5" s="20"/>
      <c r="BR5" s="20"/>
      <c r="BS5" s="20"/>
      <c r="BT5" s="20"/>
      <c r="BU5" s="22">
        <v>0.22</v>
      </c>
      <c r="BV5" s="22">
        <v>0</v>
      </c>
      <c r="BW5" s="22">
        <v>0.15</v>
      </c>
      <c r="BX5" s="22">
        <v>0.37</v>
      </c>
      <c r="BY5" s="22">
        <v>0.74</v>
      </c>
      <c r="BZ5" s="22">
        <v>1.05</v>
      </c>
      <c r="CA5" s="22">
        <v>134</v>
      </c>
      <c r="CB5" s="22">
        <v>87</v>
      </c>
      <c r="CC5" s="22">
        <v>58</v>
      </c>
      <c r="CD5" s="22">
        <v>28</v>
      </c>
      <c r="CE5" s="22">
        <v>81</v>
      </c>
      <c r="CF5" s="22">
        <v>35</v>
      </c>
      <c r="CG5" s="22">
        <v>363</v>
      </c>
      <c r="CH5" s="22">
        <v>116</v>
      </c>
      <c r="CI5" s="22">
        <v>1.05</v>
      </c>
      <c r="CJ5" s="22">
        <v>0.53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0"/>
      <c r="B6" s="20"/>
      <c r="C6" s="22">
        <v>226597</v>
      </c>
      <c r="D6" s="22">
        <v>-1</v>
      </c>
      <c r="E6" s="22">
        <v>1</v>
      </c>
      <c r="F6" s="22">
        <v>-3</v>
      </c>
      <c r="G6" s="22">
        <v>3</v>
      </c>
      <c r="H6" s="22">
        <v>0</v>
      </c>
      <c r="I6" s="22">
        <v>2</v>
      </c>
      <c r="J6" s="20">
        <v>2.5</v>
      </c>
      <c r="K6" s="20">
        <v>2.5</v>
      </c>
      <c r="L6" s="22">
        <v>1</v>
      </c>
      <c r="M6" s="20" t="s">
        <v>412</v>
      </c>
      <c r="N6" s="20">
        <v>2</v>
      </c>
      <c r="O6" s="22">
        <v>5</v>
      </c>
      <c r="P6" s="23" t="b">
        <v>0</v>
      </c>
      <c r="Q6" s="20"/>
      <c r="R6" s="20"/>
      <c r="S6" s="22">
        <v>47</v>
      </c>
      <c r="T6" s="20" t="s">
        <v>885</v>
      </c>
      <c r="U6" s="20">
        <v>2</v>
      </c>
      <c r="V6" s="20" t="s">
        <v>886</v>
      </c>
      <c r="W6" s="20">
        <v>12.9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10</v>
      </c>
      <c r="AD6" s="22">
        <v>175496</v>
      </c>
      <c r="AE6" s="22">
        <v>9700</v>
      </c>
      <c r="AF6" s="22">
        <v>1820482</v>
      </c>
      <c r="AG6" s="22">
        <v>22810</v>
      </c>
      <c r="AH6" s="20">
        <v>0.4</v>
      </c>
      <c r="AI6" s="20">
        <v>2.1</v>
      </c>
      <c r="AJ6" s="20" t="s">
        <v>412</v>
      </c>
      <c r="AK6" s="22">
        <v>294</v>
      </c>
      <c r="AL6" s="22">
        <v>0</v>
      </c>
      <c r="AM6" s="22">
        <v>0</v>
      </c>
      <c r="AN6" s="22">
        <v>1</v>
      </c>
      <c r="AO6" s="22">
        <v>3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0</v>
      </c>
      <c r="AW6" s="22">
        <v>57</v>
      </c>
      <c r="AX6" s="20">
        <v>61.8</v>
      </c>
      <c r="AY6" s="20">
        <v>8.1</v>
      </c>
      <c r="AZ6" s="20">
        <v>8</v>
      </c>
      <c r="BA6" s="20">
        <v>7.8</v>
      </c>
      <c r="BB6" s="22">
        <v>3</v>
      </c>
      <c r="BC6" s="20">
        <v>7.0000000000000007E-2</v>
      </c>
      <c r="BD6" s="20">
        <v>0.04</v>
      </c>
      <c r="BE6" s="20">
        <v>0.11</v>
      </c>
      <c r="BF6" s="20">
        <v>3.51</v>
      </c>
      <c r="BG6" s="22">
        <v>189</v>
      </c>
      <c r="BH6" s="22">
        <v>77</v>
      </c>
      <c r="BI6" s="22">
        <v>310</v>
      </c>
      <c r="BJ6" s="22">
        <v>107</v>
      </c>
      <c r="BK6" s="22">
        <v>293</v>
      </c>
      <c r="BL6" s="22">
        <v>98</v>
      </c>
      <c r="BM6" s="22">
        <v>275</v>
      </c>
      <c r="BN6" s="22">
        <v>97</v>
      </c>
      <c r="BO6" s="20"/>
      <c r="BP6" s="20"/>
      <c r="BQ6" s="20"/>
      <c r="BR6" s="20"/>
      <c r="BS6" s="20"/>
      <c r="BT6" s="20"/>
      <c r="BU6" s="22">
        <v>0.02</v>
      </c>
      <c r="BV6" s="22">
        <v>0</v>
      </c>
      <c r="BW6" s="22">
        <v>0.01</v>
      </c>
      <c r="BX6" s="22">
        <v>0.03</v>
      </c>
      <c r="BY6" s="22">
        <v>1.07</v>
      </c>
      <c r="BZ6" s="22">
        <v>0.92</v>
      </c>
      <c r="CA6" s="22">
        <v>333</v>
      </c>
      <c r="CB6" s="22">
        <v>39</v>
      </c>
      <c r="CC6" s="22">
        <v>169</v>
      </c>
      <c r="CD6" s="22">
        <v>60</v>
      </c>
      <c r="CE6" s="22">
        <v>212</v>
      </c>
      <c r="CF6" s="22">
        <v>71</v>
      </c>
      <c r="CG6" s="22">
        <v>32</v>
      </c>
      <c r="CH6" s="22">
        <v>11</v>
      </c>
      <c r="CI6" s="22">
        <v>0.92</v>
      </c>
      <c r="CJ6" s="22">
        <v>0.31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-3</v>
      </c>
      <c r="G7" s="22">
        <v>3</v>
      </c>
      <c r="H7" s="22">
        <v>0</v>
      </c>
      <c r="I7" s="22">
        <v>3</v>
      </c>
      <c r="J7" s="20">
        <v>1.5</v>
      </c>
      <c r="K7" s="20">
        <v>1.5</v>
      </c>
      <c r="L7" s="22">
        <v>0</v>
      </c>
      <c r="M7" s="20" t="s">
        <v>1168</v>
      </c>
      <c r="N7" s="20">
        <v>1</v>
      </c>
      <c r="O7" s="22">
        <v>6</v>
      </c>
      <c r="P7" s="23" t="b">
        <v>0</v>
      </c>
      <c r="Q7" s="20"/>
      <c r="R7" s="20"/>
      <c r="S7" s="22">
        <v>72</v>
      </c>
      <c r="T7" s="20" t="s">
        <v>1169</v>
      </c>
      <c r="U7" s="20">
        <v>1.3</v>
      </c>
      <c r="V7" s="20" t="s">
        <v>468</v>
      </c>
      <c r="W7" s="20">
        <v>1.8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8</v>
      </c>
      <c r="AD7" s="22">
        <v>20799</v>
      </c>
      <c r="AE7" s="22">
        <v>620</v>
      </c>
      <c r="AF7" s="22">
        <v>305882</v>
      </c>
      <c r="AG7" s="22">
        <v>6508</v>
      </c>
      <c r="AH7" s="20">
        <v>0.1</v>
      </c>
      <c r="AI7" s="20">
        <v>1.1000000000000001</v>
      </c>
      <c r="AJ7" s="20" t="s">
        <v>468</v>
      </c>
      <c r="AK7" s="22">
        <v>366</v>
      </c>
      <c r="AL7" s="22">
        <v>0</v>
      </c>
      <c r="AM7" s="22">
        <v>0</v>
      </c>
      <c r="AN7" s="22">
        <v>1</v>
      </c>
      <c r="AO7" s="22">
        <v>4</v>
      </c>
      <c r="AP7" s="22">
        <v>0</v>
      </c>
      <c r="AQ7" s="22">
        <v>0</v>
      </c>
      <c r="AR7" s="22">
        <v>0</v>
      </c>
      <c r="AS7" s="22">
        <v>2</v>
      </c>
      <c r="AT7" s="22">
        <v>0</v>
      </c>
      <c r="AU7" s="22">
        <v>0</v>
      </c>
      <c r="AV7" s="22">
        <v>0</v>
      </c>
      <c r="AW7" s="22">
        <v>20</v>
      </c>
      <c r="AX7" s="20">
        <v>30.2</v>
      </c>
      <c r="AY7" s="20">
        <v>82</v>
      </c>
      <c r="AZ7" s="20">
        <v>60</v>
      </c>
      <c r="BA7" s="20">
        <v>17.2</v>
      </c>
      <c r="BB7" s="22">
        <v>4</v>
      </c>
      <c r="BC7" s="20">
        <v>0.76</v>
      </c>
      <c r="BD7" s="20">
        <v>0.48</v>
      </c>
      <c r="BE7" s="20">
        <v>1.24</v>
      </c>
      <c r="BF7" s="20">
        <v>4.13</v>
      </c>
      <c r="BG7" s="22">
        <v>269</v>
      </c>
      <c r="BH7" s="22">
        <v>109</v>
      </c>
      <c r="BI7" s="22">
        <v>70</v>
      </c>
      <c r="BJ7" s="22">
        <v>51</v>
      </c>
      <c r="BK7" s="22">
        <v>96</v>
      </c>
      <c r="BL7" s="22">
        <v>57</v>
      </c>
      <c r="BM7" s="22">
        <v>139</v>
      </c>
      <c r="BN7" s="22">
        <v>76</v>
      </c>
      <c r="BO7" s="20"/>
      <c r="BP7" s="20"/>
      <c r="BQ7" s="20"/>
      <c r="BR7" s="20"/>
      <c r="BS7" s="20"/>
      <c r="BT7" s="20"/>
      <c r="BU7" s="22">
        <v>0.19</v>
      </c>
      <c r="BV7" s="22">
        <v>0</v>
      </c>
      <c r="BW7" s="22">
        <v>0.12</v>
      </c>
      <c r="BX7" s="22">
        <v>0.31</v>
      </c>
      <c r="BY7" s="22">
        <v>1.02</v>
      </c>
      <c r="BZ7" s="22">
        <v>0.98</v>
      </c>
      <c r="CA7" s="22">
        <v>28</v>
      </c>
      <c r="CB7" s="22">
        <v>16</v>
      </c>
      <c r="CC7" s="22">
        <v>278</v>
      </c>
      <c r="CD7" s="22">
        <v>127</v>
      </c>
      <c r="CE7" s="22">
        <v>293</v>
      </c>
      <c r="CF7" s="22">
        <v>132</v>
      </c>
      <c r="CG7" s="22">
        <v>130</v>
      </c>
      <c r="CH7" s="22">
        <v>40</v>
      </c>
      <c r="CI7" s="22">
        <v>0.98</v>
      </c>
      <c r="CJ7" s="22">
        <v>0.25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3</v>
      </c>
      <c r="K8" s="20">
        <v>3</v>
      </c>
      <c r="L8" s="22">
        <v>2</v>
      </c>
      <c r="M8" s="20" t="s">
        <v>412</v>
      </c>
      <c r="N8" s="20">
        <v>2.5</v>
      </c>
      <c r="O8" s="22">
        <v>8</v>
      </c>
      <c r="P8" s="23" t="b">
        <v>0</v>
      </c>
      <c r="Q8" s="20"/>
      <c r="R8" s="20" t="s">
        <v>2382</v>
      </c>
      <c r="S8" s="22">
        <v>79</v>
      </c>
      <c r="T8" s="20" t="s">
        <v>911</v>
      </c>
      <c r="U8" s="20">
        <v>2.5</v>
      </c>
      <c r="V8" s="20" t="s">
        <v>912</v>
      </c>
      <c r="W8" s="20">
        <v>3.4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10</v>
      </c>
      <c r="AD8" s="22">
        <v>256625</v>
      </c>
      <c r="AE8" s="22">
        <v>19139</v>
      </c>
      <c r="AF8" s="22">
        <v>199041</v>
      </c>
      <c r="AG8" s="22">
        <v>10298</v>
      </c>
      <c r="AH8" s="20">
        <v>0.3</v>
      </c>
      <c r="AI8" s="20">
        <v>1.3</v>
      </c>
      <c r="AJ8" s="20" t="s">
        <v>1880</v>
      </c>
      <c r="AK8" s="22">
        <v>115</v>
      </c>
      <c r="AL8" s="22">
        <v>1</v>
      </c>
      <c r="AM8" s="22">
        <v>0</v>
      </c>
      <c r="AN8" s="22">
        <v>0</v>
      </c>
      <c r="AO8" s="22">
        <v>2</v>
      </c>
      <c r="AP8" s="22">
        <v>0</v>
      </c>
      <c r="AQ8" s="22">
        <v>0</v>
      </c>
      <c r="AR8" s="22">
        <v>0</v>
      </c>
      <c r="AS8" s="22">
        <v>1</v>
      </c>
      <c r="AT8" s="22">
        <v>0</v>
      </c>
      <c r="AU8" s="22">
        <v>0</v>
      </c>
      <c r="AV8" s="22">
        <v>2</v>
      </c>
      <c r="AW8" s="22">
        <v>26</v>
      </c>
      <c r="AX8" s="20">
        <v>48.6</v>
      </c>
      <c r="AY8" s="20">
        <v>14.5</v>
      </c>
      <c r="AZ8" s="20">
        <v>93</v>
      </c>
      <c r="BA8" s="20">
        <v>15.5</v>
      </c>
      <c r="BB8" s="22">
        <v>1</v>
      </c>
      <c r="BC8" s="20">
        <v>1.31</v>
      </c>
      <c r="BD8" s="20">
        <v>0.06</v>
      </c>
      <c r="BE8" s="20">
        <v>1.37</v>
      </c>
      <c r="BF8" s="20">
        <v>1.68</v>
      </c>
      <c r="BG8" s="22">
        <v>223</v>
      </c>
      <c r="BH8" s="22">
        <v>25</v>
      </c>
      <c r="BI8" s="22">
        <v>271</v>
      </c>
      <c r="BJ8" s="22">
        <v>37</v>
      </c>
      <c r="BK8" s="22">
        <v>57</v>
      </c>
      <c r="BL8" s="22">
        <v>22</v>
      </c>
      <c r="BM8" s="22">
        <v>167</v>
      </c>
      <c r="BN8" s="22">
        <v>26</v>
      </c>
      <c r="BO8" s="20"/>
      <c r="BP8" s="20"/>
      <c r="BQ8" s="20"/>
      <c r="BR8" s="20"/>
      <c r="BS8" s="22">
        <v>3</v>
      </c>
      <c r="BT8" s="20"/>
      <c r="BU8" s="22">
        <v>1.03</v>
      </c>
      <c r="BV8" s="22">
        <v>0</v>
      </c>
      <c r="BW8" s="22">
        <v>0.05</v>
      </c>
      <c r="BX8" s="22">
        <v>1.08</v>
      </c>
      <c r="BY8" s="22">
        <v>1.31</v>
      </c>
      <c r="BZ8" s="22">
        <v>1.57</v>
      </c>
      <c r="CA8" s="22">
        <v>14</v>
      </c>
      <c r="CB8" s="22">
        <v>5</v>
      </c>
      <c r="CC8" s="22">
        <v>130</v>
      </c>
      <c r="CD8" s="22">
        <v>20</v>
      </c>
      <c r="CE8" s="22">
        <v>173</v>
      </c>
      <c r="CF8" s="22">
        <v>26</v>
      </c>
      <c r="CG8" s="22">
        <v>97</v>
      </c>
      <c r="CH8" s="22">
        <v>19</v>
      </c>
      <c r="CI8" s="22">
        <v>0.78</v>
      </c>
      <c r="CJ8" s="22">
        <v>0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1.3</v>
      </c>
      <c r="K9" s="20">
        <v>1.3</v>
      </c>
      <c r="L9" s="22">
        <v>1</v>
      </c>
      <c r="M9" s="20" t="s">
        <v>1150</v>
      </c>
      <c r="N9" s="20">
        <v>0.8</v>
      </c>
      <c r="O9" s="22">
        <v>9</v>
      </c>
      <c r="P9" s="23" t="b">
        <v>0</v>
      </c>
      <c r="Q9" s="20"/>
      <c r="R9" s="20" t="s">
        <v>2383</v>
      </c>
      <c r="S9" s="22">
        <v>54</v>
      </c>
      <c r="T9" s="20" t="s">
        <v>1151</v>
      </c>
      <c r="U9" s="20">
        <v>1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4</v>
      </c>
      <c r="AD9" s="22">
        <v>3157</v>
      </c>
      <c r="AE9" s="22">
        <v>208</v>
      </c>
      <c r="AF9" s="22">
        <v>10654</v>
      </c>
      <c r="AG9" s="22">
        <v>374</v>
      </c>
      <c r="AH9" s="20">
        <v>0.1</v>
      </c>
      <c r="AI9" s="20">
        <v>0.7</v>
      </c>
      <c r="AJ9" s="20" t="s">
        <v>221</v>
      </c>
      <c r="AK9" s="22">
        <v>63</v>
      </c>
      <c r="AL9" s="22">
        <v>0</v>
      </c>
      <c r="AM9" s="22">
        <v>0</v>
      </c>
      <c r="AN9" s="22">
        <v>0</v>
      </c>
      <c r="AO9" s="22">
        <v>2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11</v>
      </c>
      <c r="AX9" s="20">
        <v>13.4</v>
      </c>
      <c r="AY9" s="20">
        <v>8.9</v>
      </c>
      <c r="AZ9" s="20">
        <v>0</v>
      </c>
      <c r="BA9" s="20">
        <v>2.2000000000000002</v>
      </c>
      <c r="BB9" s="22">
        <v>0</v>
      </c>
      <c r="BC9" s="20">
        <v>0</v>
      </c>
      <c r="BD9" s="20">
        <v>0.05</v>
      </c>
      <c r="BE9" s="20">
        <v>0.05</v>
      </c>
      <c r="BF9" s="20">
        <v>1.44</v>
      </c>
      <c r="BG9" s="22">
        <v>322</v>
      </c>
      <c r="BH9" s="22">
        <v>139</v>
      </c>
      <c r="BI9" s="22">
        <v>307</v>
      </c>
      <c r="BJ9" s="22">
        <v>159</v>
      </c>
      <c r="BK9" s="22">
        <v>693</v>
      </c>
      <c r="BL9" s="22">
        <v>297</v>
      </c>
      <c r="BM9" s="22">
        <v>360</v>
      </c>
      <c r="BN9" s="22">
        <v>164</v>
      </c>
      <c r="BO9" s="20"/>
      <c r="BP9" s="20"/>
      <c r="BQ9" s="20"/>
      <c r="BR9" s="20"/>
      <c r="BS9" s="20"/>
      <c r="BT9" s="20"/>
      <c r="BU9" s="22">
        <v>0</v>
      </c>
      <c r="BV9" s="22">
        <v>0</v>
      </c>
      <c r="BW9" s="22">
        <v>7.0000000000000007E-2</v>
      </c>
      <c r="BX9" s="22">
        <v>7.0000000000000007E-2</v>
      </c>
      <c r="BY9" s="22">
        <v>2.06</v>
      </c>
      <c r="BZ9" s="22">
        <v>2.86</v>
      </c>
      <c r="CA9" s="22">
        <v>118</v>
      </c>
      <c r="CB9" s="22">
        <v>73</v>
      </c>
      <c r="CC9" s="22">
        <v>298</v>
      </c>
      <c r="CD9" s="22">
        <v>138</v>
      </c>
      <c r="CE9" s="22">
        <v>382</v>
      </c>
      <c r="CF9" s="22">
        <v>182</v>
      </c>
      <c r="CG9" s="22">
        <v>336</v>
      </c>
      <c r="CH9" s="22">
        <v>102</v>
      </c>
      <c r="CI9" s="22">
        <v>0</v>
      </c>
      <c r="CJ9" s="22">
        <v>0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-1</v>
      </c>
      <c r="G10" s="22">
        <v>1</v>
      </c>
      <c r="H10" s="22">
        <v>0</v>
      </c>
      <c r="I10" s="22">
        <v>2</v>
      </c>
      <c r="J10" s="20">
        <v>0.7</v>
      </c>
      <c r="K10" s="20">
        <v>0.7</v>
      </c>
      <c r="L10" s="22">
        <v>0</v>
      </c>
      <c r="M10" s="20" t="s">
        <v>1107</v>
      </c>
      <c r="N10" s="20">
        <v>0.2</v>
      </c>
      <c r="O10" s="22">
        <v>10</v>
      </c>
      <c r="P10" s="23" t="b">
        <v>0</v>
      </c>
      <c r="Q10" s="20"/>
      <c r="R10" s="20"/>
      <c r="S10" s="22">
        <v>44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1853</v>
      </c>
      <c r="AE10" s="22">
        <v>69</v>
      </c>
      <c r="AF10" s="22">
        <v>5086</v>
      </c>
      <c r="AG10" s="22">
        <v>193</v>
      </c>
      <c r="AH10" s="20">
        <v>0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312</v>
      </c>
      <c r="BH10" s="22">
        <v>122</v>
      </c>
      <c r="BI10" s="22">
        <v>323</v>
      </c>
      <c r="BJ10" s="22">
        <v>116</v>
      </c>
      <c r="BK10" s="22">
        <v>246</v>
      </c>
      <c r="BL10" s="22">
        <v>72</v>
      </c>
      <c r="BM10" s="22">
        <v>325</v>
      </c>
      <c r="BN10" s="22">
        <v>117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555</v>
      </c>
      <c r="CB10" s="22">
        <v>144</v>
      </c>
      <c r="CC10" s="22">
        <v>354</v>
      </c>
      <c r="CD10" s="22">
        <v>120</v>
      </c>
      <c r="CE10" s="22">
        <v>330</v>
      </c>
      <c r="CF10" s="22">
        <v>119</v>
      </c>
      <c r="CG10" s="22">
        <v>429</v>
      </c>
      <c r="CH10" s="22">
        <v>169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2488</v>
      </c>
      <c r="R11" s="20" t="s">
        <v>2489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0.1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10562</v>
      </c>
      <c r="AG11" s="22">
        <v>123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615</v>
      </c>
      <c r="BH11" s="22">
        <v>240</v>
      </c>
      <c r="BI11" s="22">
        <v>611</v>
      </c>
      <c r="BJ11" s="22">
        <v>241</v>
      </c>
      <c r="BK11" s="22">
        <v>602</v>
      </c>
      <c r="BL11" s="22">
        <v>236</v>
      </c>
      <c r="BM11" s="22">
        <v>620</v>
      </c>
      <c r="BN11" s="22">
        <v>243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435</v>
      </c>
      <c r="CB11" s="22">
        <v>242</v>
      </c>
      <c r="CC11" s="22">
        <v>596</v>
      </c>
      <c r="CD11" s="22">
        <v>230</v>
      </c>
      <c r="CE11" s="22">
        <v>620</v>
      </c>
      <c r="CF11" s="22">
        <v>243</v>
      </c>
      <c r="CG11" s="22">
        <v>484</v>
      </c>
      <c r="CH11" s="22">
        <v>165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50</v>
      </c>
      <c r="B12" s="22">
        <v>50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1.2</v>
      </c>
      <c r="K12" s="20">
        <v>1.2</v>
      </c>
      <c r="L12" s="22">
        <v>0</v>
      </c>
      <c r="M12" s="20" t="s">
        <v>412</v>
      </c>
      <c r="N12" s="20">
        <v>2</v>
      </c>
      <c r="O12" s="22">
        <v>12</v>
      </c>
      <c r="P12" s="23" t="b">
        <v>0</v>
      </c>
      <c r="Q12" s="20" t="s">
        <v>3207</v>
      </c>
      <c r="R12" s="20" t="s">
        <v>3202</v>
      </c>
      <c r="S12" s="22">
        <v>78</v>
      </c>
      <c r="T12" s="20" t="s">
        <v>893</v>
      </c>
      <c r="U12" s="20">
        <v>3.2</v>
      </c>
      <c r="V12" s="20" t="s">
        <v>894</v>
      </c>
      <c r="W12" s="20">
        <v>5.7</v>
      </c>
      <c r="X12" s="23" t="b">
        <v>0</v>
      </c>
      <c r="Y12" s="20"/>
      <c r="Z12" s="20" t="s">
        <v>937</v>
      </c>
      <c r="AA12" s="22">
        <v>1</v>
      </c>
      <c r="AB12" s="22">
        <v>3</v>
      </c>
      <c r="AC12" s="22">
        <v>16</v>
      </c>
      <c r="AD12" s="22">
        <v>246771</v>
      </c>
      <c r="AE12" s="22">
        <v>356</v>
      </c>
      <c r="AF12" s="22">
        <v>1083774</v>
      </c>
      <c r="AG12" s="22">
        <v>64629</v>
      </c>
      <c r="AH12" s="20">
        <v>0.3</v>
      </c>
      <c r="AI12" s="20">
        <v>2.1</v>
      </c>
      <c r="AJ12" s="20" t="s">
        <v>250</v>
      </c>
      <c r="AK12" s="22">
        <v>356</v>
      </c>
      <c r="AL12" s="22">
        <v>0</v>
      </c>
      <c r="AM12" s="22">
        <v>2</v>
      </c>
      <c r="AN12" s="22">
        <v>1</v>
      </c>
      <c r="AO12" s="22">
        <v>4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61</v>
      </c>
      <c r="AX12" s="20">
        <v>59.8</v>
      </c>
      <c r="AY12" s="20">
        <v>86</v>
      </c>
      <c r="AZ12" s="20">
        <v>131</v>
      </c>
      <c r="BA12" s="20">
        <v>27.6</v>
      </c>
      <c r="BB12" s="22">
        <v>5</v>
      </c>
      <c r="BC12" s="20">
        <v>0.79</v>
      </c>
      <c r="BD12" s="20">
        <v>0.54</v>
      </c>
      <c r="BE12" s="20">
        <v>1.33</v>
      </c>
      <c r="BF12" s="20">
        <v>2.99</v>
      </c>
      <c r="BG12" s="22">
        <v>196</v>
      </c>
      <c r="BH12" s="22">
        <v>77</v>
      </c>
      <c r="BI12" s="22">
        <v>64</v>
      </c>
      <c r="BJ12" s="22">
        <v>47</v>
      </c>
      <c r="BK12" s="22">
        <v>39</v>
      </c>
      <c r="BL12" s="22">
        <v>25</v>
      </c>
      <c r="BM12" s="22">
        <v>60</v>
      </c>
      <c r="BN12" s="22">
        <v>37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0.2</v>
      </c>
      <c r="BV12" s="22">
        <v>0</v>
      </c>
      <c r="BW12" s="22">
        <v>0.14000000000000001</v>
      </c>
      <c r="BX12" s="22">
        <v>0.34</v>
      </c>
      <c r="BY12" s="22">
        <v>0.76</v>
      </c>
      <c r="BZ12" s="22">
        <v>1.01</v>
      </c>
      <c r="CA12" s="22">
        <v>17</v>
      </c>
      <c r="CB12" s="22">
        <v>10</v>
      </c>
      <c r="CC12" s="22">
        <v>184</v>
      </c>
      <c r="CD12" s="22">
        <v>81</v>
      </c>
      <c r="CE12" s="22">
        <v>119</v>
      </c>
      <c r="CF12" s="22">
        <v>53</v>
      </c>
      <c r="CG12" s="22">
        <v>67</v>
      </c>
      <c r="CH12" s="22">
        <v>19</v>
      </c>
      <c r="CI12" s="22">
        <v>1.26</v>
      </c>
      <c r="CJ12" s="22">
        <v>0.25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-1</v>
      </c>
      <c r="E13" s="22">
        <v>1</v>
      </c>
      <c r="F13" s="22">
        <v>0</v>
      </c>
      <c r="G13" s="22">
        <v>0</v>
      </c>
      <c r="H13" s="22">
        <v>0</v>
      </c>
      <c r="I13" s="22">
        <v>4</v>
      </c>
      <c r="J13" s="20">
        <v>3</v>
      </c>
      <c r="K13" s="20">
        <v>3</v>
      </c>
      <c r="L13" s="22">
        <v>1</v>
      </c>
      <c r="M13" s="20" t="s">
        <v>875</v>
      </c>
      <c r="N13" s="20">
        <v>2.5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3.8</v>
      </c>
      <c r="V13" s="20" t="s">
        <v>391</v>
      </c>
      <c r="W13" s="20">
        <v>5.7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23</v>
      </c>
      <c r="AD13" s="22">
        <v>542143</v>
      </c>
      <c r="AE13" s="22">
        <v>12076</v>
      </c>
      <c r="AF13" s="22">
        <v>392787</v>
      </c>
      <c r="AG13" s="22">
        <v>23726</v>
      </c>
      <c r="AH13" s="20">
        <v>0.5</v>
      </c>
      <c r="AI13" s="20">
        <v>4.2</v>
      </c>
      <c r="AJ13" s="20" t="s">
        <v>391</v>
      </c>
      <c r="AK13" s="22">
        <v>425</v>
      </c>
      <c r="AL13" s="22">
        <v>2</v>
      </c>
      <c r="AM13" s="22">
        <v>1</v>
      </c>
      <c r="AN13" s="22">
        <v>3</v>
      </c>
      <c r="AO13" s="22">
        <v>4</v>
      </c>
      <c r="AP13" s="22">
        <v>0</v>
      </c>
      <c r="AQ13" s="22">
        <v>0</v>
      </c>
      <c r="AR13" s="22">
        <v>0</v>
      </c>
      <c r="AS13" s="22">
        <v>1</v>
      </c>
      <c r="AT13" s="22">
        <v>0</v>
      </c>
      <c r="AU13" s="22">
        <v>0</v>
      </c>
      <c r="AV13" s="22">
        <v>2</v>
      </c>
      <c r="AW13" s="22">
        <v>67</v>
      </c>
      <c r="AX13" s="20">
        <v>73</v>
      </c>
      <c r="AY13" s="20">
        <v>69.7</v>
      </c>
      <c r="AZ13" s="20">
        <v>136</v>
      </c>
      <c r="BA13" s="20">
        <v>27.6</v>
      </c>
      <c r="BB13" s="22">
        <v>5</v>
      </c>
      <c r="BC13" s="20">
        <v>1.69</v>
      </c>
      <c r="BD13" s="20">
        <v>0.2</v>
      </c>
      <c r="BE13" s="20">
        <v>1.89</v>
      </c>
      <c r="BF13" s="20">
        <v>3.53</v>
      </c>
      <c r="BG13" s="22">
        <v>163</v>
      </c>
      <c r="BH13" s="22">
        <v>18</v>
      </c>
      <c r="BI13" s="22">
        <v>94</v>
      </c>
      <c r="BJ13" s="22">
        <v>8</v>
      </c>
      <c r="BK13" s="22">
        <v>36</v>
      </c>
      <c r="BL13" s="22">
        <v>13</v>
      </c>
      <c r="BM13" s="22">
        <v>59</v>
      </c>
      <c r="BN13" s="22">
        <v>14</v>
      </c>
      <c r="BO13" s="20"/>
      <c r="BP13" s="20"/>
      <c r="BQ13" s="20"/>
      <c r="BR13" s="20"/>
      <c r="BS13" s="20"/>
      <c r="BT13" s="20"/>
      <c r="BU13" s="22">
        <v>0.36</v>
      </c>
      <c r="BV13" s="22">
        <v>0</v>
      </c>
      <c r="BW13" s="22">
        <v>0.04</v>
      </c>
      <c r="BX13" s="22">
        <v>0.4</v>
      </c>
      <c r="BY13" s="22">
        <v>0.75</v>
      </c>
      <c r="BZ13" s="22">
        <v>0.85</v>
      </c>
      <c r="CA13" s="22">
        <v>106</v>
      </c>
      <c r="CB13" s="22">
        <v>31</v>
      </c>
      <c r="CC13" s="22">
        <v>127</v>
      </c>
      <c r="CD13" s="22">
        <v>18</v>
      </c>
      <c r="CE13" s="22">
        <v>86</v>
      </c>
      <c r="CF13" s="22">
        <v>16</v>
      </c>
      <c r="CG13" s="22">
        <v>68</v>
      </c>
      <c r="CH13" s="22">
        <v>15</v>
      </c>
      <c r="CI13" s="22">
        <v>1.06</v>
      </c>
      <c r="CJ13" s="22">
        <v>0.64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3</v>
      </c>
      <c r="J14" s="20">
        <v>3.7</v>
      </c>
      <c r="K14" s="20">
        <v>3.7</v>
      </c>
      <c r="L14" s="22">
        <v>1</v>
      </c>
      <c r="M14" s="20" t="s">
        <v>866</v>
      </c>
      <c r="N14" s="20">
        <v>3.2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4.3</v>
      </c>
      <c r="V14" s="20" t="s">
        <v>387</v>
      </c>
      <c r="W14" s="20">
        <v>21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26</v>
      </c>
      <c r="AD14" s="22">
        <v>493884</v>
      </c>
      <c r="AE14" s="22">
        <v>21070</v>
      </c>
      <c r="AF14" s="22">
        <v>773610</v>
      </c>
      <c r="AG14" s="22">
        <v>60287</v>
      </c>
      <c r="AH14" s="20">
        <v>0.4</v>
      </c>
      <c r="AI14" s="20">
        <v>3.1</v>
      </c>
      <c r="AJ14" s="20" t="s">
        <v>387</v>
      </c>
      <c r="AK14" s="22">
        <v>532</v>
      </c>
      <c r="AL14" s="22">
        <v>2</v>
      </c>
      <c r="AM14" s="22">
        <v>0</v>
      </c>
      <c r="AN14" s="22">
        <v>2</v>
      </c>
      <c r="AO14" s="22">
        <v>5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3</v>
      </c>
      <c r="AW14" s="22">
        <v>90</v>
      </c>
      <c r="AX14" s="20">
        <v>133.6</v>
      </c>
      <c r="AY14" s="20">
        <v>128.69999999999999</v>
      </c>
      <c r="AZ14" s="20">
        <v>160</v>
      </c>
      <c r="BA14" s="20">
        <v>42.2</v>
      </c>
      <c r="BB14" s="22">
        <v>6</v>
      </c>
      <c r="BC14" s="20">
        <v>1.74</v>
      </c>
      <c r="BD14" s="20">
        <v>0.51</v>
      </c>
      <c r="BE14" s="20">
        <v>2.25</v>
      </c>
      <c r="BF14" s="20">
        <v>5.03</v>
      </c>
      <c r="BG14" s="22">
        <v>57</v>
      </c>
      <c r="BH14" s="22">
        <v>23</v>
      </c>
      <c r="BI14" s="22">
        <v>30</v>
      </c>
      <c r="BJ14" s="22">
        <v>22</v>
      </c>
      <c r="BK14" s="22">
        <v>26</v>
      </c>
      <c r="BL14" s="22">
        <v>16</v>
      </c>
      <c r="BM14" s="22">
        <v>24</v>
      </c>
      <c r="BN14" s="22">
        <v>18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0.28999999999999998</v>
      </c>
      <c r="BV14" s="22">
        <v>0</v>
      </c>
      <c r="BW14" s="22">
        <v>0.09</v>
      </c>
      <c r="BX14" s="22">
        <v>0.38</v>
      </c>
      <c r="BY14" s="22">
        <v>0.85</v>
      </c>
      <c r="BZ14" s="22">
        <v>0.85</v>
      </c>
      <c r="CA14" s="22">
        <v>8</v>
      </c>
      <c r="CB14" s="22">
        <v>6</v>
      </c>
      <c r="CC14" s="22">
        <v>85</v>
      </c>
      <c r="CD14" s="22">
        <v>40</v>
      </c>
      <c r="CE14" s="22">
        <v>55</v>
      </c>
      <c r="CF14" s="22">
        <v>25</v>
      </c>
      <c r="CG14" s="22">
        <v>17</v>
      </c>
      <c r="CH14" s="22">
        <v>7</v>
      </c>
      <c r="CI14" s="22">
        <v>1.02</v>
      </c>
      <c r="CJ14" s="22">
        <v>0.34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0.2</v>
      </c>
      <c r="O15" s="22">
        <v>15</v>
      </c>
      <c r="P15" s="23" t="b">
        <v>0</v>
      </c>
      <c r="Q15" s="20" t="s">
        <v>3203</v>
      </c>
      <c r="R15" s="20" t="s">
        <v>3010</v>
      </c>
      <c r="S15" s="22">
        <v>48</v>
      </c>
      <c r="T15" s="20" t="s">
        <v>865</v>
      </c>
      <c r="U15" s="20">
        <v>2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6</v>
      </c>
      <c r="AD15" s="22">
        <v>7105</v>
      </c>
      <c r="AE15" s="22">
        <v>7</v>
      </c>
      <c r="AF15" s="22">
        <v>29604</v>
      </c>
      <c r="AG15" s="22">
        <v>993</v>
      </c>
      <c r="AH15" s="20">
        <v>0</v>
      </c>
      <c r="AI15" s="20">
        <v>1.2</v>
      </c>
      <c r="AJ15" s="20" t="s">
        <v>558</v>
      </c>
      <c r="AK15" s="22">
        <v>235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55</v>
      </c>
      <c r="AX15" s="20">
        <v>53.4</v>
      </c>
      <c r="AY15" s="20">
        <v>58.2</v>
      </c>
      <c r="AZ15" s="20">
        <v>15</v>
      </c>
      <c r="BA15" s="20">
        <v>12.7</v>
      </c>
      <c r="BB15" s="22">
        <v>3</v>
      </c>
      <c r="BC15" s="20">
        <v>7.0000000000000007E-2</v>
      </c>
      <c r="BD15" s="20">
        <v>0.19</v>
      </c>
      <c r="BE15" s="20">
        <v>0.26</v>
      </c>
      <c r="BF15" s="20">
        <v>2.5299999999999998</v>
      </c>
      <c r="BG15" s="22">
        <v>210</v>
      </c>
      <c r="BH15" s="22">
        <v>84</v>
      </c>
      <c r="BI15" s="22">
        <v>122</v>
      </c>
      <c r="BJ15" s="22">
        <v>85</v>
      </c>
      <c r="BK15" s="22">
        <v>244</v>
      </c>
      <c r="BL15" s="22">
        <v>128</v>
      </c>
      <c r="BM15" s="22">
        <v>209</v>
      </c>
      <c r="BN15" s="22">
        <v>99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7.0000000000000007E-2</v>
      </c>
      <c r="BX15" s="22">
        <v>0.1</v>
      </c>
      <c r="BY15" s="22">
        <v>0.97</v>
      </c>
      <c r="BZ15" s="22">
        <v>0.77</v>
      </c>
      <c r="CA15" s="22">
        <v>302</v>
      </c>
      <c r="CB15" s="22">
        <v>200</v>
      </c>
      <c r="CC15" s="22">
        <v>364</v>
      </c>
      <c r="CD15" s="22">
        <v>169</v>
      </c>
      <c r="CE15" s="22">
        <v>213</v>
      </c>
      <c r="CF15" s="22">
        <v>93</v>
      </c>
      <c r="CG15" s="22">
        <v>316</v>
      </c>
      <c r="CH15" s="22">
        <v>95</v>
      </c>
      <c r="CI15" s="22">
        <v>1.1499999999999999</v>
      </c>
      <c r="CJ15" s="22">
        <v>0.38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3204</v>
      </c>
      <c r="R16" s="20" t="s">
        <v>3205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0.1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5270</v>
      </c>
      <c r="AG16" s="22">
        <v>201</v>
      </c>
      <c r="AH16" s="20">
        <v>0</v>
      </c>
      <c r="AI16" s="20">
        <v>0</v>
      </c>
      <c r="AJ16" s="20" t="s">
        <v>1881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662</v>
      </c>
      <c r="BH16" s="22">
        <v>274</v>
      </c>
      <c r="BI16" s="22">
        <v>660</v>
      </c>
      <c r="BJ16" s="22">
        <v>275</v>
      </c>
      <c r="BK16" s="22">
        <v>656</v>
      </c>
      <c r="BL16" s="22">
        <v>272</v>
      </c>
      <c r="BM16" s="22">
        <v>666</v>
      </c>
      <c r="BN16" s="22">
        <v>276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254</v>
      </c>
      <c r="CB16" s="22">
        <v>168</v>
      </c>
      <c r="CC16" s="22">
        <v>653</v>
      </c>
      <c r="CD16" s="22">
        <v>270</v>
      </c>
      <c r="CE16" s="22">
        <v>666</v>
      </c>
      <c r="CF16" s="22">
        <v>276</v>
      </c>
      <c r="CG16" s="22">
        <v>485</v>
      </c>
      <c r="CH16" s="22">
        <v>166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-1</v>
      </c>
      <c r="E17" s="22">
        <v>1</v>
      </c>
      <c r="F17" s="22">
        <v>-1</v>
      </c>
      <c r="G17" s="22">
        <v>1</v>
      </c>
      <c r="H17" s="22">
        <v>0</v>
      </c>
      <c r="I17" s="22">
        <v>1</v>
      </c>
      <c r="J17" s="20">
        <v>1.3</v>
      </c>
      <c r="K17" s="20">
        <v>1.3</v>
      </c>
      <c r="L17" s="22">
        <v>0</v>
      </c>
      <c r="M17" s="20" t="s">
        <v>883</v>
      </c>
      <c r="N17" s="20">
        <v>0.8</v>
      </c>
      <c r="O17" s="22">
        <v>17</v>
      </c>
      <c r="P17" s="23" t="b">
        <v>0</v>
      </c>
      <c r="Q17" s="20"/>
      <c r="R17" s="20"/>
      <c r="S17" s="22">
        <v>49</v>
      </c>
      <c r="T17" s="20" t="s">
        <v>884</v>
      </c>
      <c r="U17" s="20">
        <v>2.8</v>
      </c>
      <c r="V17" s="20" t="s">
        <v>409</v>
      </c>
      <c r="W17" s="20">
        <v>13.4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194643</v>
      </c>
      <c r="AE17" s="22">
        <v>2540</v>
      </c>
      <c r="AF17" s="22">
        <v>657978</v>
      </c>
      <c r="AG17" s="22">
        <v>94477</v>
      </c>
      <c r="AH17" s="20">
        <v>0.2</v>
      </c>
      <c r="AI17" s="20">
        <v>2.2000000000000002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215</v>
      </c>
      <c r="BH17" s="22">
        <v>21</v>
      </c>
      <c r="BI17" s="22">
        <v>664</v>
      </c>
      <c r="BJ17" s="22">
        <v>81</v>
      </c>
      <c r="BK17" s="22">
        <v>660</v>
      </c>
      <c r="BL17" s="22">
        <v>80</v>
      </c>
      <c r="BM17" s="22">
        <v>306</v>
      </c>
      <c r="BN17" s="22">
        <v>21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267</v>
      </c>
      <c r="CB17" s="22">
        <v>10</v>
      </c>
      <c r="CC17" s="22">
        <v>293</v>
      </c>
      <c r="CD17" s="22">
        <v>22</v>
      </c>
      <c r="CE17" s="22">
        <v>141</v>
      </c>
      <c r="CF17" s="22">
        <v>15</v>
      </c>
      <c r="CG17" s="22">
        <v>29</v>
      </c>
      <c r="CH17" s="22">
        <v>6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1882</v>
      </c>
      <c r="N18" s="20">
        <v>0</v>
      </c>
      <c r="O18" s="22">
        <v>18</v>
      </c>
      <c r="P18" s="23" t="b">
        <v>0</v>
      </c>
      <c r="Q18" s="20" t="s">
        <v>2465</v>
      </c>
      <c r="R18" s="20" t="s">
        <v>2793</v>
      </c>
      <c r="S18" s="22">
        <v>40</v>
      </c>
      <c r="T18" s="20" t="s">
        <v>1883</v>
      </c>
      <c r="U18" s="20">
        <v>0</v>
      </c>
      <c r="V18" s="20" t="s">
        <v>1884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7576</v>
      </c>
      <c r="AG18" s="22">
        <v>239</v>
      </c>
      <c r="AH18" s="20">
        <v>0</v>
      </c>
      <c r="AI18" s="20">
        <v>0</v>
      </c>
      <c r="AJ18" s="20" t="s">
        <v>1884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438</v>
      </c>
      <c r="BH18" s="22">
        <v>41</v>
      </c>
      <c r="BI18" s="22">
        <v>422</v>
      </c>
      <c r="BJ18" s="22">
        <v>24</v>
      </c>
      <c r="BK18" s="22">
        <v>393</v>
      </c>
      <c r="BL18" s="22">
        <v>20</v>
      </c>
      <c r="BM18" s="22">
        <v>444</v>
      </c>
      <c r="BN18" s="22">
        <v>41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616</v>
      </c>
      <c r="CB18" s="22">
        <v>48</v>
      </c>
      <c r="CC18" s="22">
        <v>406</v>
      </c>
      <c r="CD18" s="22">
        <v>41</v>
      </c>
      <c r="CE18" s="22">
        <v>439</v>
      </c>
      <c r="CF18" s="22">
        <v>41</v>
      </c>
      <c r="CG18" s="22">
        <v>390</v>
      </c>
      <c r="CH18" s="22">
        <v>57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0"/>
      <c r="B19" s="20"/>
      <c r="C19" s="22">
        <v>223340</v>
      </c>
      <c r="D19" s="22">
        <v>0</v>
      </c>
      <c r="E19" s="22">
        <v>0</v>
      </c>
      <c r="F19" s="22">
        <v>2</v>
      </c>
      <c r="G19" s="22">
        <v>-2</v>
      </c>
      <c r="H19" s="22">
        <v>2</v>
      </c>
      <c r="I19" s="22">
        <v>3</v>
      </c>
      <c r="J19" s="20">
        <v>8.3000000000000007</v>
      </c>
      <c r="K19" s="20">
        <v>8.3000000000000007</v>
      </c>
      <c r="L19" s="22">
        <v>13</v>
      </c>
      <c r="M19" s="20" t="s">
        <v>879</v>
      </c>
      <c r="N19" s="20">
        <v>7.8</v>
      </c>
      <c r="O19" s="22">
        <v>19</v>
      </c>
      <c r="P19" s="23" t="b">
        <v>1</v>
      </c>
      <c r="Q19" s="20"/>
      <c r="R19" s="20"/>
      <c r="S19" s="22">
        <v>87</v>
      </c>
      <c r="T19" s="20" t="s">
        <v>880</v>
      </c>
      <c r="U19" s="20">
        <v>7.3</v>
      </c>
      <c r="V19" s="20" t="s">
        <v>395</v>
      </c>
      <c r="W19" s="20">
        <v>65.8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44</v>
      </c>
      <c r="AD19" s="22">
        <v>1154709</v>
      </c>
      <c r="AE19" s="22">
        <v>90310</v>
      </c>
      <c r="AF19" s="22">
        <v>546121</v>
      </c>
      <c r="AG19" s="22">
        <v>11313</v>
      </c>
      <c r="AH19" s="20">
        <v>0.9</v>
      </c>
      <c r="AI19" s="20">
        <v>5.0999999999999996</v>
      </c>
      <c r="AJ19" s="20" t="s">
        <v>395</v>
      </c>
      <c r="AK19" s="22">
        <v>538</v>
      </c>
      <c r="AL19" s="22">
        <v>3</v>
      </c>
      <c r="AM19" s="22">
        <v>3</v>
      </c>
      <c r="AN19" s="22">
        <v>2</v>
      </c>
      <c r="AO19" s="22">
        <v>6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7</v>
      </c>
      <c r="AW19" s="22">
        <v>166</v>
      </c>
      <c r="AX19" s="20">
        <v>229.4</v>
      </c>
      <c r="AY19" s="20">
        <v>290.39999999999998</v>
      </c>
      <c r="AZ19" s="20">
        <v>212</v>
      </c>
      <c r="BA19" s="20">
        <v>73.099999999999994</v>
      </c>
      <c r="BB19" s="22">
        <v>6</v>
      </c>
      <c r="BC19" s="20">
        <v>3.02</v>
      </c>
      <c r="BD19" s="20">
        <v>2.0099999999999998</v>
      </c>
      <c r="BE19" s="20">
        <v>5.03</v>
      </c>
      <c r="BF19" s="20">
        <v>5.18</v>
      </c>
      <c r="BG19" s="22">
        <v>3</v>
      </c>
      <c r="BH19" s="22">
        <v>1</v>
      </c>
      <c r="BI19" s="22">
        <v>1</v>
      </c>
      <c r="BJ19" s="22">
        <v>1</v>
      </c>
      <c r="BK19" s="22">
        <v>11</v>
      </c>
      <c r="BL19" s="22">
        <v>6</v>
      </c>
      <c r="BM19" s="22">
        <v>2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0.51</v>
      </c>
      <c r="BV19" s="22">
        <v>0</v>
      </c>
      <c r="BW19" s="22">
        <v>0.34</v>
      </c>
      <c r="BX19" s="22">
        <v>0.85</v>
      </c>
      <c r="BY19" s="22">
        <v>0.87</v>
      </c>
      <c r="BZ19" s="22">
        <v>1</v>
      </c>
      <c r="CA19" s="22">
        <v>7</v>
      </c>
      <c r="CB19" s="22">
        <v>5</v>
      </c>
      <c r="CC19" s="22">
        <v>5</v>
      </c>
      <c r="CD19" s="22">
        <v>4</v>
      </c>
      <c r="CE19" s="22">
        <v>2</v>
      </c>
      <c r="CF19" s="22">
        <v>1</v>
      </c>
      <c r="CG19" s="22">
        <v>2</v>
      </c>
      <c r="CH19" s="22">
        <v>1</v>
      </c>
      <c r="CI19" s="22">
        <v>1</v>
      </c>
      <c r="CJ19" s="22">
        <v>0.33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0"/>
      <c r="B20" s="20"/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3</v>
      </c>
      <c r="K20" s="20">
        <v>3</v>
      </c>
      <c r="L20" s="22">
        <v>1</v>
      </c>
      <c r="M20" s="20" t="s">
        <v>905</v>
      </c>
      <c r="N20" s="20">
        <v>2.5</v>
      </c>
      <c r="O20" s="22">
        <v>20</v>
      </c>
      <c r="P20" s="23" t="b">
        <v>0</v>
      </c>
      <c r="Q20" s="20"/>
      <c r="R20" s="20"/>
      <c r="S20" s="22">
        <v>52</v>
      </c>
      <c r="T20" s="20" t="s">
        <v>906</v>
      </c>
      <c r="U20" s="20">
        <v>3.8</v>
      </c>
      <c r="V20" s="20" t="s">
        <v>406</v>
      </c>
      <c r="W20" s="20">
        <v>28.9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23</v>
      </c>
      <c r="AD20" s="22">
        <v>1285313</v>
      </c>
      <c r="AE20" s="22">
        <v>27368</v>
      </c>
      <c r="AF20" s="22">
        <v>474938</v>
      </c>
      <c r="AG20" s="22">
        <v>37272</v>
      </c>
      <c r="AH20" s="20">
        <v>0.5</v>
      </c>
      <c r="AI20" s="20">
        <v>4.4000000000000004</v>
      </c>
      <c r="AJ20" s="20" t="s">
        <v>406</v>
      </c>
      <c r="AK20" s="22">
        <v>540</v>
      </c>
      <c r="AL20" s="22">
        <v>0</v>
      </c>
      <c r="AM20" s="22">
        <v>1</v>
      </c>
      <c r="AN20" s="22">
        <v>2</v>
      </c>
      <c r="AO20" s="22">
        <v>6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2</v>
      </c>
      <c r="AW20" s="22">
        <v>120</v>
      </c>
      <c r="AX20" s="20">
        <v>145.80000000000001</v>
      </c>
      <c r="AY20" s="20">
        <v>34.1</v>
      </c>
      <c r="AZ20" s="20">
        <v>9</v>
      </c>
      <c r="BA20" s="20">
        <v>19</v>
      </c>
      <c r="BB20" s="22">
        <v>6</v>
      </c>
      <c r="BC20" s="20">
        <v>0.04</v>
      </c>
      <c r="BD20" s="20">
        <v>0.1</v>
      </c>
      <c r="BE20" s="20">
        <v>0.14000000000000001</v>
      </c>
      <c r="BF20" s="20">
        <v>5.53</v>
      </c>
      <c r="BG20" s="22">
        <v>40</v>
      </c>
      <c r="BH20" s="22">
        <v>10</v>
      </c>
      <c r="BI20" s="22">
        <v>180</v>
      </c>
      <c r="BJ20" s="22">
        <v>50</v>
      </c>
      <c r="BK20" s="22">
        <v>286</v>
      </c>
      <c r="BL20" s="22">
        <v>92</v>
      </c>
      <c r="BM20" s="22">
        <v>120</v>
      </c>
      <c r="BN20" s="22">
        <v>29</v>
      </c>
      <c r="BO20" s="20"/>
      <c r="BP20" s="20"/>
      <c r="BQ20" s="20"/>
      <c r="BR20" s="20"/>
      <c r="BS20" s="20"/>
      <c r="BT20" s="20"/>
      <c r="BU20" s="22">
        <v>0.01</v>
      </c>
      <c r="BV20" s="22">
        <v>0</v>
      </c>
      <c r="BW20" s="22">
        <v>0.02</v>
      </c>
      <c r="BX20" s="22">
        <v>0.03</v>
      </c>
      <c r="BY20" s="22">
        <v>0.92</v>
      </c>
      <c r="BZ20" s="22">
        <v>1</v>
      </c>
      <c r="CA20" s="22">
        <v>160</v>
      </c>
      <c r="CB20" s="22">
        <v>14</v>
      </c>
      <c r="CC20" s="22">
        <v>122</v>
      </c>
      <c r="CD20" s="22">
        <v>38</v>
      </c>
      <c r="CE20" s="22">
        <v>80</v>
      </c>
      <c r="CF20" s="22">
        <v>24</v>
      </c>
      <c r="CG20" s="22">
        <v>12</v>
      </c>
      <c r="CH20" s="22">
        <v>3</v>
      </c>
      <c r="CI20" s="22">
        <v>1</v>
      </c>
      <c r="CJ20" s="22">
        <v>0.33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0.7</v>
      </c>
      <c r="K21" s="20">
        <v>0.7</v>
      </c>
      <c r="L21" s="22">
        <v>1</v>
      </c>
      <c r="M21" s="20" t="s">
        <v>877</v>
      </c>
      <c r="N21" s="20">
        <v>0.2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1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</v>
      </c>
      <c r="AD21" s="22">
        <v>1845</v>
      </c>
      <c r="AE21" s="22">
        <v>160</v>
      </c>
      <c r="AF21" s="22">
        <v>10317</v>
      </c>
      <c r="AG21" s="22">
        <v>266</v>
      </c>
      <c r="AH21" s="20">
        <v>0</v>
      </c>
      <c r="AI21" s="20">
        <v>0.2</v>
      </c>
      <c r="AJ21" s="20" t="s">
        <v>732</v>
      </c>
      <c r="AK21" s="22">
        <v>1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5</v>
      </c>
      <c r="AX21" s="20">
        <v>2.2000000000000002</v>
      </c>
      <c r="AY21" s="20">
        <v>1.2</v>
      </c>
      <c r="AZ21" s="20">
        <v>2</v>
      </c>
      <c r="BA21" s="20">
        <v>0.5</v>
      </c>
      <c r="BB21" s="22">
        <v>0</v>
      </c>
      <c r="BC21" s="20">
        <v>0</v>
      </c>
      <c r="BD21" s="20">
        <v>0.01</v>
      </c>
      <c r="BE21" s="20">
        <v>0.01</v>
      </c>
      <c r="BF21" s="20">
        <v>0.08</v>
      </c>
      <c r="BG21" s="22">
        <v>395</v>
      </c>
      <c r="BH21" s="22">
        <v>187</v>
      </c>
      <c r="BI21" s="22">
        <v>357</v>
      </c>
      <c r="BJ21" s="22">
        <v>178</v>
      </c>
      <c r="BK21" s="22">
        <v>356</v>
      </c>
      <c r="BL21" s="22">
        <v>178</v>
      </c>
      <c r="BM21" s="22">
        <v>402</v>
      </c>
      <c r="BN21" s="22">
        <v>188</v>
      </c>
      <c r="BO21" s="20"/>
      <c r="BP21" s="20"/>
      <c r="BQ21" s="20"/>
      <c r="BR21" s="20"/>
      <c r="BS21" s="20"/>
      <c r="BT21" s="20"/>
      <c r="BU21" s="22">
        <v>0</v>
      </c>
      <c r="BV21" s="22">
        <v>0</v>
      </c>
      <c r="BW21" s="22">
        <v>0.9</v>
      </c>
      <c r="BX21" s="22">
        <v>0.9</v>
      </c>
      <c r="BY21" s="22">
        <v>7.2</v>
      </c>
      <c r="BZ21" s="22">
        <v>0</v>
      </c>
      <c r="CA21" s="22">
        <v>153</v>
      </c>
      <c r="CB21" s="22">
        <v>97</v>
      </c>
      <c r="CC21" s="22">
        <v>375</v>
      </c>
      <c r="CD21" s="22">
        <v>176</v>
      </c>
      <c r="CE21" s="22">
        <v>380</v>
      </c>
      <c r="CF21" s="22">
        <v>180</v>
      </c>
      <c r="CG21" s="22">
        <v>391</v>
      </c>
      <c r="CH21" s="22">
        <v>124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3011</v>
      </c>
      <c r="R22" s="20" t="s">
        <v>3012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25166</v>
      </c>
      <c r="AG22" s="22">
        <v>498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540</v>
      </c>
      <c r="BH22" s="22">
        <v>210</v>
      </c>
      <c r="BI22" s="22">
        <v>528</v>
      </c>
      <c r="BJ22" s="22">
        <v>209</v>
      </c>
      <c r="BK22" s="22">
        <v>508</v>
      </c>
      <c r="BL22" s="22">
        <v>202</v>
      </c>
      <c r="BM22" s="22">
        <v>545</v>
      </c>
      <c r="BN22" s="22">
        <v>210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516</v>
      </c>
      <c r="CB22" s="22">
        <v>126</v>
      </c>
      <c r="CC22" s="22">
        <v>516</v>
      </c>
      <c r="CD22" s="22">
        <v>201</v>
      </c>
      <c r="CE22" s="22">
        <v>546</v>
      </c>
      <c r="CF22" s="22">
        <v>209</v>
      </c>
      <c r="CG22" s="22">
        <v>373</v>
      </c>
      <c r="CH22" s="22">
        <v>143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</v>
      </c>
      <c r="K23" s="20">
        <v>1</v>
      </c>
      <c r="L23" s="22">
        <v>0</v>
      </c>
      <c r="M23" s="20" t="s">
        <v>881</v>
      </c>
      <c r="N23" s="20">
        <v>0.5</v>
      </c>
      <c r="O23" s="22">
        <v>25</v>
      </c>
      <c r="P23" s="23" t="b">
        <v>0</v>
      </c>
      <c r="Q23" s="20"/>
      <c r="R23" s="20" t="s">
        <v>2794</v>
      </c>
      <c r="S23" s="22">
        <v>45</v>
      </c>
      <c r="T23" s="20" t="s">
        <v>882</v>
      </c>
      <c r="U23" s="20">
        <v>1.5</v>
      </c>
      <c r="V23" s="20" t="s">
        <v>471</v>
      </c>
      <c r="W23" s="20">
        <v>0.2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6</v>
      </c>
      <c r="AD23" s="22">
        <v>10027</v>
      </c>
      <c r="AE23" s="22">
        <v>424</v>
      </c>
      <c r="AF23" s="22">
        <v>15385</v>
      </c>
      <c r="AG23" s="22">
        <v>792</v>
      </c>
      <c r="AH23" s="20">
        <v>0.1</v>
      </c>
      <c r="AI23" s="20">
        <v>1.3</v>
      </c>
      <c r="AJ23" s="20" t="s">
        <v>471</v>
      </c>
      <c r="AK23" s="22">
        <v>130</v>
      </c>
      <c r="AL23" s="22">
        <v>0</v>
      </c>
      <c r="AM23" s="22">
        <v>0</v>
      </c>
      <c r="AN23" s="22">
        <v>1</v>
      </c>
      <c r="AO23" s="22">
        <v>1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27</v>
      </c>
      <c r="AX23" s="20">
        <v>12.8</v>
      </c>
      <c r="AY23" s="20">
        <v>11</v>
      </c>
      <c r="AZ23" s="20">
        <v>9</v>
      </c>
      <c r="BA23" s="20">
        <v>3</v>
      </c>
      <c r="BB23" s="22">
        <v>1</v>
      </c>
      <c r="BC23" s="20">
        <v>0.03</v>
      </c>
      <c r="BD23" s="20">
        <v>7.0000000000000007E-2</v>
      </c>
      <c r="BE23" s="20">
        <v>0.1</v>
      </c>
      <c r="BF23" s="20">
        <v>2.85</v>
      </c>
      <c r="BG23" s="22">
        <v>325</v>
      </c>
      <c r="BH23" s="22">
        <v>124</v>
      </c>
      <c r="BI23" s="22">
        <v>297</v>
      </c>
      <c r="BJ23" s="22">
        <v>102</v>
      </c>
      <c r="BK23" s="22">
        <v>281</v>
      </c>
      <c r="BL23" s="22">
        <v>91</v>
      </c>
      <c r="BM23" s="22">
        <v>341</v>
      </c>
      <c r="BN23" s="22">
        <v>121</v>
      </c>
      <c r="BO23" s="20"/>
      <c r="BP23" s="20"/>
      <c r="BQ23" s="20"/>
      <c r="BR23" s="20"/>
      <c r="BS23" s="20"/>
      <c r="BT23" s="20"/>
      <c r="BU23" s="22">
        <v>0.02</v>
      </c>
      <c r="BV23" s="22">
        <v>0</v>
      </c>
      <c r="BW23" s="22">
        <v>0.05</v>
      </c>
      <c r="BX23" s="22">
        <v>7.0000000000000007E-2</v>
      </c>
      <c r="BY23" s="22">
        <v>1.97</v>
      </c>
      <c r="BZ23" s="22">
        <v>0.69</v>
      </c>
      <c r="CA23" s="22">
        <v>390</v>
      </c>
      <c r="CB23" s="22">
        <v>76</v>
      </c>
      <c r="CC23" s="22">
        <v>319</v>
      </c>
      <c r="CD23" s="22">
        <v>107</v>
      </c>
      <c r="CE23" s="22">
        <v>274</v>
      </c>
      <c r="CF23" s="22">
        <v>90</v>
      </c>
      <c r="CG23" s="22">
        <v>293</v>
      </c>
      <c r="CH23" s="22">
        <v>112</v>
      </c>
      <c r="CI23" s="22">
        <v>0.69</v>
      </c>
      <c r="CJ23" s="22">
        <v>0.69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75</v>
      </c>
      <c r="B24" s="20"/>
      <c r="C24" s="22">
        <v>116216</v>
      </c>
      <c r="D24" s="22">
        <v>0</v>
      </c>
      <c r="E24" s="22">
        <v>0</v>
      </c>
      <c r="F24" s="22">
        <v>-4</v>
      </c>
      <c r="G24" s="22">
        <v>4</v>
      </c>
      <c r="H24" s="22">
        <v>1</v>
      </c>
      <c r="I24" s="22">
        <v>3</v>
      </c>
      <c r="J24" s="20">
        <v>2.6</v>
      </c>
      <c r="K24" s="20">
        <v>3.5</v>
      </c>
      <c r="L24" s="22">
        <v>0</v>
      </c>
      <c r="M24" s="20" t="s">
        <v>913</v>
      </c>
      <c r="N24" s="20">
        <v>3</v>
      </c>
      <c r="O24" s="22">
        <v>26</v>
      </c>
      <c r="P24" s="23" t="b">
        <v>0</v>
      </c>
      <c r="Q24" s="20" t="s">
        <v>3396</v>
      </c>
      <c r="R24" s="20" t="s">
        <v>3397</v>
      </c>
      <c r="S24" s="22">
        <v>66</v>
      </c>
      <c r="T24" s="20" t="s">
        <v>914</v>
      </c>
      <c r="U24" s="20">
        <v>4.3</v>
      </c>
      <c r="V24" s="20" t="s">
        <v>638</v>
      </c>
      <c r="W24" s="20">
        <v>2.2999999999999998</v>
      </c>
      <c r="X24" s="23" t="b">
        <v>0</v>
      </c>
      <c r="Y24" s="20"/>
      <c r="Z24" s="20" t="s">
        <v>937</v>
      </c>
      <c r="AA24" s="22">
        <v>1</v>
      </c>
      <c r="AB24" s="22">
        <v>3</v>
      </c>
      <c r="AC24" s="22">
        <v>13</v>
      </c>
      <c r="AD24" s="22">
        <v>77940</v>
      </c>
      <c r="AE24" s="22">
        <v>5397</v>
      </c>
      <c r="AF24" s="22">
        <v>396475</v>
      </c>
      <c r="AG24" s="22">
        <v>13967</v>
      </c>
      <c r="AH24" s="20">
        <v>0.5</v>
      </c>
      <c r="AI24" s="20">
        <v>2</v>
      </c>
      <c r="AJ24" s="20" t="s">
        <v>638</v>
      </c>
      <c r="AK24" s="22">
        <v>128</v>
      </c>
      <c r="AL24" s="22">
        <v>1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53</v>
      </c>
      <c r="AX24" s="20">
        <v>61.6</v>
      </c>
      <c r="AY24" s="20">
        <v>77.099999999999994</v>
      </c>
      <c r="AZ24" s="20">
        <v>33</v>
      </c>
      <c r="BA24" s="20">
        <v>17.100000000000001</v>
      </c>
      <c r="BB24" s="22">
        <v>1</v>
      </c>
      <c r="BC24" s="20">
        <v>0.09</v>
      </c>
      <c r="BD24" s="20">
        <v>0.74</v>
      </c>
      <c r="BE24" s="20">
        <v>0.83</v>
      </c>
      <c r="BF24" s="20">
        <v>1.47</v>
      </c>
      <c r="BG24" s="22">
        <v>193</v>
      </c>
      <c r="BH24" s="22">
        <v>76</v>
      </c>
      <c r="BI24" s="22">
        <v>77</v>
      </c>
      <c r="BJ24" s="22">
        <v>56</v>
      </c>
      <c r="BK24" s="22">
        <v>161</v>
      </c>
      <c r="BL24" s="22">
        <v>94</v>
      </c>
      <c r="BM24" s="22">
        <v>140</v>
      </c>
      <c r="BN24" s="22">
        <v>77</v>
      </c>
      <c r="BO24" s="20"/>
      <c r="BP24" s="20"/>
      <c r="BQ24" s="20"/>
      <c r="BR24" s="20"/>
      <c r="BS24" s="20"/>
      <c r="BT24" s="20"/>
      <c r="BU24" s="22">
        <v>0.06</v>
      </c>
      <c r="BV24" s="22">
        <v>0</v>
      </c>
      <c r="BW24" s="22">
        <v>0.52</v>
      </c>
      <c r="BX24" s="22">
        <v>0.57999999999999996</v>
      </c>
      <c r="BY24" s="22">
        <v>1.03</v>
      </c>
      <c r="BZ24" s="22">
        <v>1.41</v>
      </c>
      <c r="CA24" s="22">
        <v>42</v>
      </c>
      <c r="CB24" s="22">
        <v>25</v>
      </c>
      <c r="CC24" s="22">
        <v>104</v>
      </c>
      <c r="CD24" s="22">
        <v>48</v>
      </c>
      <c r="CE24" s="22">
        <v>53</v>
      </c>
      <c r="CF24" s="22">
        <v>23</v>
      </c>
      <c r="CG24" s="22">
        <v>114</v>
      </c>
      <c r="CH24" s="22">
        <v>34</v>
      </c>
      <c r="CI24" s="22">
        <v>0.7</v>
      </c>
      <c r="CJ24" s="22">
        <v>0.7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2</v>
      </c>
      <c r="J25" s="20">
        <v>4</v>
      </c>
      <c r="K25" s="20">
        <v>4</v>
      </c>
      <c r="L25" s="22">
        <v>4</v>
      </c>
      <c r="M25" s="20" t="s">
        <v>873</v>
      </c>
      <c r="N25" s="20">
        <v>3.5</v>
      </c>
      <c r="O25" s="22">
        <v>29</v>
      </c>
      <c r="P25" s="23" t="b">
        <v>0</v>
      </c>
      <c r="Q25" s="20"/>
      <c r="R25" s="20"/>
      <c r="S25" s="22">
        <v>55</v>
      </c>
      <c r="T25" s="20" t="s">
        <v>874</v>
      </c>
      <c r="U25" s="20">
        <v>3.7</v>
      </c>
      <c r="V25" s="20" t="s">
        <v>414</v>
      </c>
      <c r="W25" s="20">
        <v>8.9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22</v>
      </c>
      <c r="AD25" s="22">
        <v>216013</v>
      </c>
      <c r="AE25" s="22">
        <v>14094</v>
      </c>
      <c r="AF25" s="22">
        <v>284352</v>
      </c>
      <c r="AG25" s="22">
        <v>10404</v>
      </c>
      <c r="AH25" s="20">
        <v>0.6</v>
      </c>
      <c r="AI25" s="20">
        <v>4</v>
      </c>
      <c r="AJ25" s="20" t="s">
        <v>414</v>
      </c>
      <c r="AK25" s="22">
        <v>540</v>
      </c>
      <c r="AL25" s="22">
        <v>0</v>
      </c>
      <c r="AM25" s="22">
        <v>1</v>
      </c>
      <c r="AN25" s="22">
        <v>2</v>
      </c>
      <c r="AO25" s="22">
        <v>6</v>
      </c>
      <c r="AP25" s="22">
        <v>0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2</v>
      </c>
      <c r="AW25" s="22">
        <v>118</v>
      </c>
      <c r="AX25" s="20">
        <v>115.2</v>
      </c>
      <c r="AY25" s="20">
        <v>104.1</v>
      </c>
      <c r="AZ25" s="20">
        <v>33</v>
      </c>
      <c r="BA25" s="20">
        <v>25.2</v>
      </c>
      <c r="BB25" s="22">
        <v>6</v>
      </c>
      <c r="BC25" s="20">
        <v>0.4</v>
      </c>
      <c r="BD25" s="20">
        <v>0.59</v>
      </c>
      <c r="BE25" s="20">
        <v>0.99</v>
      </c>
      <c r="BF25" s="20">
        <v>5.53</v>
      </c>
      <c r="BG25" s="22">
        <v>75</v>
      </c>
      <c r="BH25" s="22">
        <v>21</v>
      </c>
      <c r="BI25" s="22">
        <v>45</v>
      </c>
      <c r="BJ25" s="22">
        <v>9</v>
      </c>
      <c r="BK25" s="22">
        <v>160</v>
      </c>
      <c r="BL25" s="22">
        <v>34</v>
      </c>
      <c r="BM25" s="22">
        <v>69</v>
      </c>
      <c r="BN25" s="22">
        <v>11</v>
      </c>
      <c r="BO25" s="20"/>
      <c r="BP25" s="20"/>
      <c r="BQ25" s="20"/>
      <c r="BR25" s="20"/>
      <c r="BS25" s="20"/>
      <c r="BT25" s="20"/>
      <c r="BU25" s="22">
        <v>7.0000000000000007E-2</v>
      </c>
      <c r="BV25" s="22">
        <v>0</v>
      </c>
      <c r="BW25" s="22">
        <v>0.1</v>
      </c>
      <c r="BX25" s="22">
        <v>0.17</v>
      </c>
      <c r="BY25" s="22">
        <v>0.92</v>
      </c>
      <c r="BZ25" s="22">
        <v>1</v>
      </c>
      <c r="CA25" s="22">
        <v>105</v>
      </c>
      <c r="CB25" s="22">
        <v>8</v>
      </c>
      <c r="CC25" s="22">
        <v>69</v>
      </c>
      <c r="CD25" s="22">
        <v>16</v>
      </c>
      <c r="CE25" s="22">
        <v>93</v>
      </c>
      <c r="CF25" s="22">
        <v>28</v>
      </c>
      <c r="CG25" s="22">
        <v>45</v>
      </c>
      <c r="CH25" s="22">
        <v>12</v>
      </c>
      <c r="CI25" s="22">
        <v>1</v>
      </c>
      <c r="CJ25" s="22">
        <v>0.33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1888</v>
      </c>
      <c r="R26" s="20" t="s">
        <v>1889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1124</v>
      </c>
      <c r="AG26" s="22">
        <v>10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710</v>
      </c>
      <c r="BH26" s="22">
        <v>307</v>
      </c>
      <c r="BI26" s="22">
        <v>710</v>
      </c>
      <c r="BJ26" s="22">
        <v>307</v>
      </c>
      <c r="BK26" s="22">
        <v>709</v>
      </c>
      <c r="BL26" s="22">
        <v>306</v>
      </c>
      <c r="BM26" s="22">
        <v>710</v>
      </c>
      <c r="BN26" s="22">
        <v>307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39</v>
      </c>
      <c r="CC26" s="22">
        <v>703</v>
      </c>
      <c r="CD26" s="22">
        <v>305</v>
      </c>
      <c r="CE26" s="22">
        <v>709</v>
      </c>
      <c r="CF26" s="22">
        <v>306</v>
      </c>
      <c r="CG26" s="22">
        <v>651</v>
      </c>
      <c r="CH26" s="22">
        <v>264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3.3</v>
      </c>
      <c r="K27" s="20">
        <v>3.3</v>
      </c>
      <c r="L27" s="22">
        <v>1</v>
      </c>
      <c r="M27" s="20" t="s">
        <v>915</v>
      </c>
      <c r="N27" s="20">
        <v>2.8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2.4</v>
      </c>
      <c r="V27" s="20" t="s">
        <v>417</v>
      </c>
      <c r="W27" s="20">
        <v>5.2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12</v>
      </c>
      <c r="AD27" s="22">
        <v>145106</v>
      </c>
      <c r="AE27" s="22">
        <v>12977</v>
      </c>
      <c r="AF27" s="22">
        <v>308397</v>
      </c>
      <c r="AG27" s="22">
        <v>8248</v>
      </c>
      <c r="AH27" s="20">
        <v>0.6</v>
      </c>
      <c r="AI27" s="20">
        <v>2.4</v>
      </c>
      <c r="AJ27" s="20" t="s">
        <v>417</v>
      </c>
      <c r="AK27" s="22">
        <v>279</v>
      </c>
      <c r="AL27" s="22">
        <v>0</v>
      </c>
      <c r="AM27" s="22">
        <v>0</v>
      </c>
      <c r="AN27" s="22">
        <v>1</v>
      </c>
      <c r="AO27" s="22">
        <v>4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1</v>
      </c>
      <c r="AW27" s="22">
        <v>70</v>
      </c>
      <c r="AX27" s="20">
        <v>42.8</v>
      </c>
      <c r="AY27" s="20">
        <v>64.599999999999994</v>
      </c>
      <c r="AZ27" s="20">
        <v>10</v>
      </c>
      <c r="BA27" s="20">
        <v>11.8</v>
      </c>
      <c r="BB27" s="22">
        <v>3</v>
      </c>
      <c r="BC27" s="20">
        <v>0.08</v>
      </c>
      <c r="BD27" s="20">
        <v>0.25</v>
      </c>
      <c r="BE27" s="20">
        <v>0.33</v>
      </c>
      <c r="BF27" s="20">
        <v>3.11</v>
      </c>
      <c r="BG27" s="22">
        <v>233</v>
      </c>
      <c r="BH27" s="22">
        <v>92</v>
      </c>
      <c r="BI27" s="22">
        <v>111</v>
      </c>
      <c r="BJ27" s="22">
        <v>23</v>
      </c>
      <c r="BK27" s="22">
        <v>273</v>
      </c>
      <c r="BL27" s="22">
        <v>87</v>
      </c>
      <c r="BM27" s="22">
        <v>220</v>
      </c>
      <c r="BN27" s="22">
        <v>73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0.08</v>
      </c>
      <c r="BX27" s="22">
        <v>0.11</v>
      </c>
      <c r="BY27" s="22">
        <v>1</v>
      </c>
      <c r="BZ27" s="22">
        <v>1.29</v>
      </c>
      <c r="CA27" s="22">
        <v>259</v>
      </c>
      <c r="CB27" s="22">
        <v>29</v>
      </c>
      <c r="CC27" s="22">
        <v>111</v>
      </c>
      <c r="CD27" s="22">
        <v>35</v>
      </c>
      <c r="CE27" s="22">
        <v>178</v>
      </c>
      <c r="CF27" s="22">
        <v>61</v>
      </c>
      <c r="CG27" s="22">
        <v>73</v>
      </c>
      <c r="CH27" s="22">
        <v>27</v>
      </c>
      <c r="CI27" s="22">
        <v>0.97</v>
      </c>
      <c r="CJ27" s="22">
        <v>0.32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3</v>
      </c>
      <c r="K28" s="20">
        <v>3</v>
      </c>
      <c r="L28" s="22">
        <v>2</v>
      </c>
      <c r="M28" s="20" t="s">
        <v>985</v>
      </c>
      <c r="N28" s="20">
        <v>2.5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5</v>
      </c>
      <c r="V28" s="20" t="s">
        <v>1035</v>
      </c>
      <c r="W28" s="20">
        <v>2.8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10</v>
      </c>
      <c r="AD28" s="22">
        <v>62972</v>
      </c>
      <c r="AE28" s="22">
        <v>20487</v>
      </c>
      <c r="AF28" s="22">
        <v>288041</v>
      </c>
      <c r="AG28" s="22">
        <v>3363</v>
      </c>
      <c r="AH28" s="20">
        <v>0.5</v>
      </c>
      <c r="AI28" s="20">
        <v>2.1</v>
      </c>
      <c r="AJ28" s="20" t="s">
        <v>404</v>
      </c>
      <c r="AK28" s="22">
        <v>180</v>
      </c>
      <c r="AL28" s="22">
        <v>0</v>
      </c>
      <c r="AM28" s="22">
        <v>0</v>
      </c>
      <c r="AN28" s="22">
        <v>1</v>
      </c>
      <c r="AO28" s="22">
        <v>2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4</v>
      </c>
      <c r="AV28" s="22">
        <v>2</v>
      </c>
      <c r="AW28" s="22">
        <v>45</v>
      </c>
      <c r="AX28" s="20">
        <v>35.799999999999997</v>
      </c>
      <c r="AY28" s="20">
        <v>0</v>
      </c>
      <c r="AZ28" s="20">
        <v>0</v>
      </c>
      <c r="BA28" s="20">
        <v>3.6</v>
      </c>
      <c r="BB28" s="22">
        <v>2</v>
      </c>
      <c r="BC28" s="20">
        <v>0</v>
      </c>
      <c r="BD28" s="20">
        <v>0</v>
      </c>
      <c r="BE28" s="20">
        <v>0</v>
      </c>
      <c r="BF28" s="20">
        <v>1.8</v>
      </c>
      <c r="BG28" s="22">
        <v>253</v>
      </c>
      <c r="BH28" s="22">
        <v>22</v>
      </c>
      <c r="BI28" s="22">
        <v>642</v>
      </c>
      <c r="BJ28" s="22">
        <v>77</v>
      </c>
      <c r="BK28" s="22">
        <v>637</v>
      </c>
      <c r="BL28" s="22">
        <v>76</v>
      </c>
      <c r="BM28" s="22">
        <v>326</v>
      </c>
      <c r="BN28" s="22">
        <v>22</v>
      </c>
      <c r="BO28" s="20"/>
      <c r="BP28" s="20"/>
      <c r="BQ28" s="20"/>
      <c r="BR28" s="20"/>
      <c r="BS28" s="20"/>
      <c r="BT28" s="20"/>
      <c r="BU28" s="22">
        <v>0</v>
      </c>
      <c r="BV28" s="22">
        <v>2</v>
      </c>
      <c r="BW28" s="22">
        <v>0</v>
      </c>
      <c r="BX28" s="22">
        <v>0</v>
      </c>
      <c r="BY28" s="22">
        <v>0.9</v>
      </c>
      <c r="BZ28" s="22">
        <v>1</v>
      </c>
      <c r="CA28" s="22">
        <v>300</v>
      </c>
      <c r="CB28" s="22">
        <v>11</v>
      </c>
      <c r="CC28" s="22">
        <v>120</v>
      </c>
      <c r="CD28" s="22">
        <v>11</v>
      </c>
      <c r="CE28" s="22">
        <v>30</v>
      </c>
      <c r="CF28" s="22">
        <v>2</v>
      </c>
      <c r="CG28" s="22">
        <v>105</v>
      </c>
      <c r="CH28" s="22">
        <v>15</v>
      </c>
      <c r="CI28" s="22">
        <v>1</v>
      </c>
      <c r="CJ28" s="22">
        <v>0.5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75</v>
      </c>
      <c r="B29" s="20"/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3.4</v>
      </c>
      <c r="K29" s="20">
        <v>4.5</v>
      </c>
      <c r="L29" s="22">
        <v>1</v>
      </c>
      <c r="M29" s="20" t="s">
        <v>1646</v>
      </c>
      <c r="N29" s="20">
        <v>4</v>
      </c>
      <c r="O29" s="22">
        <v>540</v>
      </c>
      <c r="P29" s="23" t="b">
        <v>0</v>
      </c>
      <c r="Q29" s="20" t="s">
        <v>3398</v>
      </c>
      <c r="R29" s="20" t="s">
        <v>3399</v>
      </c>
      <c r="S29" s="22">
        <v>54</v>
      </c>
      <c r="T29" s="20" t="s">
        <v>1647</v>
      </c>
      <c r="U29" s="20">
        <v>3.5</v>
      </c>
      <c r="V29" s="20" t="s">
        <v>550</v>
      </c>
      <c r="W29" s="20">
        <v>5.0999999999999996</v>
      </c>
      <c r="X29" s="23" t="b">
        <v>0</v>
      </c>
      <c r="Y29" s="20"/>
      <c r="Z29" s="20" t="s">
        <v>937</v>
      </c>
      <c r="AA29" s="22">
        <v>1</v>
      </c>
      <c r="AB29" s="22">
        <v>3</v>
      </c>
      <c r="AC29" s="22">
        <v>21</v>
      </c>
      <c r="AD29" s="22">
        <v>133687</v>
      </c>
      <c r="AE29" s="22">
        <v>9780</v>
      </c>
      <c r="AF29" s="22">
        <v>278573</v>
      </c>
      <c r="AG29" s="22">
        <v>21946</v>
      </c>
      <c r="AH29" s="20">
        <v>0.7</v>
      </c>
      <c r="AI29" s="20">
        <v>3.9</v>
      </c>
      <c r="AJ29" s="20" t="s">
        <v>550</v>
      </c>
      <c r="AK29" s="22">
        <v>495</v>
      </c>
      <c r="AL29" s="22">
        <v>1</v>
      </c>
      <c r="AM29" s="22">
        <v>0</v>
      </c>
      <c r="AN29" s="22">
        <v>2</v>
      </c>
      <c r="AO29" s="22">
        <v>5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3</v>
      </c>
      <c r="AW29" s="22">
        <v>109</v>
      </c>
      <c r="AX29" s="20">
        <v>126.6</v>
      </c>
      <c r="AY29" s="20">
        <v>54.8</v>
      </c>
      <c r="AZ29" s="20">
        <v>70</v>
      </c>
      <c r="BA29" s="20">
        <v>25.2</v>
      </c>
      <c r="BB29" s="22">
        <v>6</v>
      </c>
      <c r="BC29" s="20">
        <v>0.67</v>
      </c>
      <c r="BD29" s="20">
        <v>0.42</v>
      </c>
      <c r="BE29" s="20">
        <v>1.0900000000000001</v>
      </c>
      <c r="BF29" s="20">
        <v>4.82</v>
      </c>
      <c r="BG29" s="22">
        <v>62</v>
      </c>
      <c r="BH29" s="22">
        <v>25</v>
      </c>
      <c r="BI29" s="22">
        <v>131</v>
      </c>
      <c r="BJ29" s="22">
        <v>91</v>
      </c>
      <c r="BK29" s="22">
        <v>82</v>
      </c>
      <c r="BL29" s="22">
        <v>45</v>
      </c>
      <c r="BM29" s="22">
        <v>68</v>
      </c>
      <c r="BN29" s="22">
        <v>42</v>
      </c>
      <c r="BO29" s="20"/>
      <c r="BP29" s="20"/>
      <c r="BQ29" s="20"/>
      <c r="BR29" s="20"/>
      <c r="BS29" s="20"/>
      <c r="BT29" s="20"/>
      <c r="BU29" s="22">
        <v>0.12</v>
      </c>
      <c r="BV29" s="22">
        <v>0</v>
      </c>
      <c r="BW29" s="22">
        <v>0.08</v>
      </c>
      <c r="BX29" s="22">
        <v>0.2</v>
      </c>
      <c r="BY29" s="22">
        <v>0.88</v>
      </c>
      <c r="BZ29" s="22">
        <v>0.91</v>
      </c>
      <c r="CA29" s="22">
        <v>128</v>
      </c>
      <c r="CB29" s="22">
        <v>81</v>
      </c>
      <c r="CC29" s="22">
        <v>52</v>
      </c>
      <c r="CD29" s="22">
        <v>24</v>
      </c>
      <c r="CE29" s="22">
        <v>99</v>
      </c>
      <c r="CF29" s="22">
        <v>42</v>
      </c>
      <c r="CG29" s="22">
        <v>75</v>
      </c>
      <c r="CH29" s="22">
        <v>21</v>
      </c>
      <c r="CI29" s="22">
        <v>1.0900000000000001</v>
      </c>
      <c r="CJ29" s="22">
        <v>0.36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</v>
      </c>
      <c r="K30" s="20">
        <v>1</v>
      </c>
      <c r="L30" s="22">
        <v>1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2384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2</v>
      </c>
      <c r="AD30" s="22">
        <v>990</v>
      </c>
      <c r="AE30" s="22">
        <v>134</v>
      </c>
      <c r="AF30" s="22">
        <v>1863</v>
      </c>
      <c r="AG30" s="22">
        <v>71</v>
      </c>
      <c r="AH30" s="20">
        <v>0.1</v>
      </c>
      <c r="AI30" s="20">
        <v>0.4</v>
      </c>
      <c r="AJ30" s="20" t="s">
        <v>731</v>
      </c>
      <c r="AK30" s="22">
        <v>14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7</v>
      </c>
      <c r="AX30" s="20">
        <v>6.2</v>
      </c>
      <c r="AY30" s="20">
        <v>19.8</v>
      </c>
      <c r="AZ30" s="20">
        <v>8</v>
      </c>
      <c r="BA30" s="20">
        <v>3.4</v>
      </c>
      <c r="BB30" s="22">
        <v>0</v>
      </c>
      <c r="BC30" s="20">
        <v>0.02</v>
      </c>
      <c r="BD30" s="20">
        <v>0.09</v>
      </c>
      <c r="BE30" s="20">
        <v>0.11</v>
      </c>
      <c r="BF30" s="20">
        <v>0.18</v>
      </c>
      <c r="BG30" s="22">
        <v>367</v>
      </c>
      <c r="BH30" s="22">
        <v>165</v>
      </c>
      <c r="BI30" s="22">
        <v>236</v>
      </c>
      <c r="BJ30" s="22">
        <v>128</v>
      </c>
      <c r="BK30" s="22">
        <v>294</v>
      </c>
      <c r="BL30" s="22">
        <v>149</v>
      </c>
      <c r="BM30" s="22">
        <v>331</v>
      </c>
      <c r="BN30" s="22">
        <v>150</v>
      </c>
      <c r="BO30" s="20"/>
      <c r="BP30" s="20"/>
      <c r="BQ30" s="20"/>
      <c r="BR30" s="20"/>
      <c r="BS30" s="20"/>
      <c r="BT30" s="20"/>
      <c r="BU30" s="22">
        <v>0.13</v>
      </c>
      <c r="BV30" s="22">
        <v>0</v>
      </c>
      <c r="BW30" s="22">
        <v>0.57999999999999996</v>
      </c>
      <c r="BX30" s="22">
        <v>0.71</v>
      </c>
      <c r="BY30" s="22">
        <v>1.1599999999999999</v>
      </c>
      <c r="BZ30" s="22">
        <v>0</v>
      </c>
      <c r="CA30" s="22">
        <v>255</v>
      </c>
      <c r="CB30" s="22">
        <v>169</v>
      </c>
      <c r="CC30" s="22">
        <v>327</v>
      </c>
      <c r="CD30" s="22">
        <v>155</v>
      </c>
      <c r="CE30" s="22">
        <v>366</v>
      </c>
      <c r="CF30" s="22">
        <v>168</v>
      </c>
      <c r="CG30" s="22">
        <v>542</v>
      </c>
      <c r="CH30" s="22">
        <v>199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1890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2490</v>
      </c>
      <c r="S31" s="22">
        <v>47</v>
      </c>
      <c r="T31" s="20" t="s">
        <v>1891</v>
      </c>
      <c r="U31" s="20">
        <v>0</v>
      </c>
      <c r="V31" s="20" t="s">
        <v>1892</v>
      </c>
      <c r="W31" s="20">
        <v>0.6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11281</v>
      </c>
      <c r="AE31" s="22">
        <v>39</v>
      </c>
      <c r="AF31" s="22">
        <v>461013</v>
      </c>
      <c r="AG31" s="22">
        <v>1918</v>
      </c>
      <c r="AH31" s="20">
        <v>0</v>
      </c>
      <c r="AI31" s="20">
        <v>0</v>
      </c>
      <c r="AJ31" s="20" t="s">
        <v>1893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384</v>
      </c>
      <c r="BH31" s="22">
        <v>139</v>
      </c>
      <c r="BI31" s="22">
        <v>341</v>
      </c>
      <c r="BJ31" s="22">
        <v>125</v>
      </c>
      <c r="BK31" s="22">
        <v>633</v>
      </c>
      <c r="BL31" s="22">
        <v>228</v>
      </c>
      <c r="BM31" s="22">
        <v>393</v>
      </c>
      <c r="BN31" s="22">
        <v>139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334</v>
      </c>
      <c r="CB31" s="22">
        <v>40</v>
      </c>
      <c r="CC31" s="22">
        <v>627</v>
      </c>
      <c r="CD31" s="22">
        <v>222</v>
      </c>
      <c r="CE31" s="22">
        <v>647</v>
      </c>
      <c r="CF31" s="22">
        <v>228</v>
      </c>
      <c r="CG31" s="22">
        <v>202</v>
      </c>
      <c r="CH31" s="22">
        <v>77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2491</v>
      </c>
      <c r="U32" s="20">
        <v>0</v>
      </c>
      <c r="V32" s="20" t="s">
        <v>2492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1838</v>
      </c>
      <c r="AE32" s="22">
        <v>108</v>
      </c>
      <c r="AF32" s="22">
        <v>942</v>
      </c>
      <c r="AG32" s="22">
        <v>74</v>
      </c>
      <c r="AH32" s="20">
        <v>0</v>
      </c>
      <c r="AI32" s="20">
        <v>0</v>
      </c>
      <c r="AJ32" s="20" t="s">
        <v>2492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488</v>
      </c>
      <c r="BH32" s="22">
        <v>64</v>
      </c>
      <c r="BI32" s="22">
        <v>474</v>
      </c>
      <c r="BJ32" s="22">
        <v>48</v>
      </c>
      <c r="BK32" s="22">
        <v>447</v>
      </c>
      <c r="BL32" s="22">
        <v>44</v>
      </c>
      <c r="BM32" s="22">
        <v>494</v>
      </c>
      <c r="BN32" s="22">
        <v>64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676</v>
      </c>
      <c r="CB32" s="22">
        <v>72</v>
      </c>
      <c r="CC32" s="22">
        <v>458</v>
      </c>
      <c r="CD32" s="22">
        <v>63</v>
      </c>
      <c r="CE32" s="22">
        <v>492</v>
      </c>
      <c r="CF32" s="22">
        <v>64</v>
      </c>
      <c r="CG32" s="22">
        <v>519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75</v>
      </c>
      <c r="B33" s="22">
        <v>100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3396</v>
      </c>
      <c r="R33" s="20" t="s">
        <v>3400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937</v>
      </c>
      <c r="AA33" s="22">
        <v>2</v>
      </c>
      <c r="AB33" s="22">
        <v>7</v>
      </c>
      <c r="AC33" s="22">
        <v>0</v>
      </c>
      <c r="AD33" s="22">
        <v>6162</v>
      </c>
      <c r="AE33" s="22">
        <v>915</v>
      </c>
      <c r="AF33" s="22">
        <v>4268</v>
      </c>
      <c r="AG33" s="22">
        <v>711</v>
      </c>
      <c r="AH33" s="20">
        <v>0</v>
      </c>
      <c r="AI33" s="20">
        <v>0</v>
      </c>
      <c r="AJ33" s="20" t="s">
        <v>1894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677</v>
      </c>
      <c r="BH33" s="22">
        <v>230</v>
      </c>
      <c r="BI33" s="22">
        <v>674</v>
      </c>
      <c r="BJ33" s="22">
        <v>230</v>
      </c>
      <c r="BK33" s="22">
        <v>670</v>
      </c>
      <c r="BL33" s="22">
        <v>230</v>
      </c>
      <c r="BM33" s="22">
        <v>678</v>
      </c>
      <c r="BN33" s="22">
        <v>230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173</v>
      </c>
      <c r="CB33" s="22">
        <v>21</v>
      </c>
      <c r="CC33" s="22">
        <v>667</v>
      </c>
      <c r="CD33" s="22">
        <v>225</v>
      </c>
      <c r="CE33" s="22">
        <v>678</v>
      </c>
      <c r="CF33" s="22">
        <v>230</v>
      </c>
      <c r="CG33" s="22">
        <v>436</v>
      </c>
      <c r="CH33" s="22">
        <v>171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1.8</v>
      </c>
      <c r="K34" s="20">
        <v>1.8</v>
      </c>
      <c r="L34" s="22">
        <v>1</v>
      </c>
      <c r="M34" s="20" t="s">
        <v>953</v>
      </c>
      <c r="N34" s="20">
        <v>1.8</v>
      </c>
      <c r="O34" s="22">
        <v>34</v>
      </c>
      <c r="P34" s="23" t="b">
        <v>0</v>
      </c>
      <c r="Q34" s="20"/>
      <c r="R34" s="20"/>
      <c r="S34" s="22">
        <v>55</v>
      </c>
      <c r="T34" s="20" t="s">
        <v>954</v>
      </c>
      <c r="U34" s="20">
        <v>4.4000000000000004</v>
      </c>
      <c r="V34" s="20" t="s">
        <v>435</v>
      </c>
      <c r="W34" s="20">
        <v>1.6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22</v>
      </c>
      <c r="AD34" s="22">
        <v>195287</v>
      </c>
      <c r="AE34" s="22">
        <v>3692</v>
      </c>
      <c r="AF34" s="22">
        <v>134802</v>
      </c>
      <c r="AG34" s="22">
        <v>8209</v>
      </c>
      <c r="AH34" s="20">
        <v>0.3</v>
      </c>
      <c r="AI34" s="20">
        <v>4</v>
      </c>
      <c r="AJ34" s="20" t="s">
        <v>435</v>
      </c>
      <c r="AK34" s="22">
        <v>201</v>
      </c>
      <c r="AL34" s="22">
        <v>2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64</v>
      </c>
      <c r="AX34" s="20">
        <v>95.4</v>
      </c>
      <c r="AY34" s="20">
        <v>52.4</v>
      </c>
      <c r="AZ34" s="20">
        <v>59</v>
      </c>
      <c r="BA34" s="20">
        <v>20.7</v>
      </c>
      <c r="BB34" s="22">
        <v>2</v>
      </c>
      <c r="BC34" s="20">
        <v>1.0900000000000001</v>
      </c>
      <c r="BD34" s="20">
        <v>0.99</v>
      </c>
      <c r="BE34" s="20">
        <v>2.08</v>
      </c>
      <c r="BF34" s="20">
        <v>5.27</v>
      </c>
      <c r="BG34" s="22">
        <v>107</v>
      </c>
      <c r="BH34" s="22">
        <v>38</v>
      </c>
      <c r="BI34" s="22">
        <v>138</v>
      </c>
      <c r="BJ34" s="22">
        <v>95</v>
      </c>
      <c r="BK34" s="22">
        <v>99</v>
      </c>
      <c r="BL34" s="22">
        <v>59</v>
      </c>
      <c r="BM34" s="22">
        <v>105</v>
      </c>
      <c r="BN34" s="22">
        <v>58</v>
      </c>
      <c r="BO34" s="20"/>
      <c r="BP34" s="20"/>
      <c r="BQ34" s="22">
        <v>3</v>
      </c>
      <c r="BR34" s="20"/>
      <c r="BS34" s="20"/>
      <c r="BT34" s="20"/>
      <c r="BU34" s="22">
        <v>0.49</v>
      </c>
      <c r="BV34" s="22">
        <v>0</v>
      </c>
      <c r="BW34" s="22">
        <v>0.44</v>
      </c>
      <c r="BX34" s="22">
        <v>0.93</v>
      </c>
      <c r="BY34" s="22">
        <v>2.36</v>
      </c>
      <c r="BZ34" s="22">
        <v>1.79</v>
      </c>
      <c r="CA34" s="22">
        <v>107</v>
      </c>
      <c r="CB34" s="22">
        <v>65</v>
      </c>
      <c r="CC34" s="22">
        <v>195</v>
      </c>
      <c r="CD34" s="22">
        <v>88</v>
      </c>
      <c r="CE34" s="22">
        <v>45</v>
      </c>
      <c r="CF34" s="22">
        <v>21</v>
      </c>
      <c r="CG34" s="22">
        <v>137</v>
      </c>
      <c r="CH34" s="22">
        <v>45</v>
      </c>
      <c r="CI34" s="22">
        <v>0.9</v>
      </c>
      <c r="CJ34" s="22">
        <v>0.45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-2</v>
      </c>
      <c r="G35" s="22">
        <v>2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2493</v>
      </c>
      <c r="R35" s="20" t="s">
        <v>2494</v>
      </c>
      <c r="S35" s="22">
        <v>58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312</v>
      </c>
      <c r="AE35" s="22">
        <v>14</v>
      </c>
      <c r="AF35" s="22">
        <v>15977</v>
      </c>
      <c r="AG35" s="22">
        <v>110</v>
      </c>
      <c r="AH35" s="20">
        <v>0</v>
      </c>
      <c r="AI35" s="20">
        <v>0</v>
      </c>
      <c r="AJ35" s="20" t="s">
        <v>1895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708</v>
      </c>
      <c r="BH35" s="22">
        <v>305</v>
      </c>
      <c r="BI35" s="22">
        <v>708</v>
      </c>
      <c r="BJ35" s="22">
        <v>305</v>
      </c>
      <c r="BK35" s="22">
        <v>707</v>
      </c>
      <c r="BL35" s="22">
        <v>304</v>
      </c>
      <c r="BM35" s="22">
        <v>708</v>
      </c>
      <c r="BN35" s="22">
        <v>305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81</v>
      </c>
      <c r="CB35" s="22">
        <v>50</v>
      </c>
      <c r="CC35" s="22">
        <v>701</v>
      </c>
      <c r="CD35" s="22">
        <v>303</v>
      </c>
      <c r="CE35" s="22">
        <v>707</v>
      </c>
      <c r="CF35" s="22">
        <v>304</v>
      </c>
      <c r="CG35" s="22">
        <v>509</v>
      </c>
      <c r="CH35" s="22">
        <v>179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2</v>
      </c>
      <c r="G36" s="22">
        <v>-2</v>
      </c>
      <c r="H36" s="22">
        <v>1</v>
      </c>
      <c r="I36" s="22">
        <v>2</v>
      </c>
      <c r="J36" s="20">
        <v>5.8</v>
      </c>
      <c r="K36" s="20">
        <v>5.8</v>
      </c>
      <c r="L36" s="22">
        <v>6</v>
      </c>
      <c r="M36" s="20" t="s">
        <v>948</v>
      </c>
      <c r="N36" s="20">
        <v>5.8</v>
      </c>
      <c r="O36" s="22">
        <v>36</v>
      </c>
      <c r="P36" s="23" t="b">
        <v>0</v>
      </c>
      <c r="Q36" s="20"/>
      <c r="R36" s="20"/>
      <c r="S36" s="22">
        <v>47</v>
      </c>
      <c r="T36" s="20" t="s">
        <v>949</v>
      </c>
      <c r="U36" s="20">
        <v>4.7</v>
      </c>
      <c r="V36" s="20" t="s">
        <v>593</v>
      </c>
      <c r="W36" s="20">
        <v>18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28</v>
      </c>
      <c r="AD36" s="22">
        <v>1286552</v>
      </c>
      <c r="AE36" s="22">
        <v>100126</v>
      </c>
      <c r="AF36" s="22">
        <v>325783</v>
      </c>
      <c r="AG36" s="22">
        <v>17326</v>
      </c>
      <c r="AH36" s="20">
        <v>1.2</v>
      </c>
      <c r="AI36" s="20">
        <v>6</v>
      </c>
      <c r="AJ36" s="20" t="s">
        <v>593</v>
      </c>
      <c r="AK36" s="22">
        <v>536</v>
      </c>
      <c r="AL36" s="22">
        <v>2</v>
      </c>
      <c r="AM36" s="22">
        <v>0</v>
      </c>
      <c r="AN36" s="22">
        <v>2</v>
      </c>
      <c r="AO36" s="22">
        <v>9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3</v>
      </c>
      <c r="AW36" s="22">
        <v>105</v>
      </c>
      <c r="AX36" s="20">
        <v>144.80000000000001</v>
      </c>
      <c r="AY36" s="20">
        <v>34.6</v>
      </c>
      <c r="AZ36" s="20">
        <v>189</v>
      </c>
      <c r="BA36" s="20">
        <v>36.9</v>
      </c>
      <c r="BB36" s="22">
        <v>6</v>
      </c>
      <c r="BC36" s="20">
        <v>2.89</v>
      </c>
      <c r="BD36" s="20">
        <v>0.34</v>
      </c>
      <c r="BE36" s="20">
        <v>3.23</v>
      </c>
      <c r="BF36" s="20">
        <v>9.1999999999999993</v>
      </c>
      <c r="BG36" s="22">
        <v>43</v>
      </c>
      <c r="BH36" s="22">
        <v>11</v>
      </c>
      <c r="BI36" s="22">
        <v>177</v>
      </c>
      <c r="BJ36" s="22">
        <v>48</v>
      </c>
      <c r="BK36" s="22">
        <v>19</v>
      </c>
      <c r="BL36" s="22">
        <v>1</v>
      </c>
      <c r="BM36" s="22">
        <v>34</v>
      </c>
      <c r="BN36" s="22">
        <v>4</v>
      </c>
      <c r="BO36" s="20"/>
      <c r="BP36" s="20"/>
      <c r="BQ36" s="20"/>
      <c r="BR36" s="20"/>
      <c r="BS36" s="20"/>
      <c r="BT36" s="20"/>
      <c r="BU36" s="22">
        <v>0.49</v>
      </c>
      <c r="BV36" s="22">
        <v>0</v>
      </c>
      <c r="BW36" s="22">
        <v>0.06</v>
      </c>
      <c r="BX36" s="22">
        <v>0.55000000000000004</v>
      </c>
      <c r="BY36" s="22">
        <v>1.54</v>
      </c>
      <c r="BZ36" s="22">
        <v>1.51</v>
      </c>
      <c r="CA36" s="22">
        <v>330</v>
      </c>
      <c r="CB36" s="22">
        <v>37</v>
      </c>
      <c r="CC36" s="22">
        <v>13</v>
      </c>
      <c r="CD36" s="22">
        <v>2</v>
      </c>
      <c r="CE36" s="22">
        <v>37</v>
      </c>
      <c r="CF36" s="22">
        <v>9</v>
      </c>
      <c r="CG36" s="22">
        <v>20</v>
      </c>
      <c r="CH36" s="22">
        <v>6</v>
      </c>
      <c r="CI36" s="22">
        <v>1.01</v>
      </c>
      <c r="CJ36" s="22">
        <v>0.34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40</v>
      </c>
      <c r="T37" s="20" t="s">
        <v>928</v>
      </c>
      <c r="U37" s="20">
        <v>0</v>
      </c>
      <c r="V37" s="20" t="s">
        <v>663</v>
      </c>
      <c r="W37" s="20">
        <v>1.1000000000000001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16186</v>
      </c>
      <c r="AE37" s="22">
        <v>959</v>
      </c>
      <c r="AF37" s="22">
        <v>44314</v>
      </c>
      <c r="AG37" s="22">
        <v>1838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431</v>
      </c>
      <c r="BH37" s="22">
        <v>152</v>
      </c>
      <c r="BI37" s="22">
        <v>414</v>
      </c>
      <c r="BJ37" s="22">
        <v>150</v>
      </c>
      <c r="BK37" s="22">
        <v>385</v>
      </c>
      <c r="BL37" s="22">
        <v>135</v>
      </c>
      <c r="BM37" s="22">
        <v>437</v>
      </c>
      <c r="BN37" s="22">
        <v>153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608</v>
      </c>
      <c r="CB37" s="22">
        <v>164</v>
      </c>
      <c r="CC37" s="22">
        <v>399</v>
      </c>
      <c r="CD37" s="22">
        <v>134</v>
      </c>
      <c r="CE37" s="22">
        <v>432</v>
      </c>
      <c r="CF37" s="22">
        <v>146</v>
      </c>
      <c r="CG37" s="22">
        <v>158</v>
      </c>
      <c r="CH37" s="22">
        <v>61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3206</v>
      </c>
      <c r="R38" s="20" t="s">
        <v>2795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43487</v>
      </c>
      <c r="AG38" s="22">
        <v>672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381</v>
      </c>
      <c r="BH38" s="22">
        <v>176</v>
      </c>
      <c r="BI38" s="22">
        <v>337</v>
      </c>
      <c r="BJ38" s="22">
        <v>168</v>
      </c>
      <c r="BK38" s="22">
        <v>257</v>
      </c>
      <c r="BL38" s="22">
        <v>135</v>
      </c>
      <c r="BM38" s="22">
        <v>374</v>
      </c>
      <c r="BN38" s="22">
        <v>173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75</v>
      </c>
      <c r="CB38" s="22">
        <v>46</v>
      </c>
      <c r="CC38" s="22">
        <v>699</v>
      </c>
      <c r="CD38" s="22">
        <v>302</v>
      </c>
      <c r="CE38" s="22">
        <v>386</v>
      </c>
      <c r="CF38" s="22">
        <v>185</v>
      </c>
      <c r="CG38" s="22">
        <v>303</v>
      </c>
      <c r="CH38" s="22">
        <v>91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3013</v>
      </c>
      <c r="R39" s="20" t="s">
        <v>3014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0.2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18480</v>
      </c>
      <c r="AG39" s="22">
        <v>615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664</v>
      </c>
      <c r="BH39" s="22">
        <v>77</v>
      </c>
      <c r="BI39" s="22">
        <v>663</v>
      </c>
      <c r="BJ39" s="22">
        <v>79</v>
      </c>
      <c r="BK39" s="22">
        <v>659</v>
      </c>
      <c r="BL39" s="22">
        <v>79</v>
      </c>
      <c r="BM39" s="22">
        <v>668</v>
      </c>
      <c r="BN39" s="22">
        <v>79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265</v>
      </c>
      <c r="CB39" s="22">
        <v>53</v>
      </c>
      <c r="CC39" s="22">
        <v>655</v>
      </c>
      <c r="CD39" s="22">
        <v>78</v>
      </c>
      <c r="CE39" s="22">
        <v>668</v>
      </c>
      <c r="CF39" s="22">
        <v>79</v>
      </c>
      <c r="CG39" s="22">
        <v>349</v>
      </c>
      <c r="CH39" s="22">
        <v>56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0.5</v>
      </c>
      <c r="K40" s="20">
        <v>0.5</v>
      </c>
      <c r="L40" s="22">
        <v>1</v>
      </c>
      <c r="M40" s="20" t="s">
        <v>971</v>
      </c>
      <c r="N40" s="20">
        <v>0.5</v>
      </c>
      <c r="O40" s="22">
        <v>40</v>
      </c>
      <c r="P40" s="23" t="b">
        <v>0</v>
      </c>
      <c r="Q40" s="20"/>
      <c r="R40" s="20" t="s">
        <v>2496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2</v>
      </c>
      <c r="AD40" s="22">
        <v>293</v>
      </c>
      <c r="AE40" s="22">
        <v>46</v>
      </c>
      <c r="AF40" s="22">
        <v>1629</v>
      </c>
      <c r="AG40" s="22">
        <v>30</v>
      </c>
      <c r="AH40" s="20">
        <v>0.1</v>
      </c>
      <c r="AI40" s="20">
        <v>0.4</v>
      </c>
      <c r="AJ40" s="20" t="s">
        <v>595</v>
      </c>
      <c r="AK40" s="22">
        <v>2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6</v>
      </c>
      <c r="AX40" s="20">
        <v>5.2</v>
      </c>
      <c r="AY40" s="20">
        <v>0.1</v>
      </c>
      <c r="AZ40" s="20">
        <v>0</v>
      </c>
      <c r="BA40" s="20">
        <v>0.5</v>
      </c>
      <c r="BB40" s="22">
        <v>0</v>
      </c>
      <c r="BC40" s="20">
        <v>0</v>
      </c>
      <c r="BD40" s="20">
        <v>0</v>
      </c>
      <c r="BE40" s="20">
        <v>0</v>
      </c>
      <c r="BF40" s="20">
        <v>0.19</v>
      </c>
      <c r="BG40" s="22">
        <v>373</v>
      </c>
      <c r="BH40" s="22">
        <v>171</v>
      </c>
      <c r="BI40" s="22">
        <v>390</v>
      </c>
      <c r="BJ40" s="22">
        <v>192</v>
      </c>
      <c r="BK40" s="22">
        <v>652</v>
      </c>
      <c r="BL40" s="22">
        <v>269</v>
      </c>
      <c r="BM40" s="22">
        <v>400</v>
      </c>
      <c r="BN40" s="22">
        <v>187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8.5500000000000007</v>
      </c>
      <c r="BZ40" s="22">
        <v>0</v>
      </c>
      <c r="CA40" s="22">
        <v>247</v>
      </c>
      <c r="CB40" s="22">
        <v>162</v>
      </c>
      <c r="CC40" s="22">
        <v>326</v>
      </c>
      <c r="CD40" s="22">
        <v>154</v>
      </c>
      <c r="CE40" s="22">
        <v>364</v>
      </c>
      <c r="CF40" s="22">
        <v>166</v>
      </c>
      <c r="CG40" s="22">
        <v>619</v>
      </c>
      <c r="CH40" s="22">
        <v>246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0</v>
      </c>
      <c r="B41" s="22">
        <v>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0</v>
      </c>
      <c r="K41" s="20">
        <v>0</v>
      </c>
      <c r="L41" s="22">
        <v>0</v>
      </c>
      <c r="M41" s="20" t="s">
        <v>138</v>
      </c>
      <c r="N41" s="20">
        <v>0.8</v>
      </c>
      <c r="O41" s="22">
        <v>41</v>
      </c>
      <c r="P41" s="23" t="b">
        <v>0</v>
      </c>
      <c r="Q41" s="20" t="s">
        <v>2400</v>
      </c>
      <c r="R41" s="20" t="s">
        <v>3015</v>
      </c>
      <c r="S41" s="22">
        <v>44</v>
      </c>
      <c r="T41" s="20" t="s">
        <v>961</v>
      </c>
      <c r="U41" s="20">
        <v>1</v>
      </c>
      <c r="V41" s="20" t="s">
        <v>962</v>
      </c>
      <c r="W41" s="20">
        <v>0.3</v>
      </c>
      <c r="X41" s="23" t="b">
        <v>0</v>
      </c>
      <c r="Y41" s="20"/>
      <c r="Z41" s="20" t="s">
        <v>899</v>
      </c>
      <c r="AA41" s="22">
        <v>2</v>
      </c>
      <c r="AB41" s="22">
        <v>7</v>
      </c>
      <c r="AC41" s="22">
        <v>4</v>
      </c>
      <c r="AD41" s="22">
        <v>10249</v>
      </c>
      <c r="AE41" s="22">
        <v>29</v>
      </c>
      <c r="AF41" s="22">
        <v>31120</v>
      </c>
      <c r="AG41" s="22">
        <v>1721</v>
      </c>
      <c r="AH41" s="20">
        <v>0.2</v>
      </c>
      <c r="AI41" s="20">
        <v>0.9</v>
      </c>
      <c r="AJ41" s="20" t="s">
        <v>138</v>
      </c>
      <c r="AK41" s="22">
        <v>160</v>
      </c>
      <c r="AL41" s="22">
        <v>0</v>
      </c>
      <c r="AM41" s="22">
        <v>0</v>
      </c>
      <c r="AN41" s="22">
        <v>0</v>
      </c>
      <c r="AO41" s="22">
        <v>4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27</v>
      </c>
      <c r="AX41" s="20">
        <v>40.6</v>
      </c>
      <c r="AY41" s="20">
        <v>1.5</v>
      </c>
      <c r="AZ41" s="20">
        <v>45</v>
      </c>
      <c r="BA41" s="20">
        <v>8.6999999999999993</v>
      </c>
      <c r="BB41" s="22">
        <v>2</v>
      </c>
      <c r="BC41" s="20">
        <v>0.37</v>
      </c>
      <c r="BD41" s="20">
        <v>0.01</v>
      </c>
      <c r="BE41" s="20">
        <v>0.38</v>
      </c>
      <c r="BF41" s="20">
        <v>2.46</v>
      </c>
      <c r="BG41" s="22">
        <v>243</v>
      </c>
      <c r="BH41" s="22">
        <v>96</v>
      </c>
      <c r="BI41" s="22">
        <v>353</v>
      </c>
      <c r="BJ41" s="22">
        <v>130</v>
      </c>
      <c r="BK41" s="22">
        <v>126</v>
      </c>
      <c r="BL41" s="22">
        <v>18</v>
      </c>
      <c r="BM41" s="22">
        <v>261</v>
      </c>
      <c r="BN41" s="22">
        <v>91</v>
      </c>
      <c r="BO41" s="20"/>
      <c r="BP41" s="20"/>
      <c r="BQ41" s="20"/>
      <c r="BR41" s="20"/>
      <c r="BS41" s="20"/>
      <c r="BT41" s="20"/>
      <c r="BU41" s="22">
        <v>0.21</v>
      </c>
      <c r="BV41" s="22">
        <v>0</v>
      </c>
      <c r="BW41" s="22">
        <v>0.01</v>
      </c>
      <c r="BX41" s="22">
        <v>0.22</v>
      </c>
      <c r="BY41" s="22">
        <v>1.38</v>
      </c>
      <c r="BZ41" s="22">
        <v>2.25</v>
      </c>
      <c r="CA41" s="22">
        <v>508</v>
      </c>
      <c r="CB41" s="22">
        <v>121</v>
      </c>
      <c r="CC41" s="22">
        <v>284</v>
      </c>
      <c r="CD41" s="22">
        <v>95</v>
      </c>
      <c r="CE41" s="22">
        <v>322</v>
      </c>
      <c r="CF41" s="22">
        <v>114</v>
      </c>
      <c r="CG41" s="22">
        <v>266</v>
      </c>
      <c r="CH41" s="22">
        <v>103</v>
      </c>
      <c r="CI41" s="22">
        <v>1.1200000000000001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1</v>
      </c>
      <c r="G42" s="22">
        <v>-1</v>
      </c>
      <c r="H42" s="22">
        <v>1</v>
      </c>
      <c r="I42" s="22">
        <v>2</v>
      </c>
      <c r="J42" s="20">
        <v>4</v>
      </c>
      <c r="K42" s="20">
        <v>4</v>
      </c>
      <c r="L42" s="22">
        <v>5</v>
      </c>
      <c r="M42" s="20" t="s">
        <v>896</v>
      </c>
      <c r="N42" s="20">
        <v>4</v>
      </c>
      <c r="O42" s="22">
        <v>42</v>
      </c>
      <c r="P42" s="23" t="b">
        <v>0</v>
      </c>
      <c r="Q42" s="20"/>
      <c r="R42" s="20"/>
      <c r="S42" s="22">
        <v>46</v>
      </c>
      <c r="T42" s="20" t="s">
        <v>929</v>
      </c>
      <c r="U42" s="20">
        <v>4.2</v>
      </c>
      <c r="V42" s="20" t="s">
        <v>502</v>
      </c>
      <c r="W42" s="20">
        <v>4.4000000000000004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25</v>
      </c>
      <c r="AD42" s="22">
        <v>382798</v>
      </c>
      <c r="AE42" s="22">
        <v>30625</v>
      </c>
      <c r="AF42" s="22">
        <v>99764</v>
      </c>
      <c r="AG42" s="22">
        <v>5092</v>
      </c>
      <c r="AH42" s="20">
        <v>0.9</v>
      </c>
      <c r="AI42" s="20">
        <v>5.4</v>
      </c>
      <c r="AJ42" s="20" t="s">
        <v>502</v>
      </c>
      <c r="AK42" s="22">
        <v>530</v>
      </c>
      <c r="AL42" s="22">
        <v>0</v>
      </c>
      <c r="AM42" s="22">
        <v>3</v>
      </c>
      <c r="AN42" s="22">
        <v>2</v>
      </c>
      <c r="AO42" s="22">
        <v>10</v>
      </c>
      <c r="AP42" s="22">
        <v>0</v>
      </c>
      <c r="AQ42" s="22">
        <v>0</v>
      </c>
      <c r="AR42" s="22">
        <v>0</v>
      </c>
      <c r="AS42" s="22">
        <v>3</v>
      </c>
      <c r="AT42" s="22">
        <v>0</v>
      </c>
      <c r="AU42" s="22">
        <v>0</v>
      </c>
      <c r="AV42" s="22">
        <v>2</v>
      </c>
      <c r="AW42" s="22">
        <v>114</v>
      </c>
      <c r="AX42" s="20">
        <v>128.19999999999999</v>
      </c>
      <c r="AY42" s="20">
        <v>197.4</v>
      </c>
      <c r="AZ42" s="20">
        <v>35</v>
      </c>
      <c r="BA42" s="20">
        <v>36</v>
      </c>
      <c r="BB42" s="22">
        <v>6</v>
      </c>
      <c r="BC42" s="20">
        <v>0.06</v>
      </c>
      <c r="BD42" s="20">
        <v>0.75</v>
      </c>
      <c r="BE42" s="20">
        <v>0.81</v>
      </c>
      <c r="BF42" s="20">
        <v>9.39</v>
      </c>
      <c r="BG42" s="22">
        <v>61</v>
      </c>
      <c r="BH42" s="22">
        <v>18</v>
      </c>
      <c r="BI42" s="22">
        <v>13</v>
      </c>
      <c r="BJ42" s="22">
        <v>3</v>
      </c>
      <c r="BK42" s="22">
        <v>151</v>
      </c>
      <c r="BL42" s="22">
        <v>30</v>
      </c>
      <c r="BM42" s="22">
        <v>38</v>
      </c>
      <c r="BN42" s="22">
        <v>5</v>
      </c>
      <c r="BO42" s="22">
        <v>2</v>
      </c>
      <c r="BP42" s="20"/>
      <c r="BQ42" s="22">
        <v>2</v>
      </c>
      <c r="BR42" s="20"/>
      <c r="BS42" s="20"/>
      <c r="BT42" s="20"/>
      <c r="BU42" s="22">
        <v>0.01</v>
      </c>
      <c r="BV42" s="22">
        <v>0</v>
      </c>
      <c r="BW42" s="22">
        <v>0.13</v>
      </c>
      <c r="BX42" s="22">
        <v>0.14000000000000001</v>
      </c>
      <c r="BY42" s="22">
        <v>1.59</v>
      </c>
      <c r="BZ42" s="22">
        <v>1.7</v>
      </c>
      <c r="CA42" s="22">
        <v>336</v>
      </c>
      <c r="CB42" s="22">
        <v>41</v>
      </c>
      <c r="CC42" s="22">
        <v>49</v>
      </c>
      <c r="CD42" s="22">
        <v>13</v>
      </c>
      <c r="CE42" s="22">
        <v>56</v>
      </c>
      <c r="CF42" s="22">
        <v>14</v>
      </c>
      <c r="CG42" s="22">
        <v>77</v>
      </c>
      <c r="CH42" s="22">
        <v>28</v>
      </c>
      <c r="CI42" s="22">
        <v>1.02</v>
      </c>
      <c r="CJ42" s="22">
        <v>0.34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-1</v>
      </c>
      <c r="G43" s="22">
        <v>1</v>
      </c>
      <c r="H43" s="22">
        <v>1</v>
      </c>
      <c r="I43" s="22">
        <v>3</v>
      </c>
      <c r="J43" s="20">
        <v>4</v>
      </c>
      <c r="K43" s="20">
        <v>4</v>
      </c>
      <c r="L43" s="22">
        <v>2</v>
      </c>
      <c r="M43" s="20" t="s">
        <v>242</v>
      </c>
      <c r="N43" s="20">
        <v>4</v>
      </c>
      <c r="O43" s="22">
        <v>43</v>
      </c>
      <c r="P43" s="23" t="b">
        <v>0</v>
      </c>
      <c r="Q43" s="20"/>
      <c r="R43" s="20"/>
      <c r="S43" s="22">
        <v>54</v>
      </c>
      <c r="T43" s="20" t="s">
        <v>955</v>
      </c>
      <c r="U43" s="20">
        <v>4</v>
      </c>
      <c r="V43" s="20" t="s">
        <v>956</v>
      </c>
      <c r="W43" s="20">
        <v>2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24</v>
      </c>
      <c r="AD43" s="22">
        <v>54826</v>
      </c>
      <c r="AE43" s="22">
        <v>6280</v>
      </c>
      <c r="AF43" s="22">
        <v>123965</v>
      </c>
      <c r="AG43" s="22">
        <v>4918</v>
      </c>
      <c r="AH43" s="20">
        <v>0.7</v>
      </c>
      <c r="AI43" s="20">
        <v>4.4000000000000004</v>
      </c>
      <c r="AJ43" s="20" t="s">
        <v>242</v>
      </c>
      <c r="AK43" s="22">
        <v>489</v>
      </c>
      <c r="AL43" s="22">
        <v>2</v>
      </c>
      <c r="AM43" s="22">
        <v>0</v>
      </c>
      <c r="AN43" s="22">
        <v>2</v>
      </c>
      <c r="AO43" s="22">
        <v>10</v>
      </c>
      <c r="AP43" s="22">
        <v>0</v>
      </c>
      <c r="AQ43" s="22">
        <v>0</v>
      </c>
      <c r="AR43" s="22">
        <v>0</v>
      </c>
      <c r="AS43" s="22">
        <v>3</v>
      </c>
      <c r="AT43" s="22">
        <v>0</v>
      </c>
      <c r="AU43" s="22">
        <v>0</v>
      </c>
      <c r="AV43" s="22">
        <v>3</v>
      </c>
      <c r="AW43" s="22">
        <v>121</v>
      </c>
      <c r="AX43" s="20">
        <v>145.4</v>
      </c>
      <c r="AY43" s="20">
        <v>97.7</v>
      </c>
      <c r="AZ43" s="20">
        <v>67</v>
      </c>
      <c r="BA43" s="20">
        <v>31</v>
      </c>
      <c r="BB43" s="22">
        <v>6</v>
      </c>
      <c r="BC43" s="20">
        <v>1.82</v>
      </c>
      <c r="BD43" s="20">
        <v>0.59</v>
      </c>
      <c r="BE43" s="20">
        <v>2.41</v>
      </c>
      <c r="BF43" s="20">
        <v>9.34</v>
      </c>
      <c r="BG43" s="22">
        <v>42</v>
      </c>
      <c r="BH43" s="22">
        <v>16</v>
      </c>
      <c r="BI43" s="22">
        <v>52</v>
      </c>
      <c r="BJ43" s="22">
        <v>39</v>
      </c>
      <c r="BK43" s="22">
        <v>85</v>
      </c>
      <c r="BL43" s="22">
        <v>47</v>
      </c>
      <c r="BM43" s="22">
        <v>51</v>
      </c>
      <c r="BN43" s="22">
        <v>33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0.33</v>
      </c>
      <c r="BV43" s="22">
        <v>0</v>
      </c>
      <c r="BW43" s="22">
        <v>0.11</v>
      </c>
      <c r="BX43" s="22">
        <v>0.44</v>
      </c>
      <c r="BY43" s="22">
        <v>1.72</v>
      </c>
      <c r="BZ43" s="22">
        <v>1.84</v>
      </c>
      <c r="CA43" s="22">
        <v>131</v>
      </c>
      <c r="CB43" s="22">
        <v>84</v>
      </c>
      <c r="CC43" s="22">
        <v>53</v>
      </c>
      <c r="CD43" s="22">
        <v>25</v>
      </c>
      <c r="CE43" s="22">
        <v>67</v>
      </c>
      <c r="CF43" s="22">
        <v>30</v>
      </c>
      <c r="CG43" s="22">
        <v>119</v>
      </c>
      <c r="CH43" s="22">
        <v>36</v>
      </c>
      <c r="CI43" s="22">
        <v>1.1000000000000001</v>
      </c>
      <c r="CJ43" s="22">
        <v>0.37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2</v>
      </c>
      <c r="K44" s="20">
        <v>2</v>
      </c>
      <c r="L44" s="22">
        <v>1</v>
      </c>
      <c r="M44" s="20" t="s">
        <v>1734</v>
      </c>
      <c r="N44" s="20">
        <v>2</v>
      </c>
      <c r="O44" s="22">
        <v>44</v>
      </c>
      <c r="P44" s="23" t="b">
        <v>0</v>
      </c>
      <c r="Q44" s="20"/>
      <c r="R44" s="20" t="s">
        <v>2497</v>
      </c>
      <c r="S44" s="22">
        <v>50</v>
      </c>
      <c r="T44" s="20" t="s">
        <v>1735</v>
      </c>
      <c r="U44" s="20">
        <v>3</v>
      </c>
      <c r="V44" s="20" t="s">
        <v>1736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15</v>
      </c>
      <c r="AD44" s="22">
        <v>25829</v>
      </c>
      <c r="AE44" s="22">
        <v>4314</v>
      </c>
      <c r="AF44" s="22">
        <v>10627</v>
      </c>
      <c r="AG44" s="22">
        <v>1181</v>
      </c>
      <c r="AH44" s="20">
        <v>0.4</v>
      </c>
      <c r="AI44" s="20">
        <v>3</v>
      </c>
      <c r="AJ44" s="20" t="s">
        <v>1896</v>
      </c>
      <c r="AK44" s="22">
        <v>57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1</v>
      </c>
      <c r="AT44" s="22">
        <v>0</v>
      </c>
      <c r="AU44" s="22">
        <v>0</v>
      </c>
      <c r="AV44" s="22">
        <v>3</v>
      </c>
      <c r="AW44" s="22">
        <v>56</v>
      </c>
      <c r="AX44" s="20">
        <v>72.400000000000006</v>
      </c>
      <c r="AY44" s="20">
        <v>13.7</v>
      </c>
      <c r="AZ44" s="20">
        <v>55</v>
      </c>
      <c r="BA44" s="20">
        <v>13.6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1.02</v>
      </c>
      <c r="BG44" s="22">
        <v>167</v>
      </c>
      <c r="BH44" s="22">
        <v>19</v>
      </c>
      <c r="BI44" s="22">
        <v>276</v>
      </c>
      <c r="BJ44" s="22">
        <v>38</v>
      </c>
      <c r="BK44" s="22">
        <v>108</v>
      </c>
      <c r="BL44" s="22">
        <v>29</v>
      </c>
      <c r="BM44" s="22">
        <v>193</v>
      </c>
      <c r="BN44" s="22">
        <v>28</v>
      </c>
      <c r="BO44" s="20"/>
      <c r="BP44" s="20"/>
      <c r="BQ44" s="20"/>
      <c r="BR44" s="20"/>
      <c r="BS44" s="20"/>
      <c r="BT44" s="20"/>
      <c r="BU44" s="22">
        <v>1.1499999999999999</v>
      </c>
      <c r="BV44" s="22">
        <v>0</v>
      </c>
      <c r="BW44" s="22">
        <v>0.02</v>
      </c>
      <c r="BX44" s="22">
        <v>1.17</v>
      </c>
      <c r="BY44" s="22">
        <v>1.61</v>
      </c>
      <c r="BZ44" s="22">
        <v>0</v>
      </c>
      <c r="CA44" s="22">
        <v>214</v>
      </c>
      <c r="CB44" s="22">
        <v>48</v>
      </c>
      <c r="CC44" s="22">
        <v>175</v>
      </c>
      <c r="CD44" s="22">
        <v>24</v>
      </c>
      <c r="CE44" s="22">
        <v>127</v>
      </c>
      <c r="CF44" s="22">
        <v>19</v>
      </c>
      <c r="CG44" s="22">
        <v>284</v>
      </c>
      <c r="CH44" s="22">
        <v>47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3204</v>
      </c>
      <c r="AE45" s="22">
        <v>225</v>
      </c>
      <c r="AF45" s="22">
        <v>7394</v>
      </c>
      <c r="AG45" s="22">
        <v>320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442</v>
      </c>
      <c r="BH45" s="22">
        <v>158</v>
      </c>
      <c r="BI45" s="22">
        <v>426</v>
      </c>
      <c r="BJ45" s="22">
        <v>156</v>
      </c>
      <c r="BK45" s="22">
        <v>397</v>
      </c>
      <c r="BL45" s="22">
        <v>141</v>
      </c>
      <c r="BM45" s="22">
        <v>448</v>
      </c>
      <c r="BN45" s="22">
        <v>159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620</v>
      </c>
      <c r="CB45" s="22">
        <v>170</v>
      </c>
      <c r="CC45" s="22">
        <v>410</v>
      </c>
      <c r="CD45" s="22">
        <v>140</v>
      </c>
      <c r="CE45" s="22">
        <v>443</v>
      </c>
      <c r="CF45" s="22">
        <v>152</v>
      </c>
      <c r="CG45" s="22">
        <v>331</v>
      </c>
      <c r="CH45" s="22">
        <v>127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 t="s">
        <v>2495</v>
      </c>
      <c r="R46" s="20" t="s">
        <v>2498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899</v>
      </c>
      <c r="AA46" s="22">
        <v>2</v>
      </c>
      <c r="AB46" s="22">
        <v>7</v>
      </c>
      <c r="AC46" s="22">
        <v>0</v>
      </c>
      <c r="AD46" s="22">
        <v>302</v>
      </c>
      <c r="AE46" s="22">
        <v>25</v>
      </c>
      <c r="AF46" s="22">
        <v>2327</v>
      </c>
      <c r="AG46" s="22">
        <v>44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570</v>
      </c>
      <c r="BH46" s="22">
        <v>218</v>
      </c>
      <c r="BI46" s="22">
        <v>561</v>
      </c>
      <c r="BJ46" s="22">
        <v>219</v>
      </c>
      <c r="BK46" s="22">
        <v>546</v>
      </c>
      <c r="BL46" s="22">
        <v>212</v>
      </c>
      <c r="BM46" s="22">
        <v>575</v>
      </c>
      <c r="BN46" s="22">
        <v>221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573</v>
      </c>
      <c r="CB46" s="22">
        <v>302</v>
      </c>
      <c r="CC46" s="22">
        <v>550</v>
      </c>
      <c r="CD46" s="22">
        <v>206</v>
      </c>
      <c r="CE46" s="22">
        <v>575</v>
      </c>
      <c r="CF46" s="22">
        <v>221</v>
      </c>
      <c r="CG46" s="22">
        <v>589</v>
      </c>
      <c r="CH46" s="22">
        <v>226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0"/>
      <c r="B47" s="20"/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2</v>
      </c>
      <c r="K47" s="20">
        <v>2</v>
      </c>
      <c r="L47" s="22">
        <v>3</v>
      </c>
      <c r="M47" s="20" t="s">
        <v>965</v>
      </c>
      <c r="N47" s="20">
        <v>2</v>
      </c>
      <c r="O47" s="22">
        <v>47</v>
      </c>
      <c r="P47" s="23" t="b">
        <v>0</v>
      </c>
      <c r="Q47" s="20"/>
      <c r="R47" s="20"/>
      <c r="S47" s="22">
        <v>50</v>
      </c>
      <c r="T47" s="20" t="s">
        <v>966</v>
      </c>
      <c r="U47" s="20">
        <v>2.2000000000000002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13</v>
      </c>
      <c r="AD47" s="22">
        <v>6160</v>
      </c>
      <c r="AE47" s="22">
        <v>421</v>
      </c>
      <c r="AF47" s="22">
        <v>6492</v>
      </c>
      <c r="AG47" s="22">
        <v>279</v>
      </c>
      <c r="AH47" s="20">
        <v>0.4</v>
      </c>
      <c r="AI47" s="20">
        <v>2.6</v>
      </c>
      <c r="AJ47" s="20" t="s">
        <v>592</v>
      </c>
      <c r="AK47" s="22">
        <v>506</v>
      </c>
      <c r="AL47" s="22">
        <v>0</v>
      </c>
      <c r="AM47" s="22">
        <v>0</v>
      </c>
      <c r="AN47" s="22">
        <v>2</v>
      </c>
      <c r="AO47" s="22">
        <v>10</v>
      </c>
      <c r="AP47" s="22">
        <v>0</v>
      </c>
      <c r="AQ47" s="22">
        <v>0</v>
      </c>
      <c r="AR47" s="22">
        <v>0</v>
      </c>
      <c r="AS47" s="22">
        <v>1</v>
      </c>
      <c r="AT47" s="22">
        <v>0</v>
      </c>
      <c r="AU47" s="22">
        <v>0</v>
      </c>
      <c r="AV47" s="22">
        <v>1</v>
      </c>
      <c r="AW47" s="22">
        <v>84</v>
      </c>
      <c r="AX47" s="20">
        <v>70.2</v>
      </c>
      <c r="AY47" s="20">
        <v>100.1</v>
      </c>
      <c r="AZ47" s="20">
        <v>11</v>
      </c>
      <c r="BA47" s="20">
        <v>18.2</v>
      </c>
      <c r="BB47" s="22">
        <v>6</v>
      </c>
      <c r="BC47" s="20">
        <v>0.05</v>
      </c>
      <c r="BD47" s="20">
        <v>0.17</v>
      </c>
      <c r="BE47" s="20">
        <v>0.22</v>
      </c>
      <c r="BF47" s="20">
        <v>8.85</v>
      </c>
      <c r="BG47" s="22">
        <v>172</v>
      </c>
      <c r="BH47" s="22">
        <v>64</v>
      </c>
      <c r="BI47" s="22">
        <v>48</v>
      </c>
      <c r="BJ47" s="22">
        <v>35</v>
      </c>
      <c r="BK47" s="22">
        <v>264</v>
      </c>
      <c r="BL47" s="22">
        <v>140</v>
      </c>
      <c r="BM47" s="22">
        <v>126</v>
      </c>
      <c r="BN47" s="22">
        <v>69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0.03</v>
      </c>
      <c r="BX47" s="22">
        <v>0.04</v>
      </c>
      <c r="BY47" s="22">
        <v>1.57</v>
      </c>
      <c r="BZ47" s="22">
        <v>1.78</v>
      </c>
      <c r="CA47" s="22">
        <v>199</v>
      </c>
      <c r="CB47" s="22">
        <v>125</v>
      </c>
      <c r="CC47" s="22">
        <v>173</v>
      </c>
      <c r="CD47" s="22">
        <v>72</v>
      </c>
      <c r="CE47" s="22">
        <v>194</v>
      </c>
      <c r="CF47" s="22">
        <v>85</v>
      </c>
      <c r="CG47" s="22">
        <v>384</v>
      </c>
      <c r="CH47" s="22">
        <v>122</v>
      </c>
      <c r="CI47" s="22">
        <v>1.07</v>
      </c>
      <c r="CJ47" s="22">
        <v>0.36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3</v>
      </c>
      <c r="K48" s="20">
        <v>3</v>
      </c>
      <c r="L48" s="22">
        <v>7</v>
      </c>
      <c r="M48" s="20" t="s">
        <v>950</v>
      </c>
      <c r="N48" s="20">
        <v>3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3</v>
      </c>
      <c r="V48" s="20" t="s">
        <v>952</v>
      </c>
      <c r="W48" s="20">
        <v>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18</v>
      </c>
      <c r="AD48" s="22">
        <v>19414</v>
      </c>
      <c r="AE48" s="22">
        <v>1852</v>
      </c>
      <c r="AF48" s="22">
        <v>36153</v>
      </c>
      <c r="AG48" s="22">
        <v>1125</v>
      </c>
      <c r="AH48" s="20">
        <v>0.7</v>
      </c>
      <c r="AI48" s="20">
        <v>4</v>
      </c>
      <c r="AJ48" s="20" t="s">
        <v>494</v>
      </c>
      <c r="AK48" s="22">
        <v>540</v>
      </c>
      <c r="AL48" s="22">
        <v>0</v>
      </c>
      <c r="AM48" s="22">
        <v>0</v>
      </c>
      <c r="AN48" s="22">
        <v>2</v>
      </c>
      <c r="AO48" s="22">
        <v>10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1</v>
      </c>
      <c r="AW48" s="22">
        <v>117</v>
      </c>
      <c r="AX48" s="20">
        <v>113.6</v>
      </c>
      <c r="AY48" s="20">
        <v>6.8</v>
      </c>
      <c r="AZ48" s="20">
        <v>13</v>
      </c>
      <c r="BA48" s="20">
        <v>13.4</v>
      </c>
      <c r="BB48" s="22">
        <v>6</v>
      </c>
      <c r="BC48" s="20">
        <v>0.21</v>
      </c>
      <c r="BD48" s="20">
        <v>0.04</v>
      </c>
      <c r="BE48" s="20">
        <v>0.25</v>
      </c>
      <c r="BF48" s="20">
        <v>9.84</v>
      </c>
      <c r="BG48" s="22">
        <v>79</v>
      </c>
      <c r="BH48" s="22">
        <v>24</v>
      </c>
      <c r="BI48" s="22">
        <v>316</v>
      </c>
      <c r="BJ48" s="22">
        <v>113</v>
      </c>
      <c r="BK48" s="22">
        <v>250</v>
      </c>
      <c r="BL48" s="22">
        <v>75</v>
      </c>
      <c r="BM48" s="22">
        <v>199</v>
      </c>
      <c r="BN48" s="22">
        <v>63</v>
      </c>
      <c r="BO48" s="20"/>
      <c r="BP48" s="20"/>
      <c r="BQ48" s="20"/>
      <c r="BR48" s="20"/>
      <c r="BS48" s="20"/>
      <c r="BT48" s="20"/>
      <c r="BU48" s="22">
        <v>0.04</v>
      </c>
      <c r="BV48" s="22">
        <v>0</v>
      </c>
      <c r="BW48" s="22">
        <v>0.01</v>
      </c>
      <c r="BX48" s="22">
        <v>0.05</v>
      </c>
      <c r="BY48" s="22">
        <v>1.64</v>
      </c>
      <c r="BZ48" s="22">
        <v>1.67</v>
      </c>
      <c r="CA48" s="22">
        <v>376</v>
      </c>
      <c r="CB48" s="22">
        <v>66</v>
      </c>
      <c r="CC48" s="22">
        <v>88</v>
      </c>
      <c r="CD48" s="22">
        <v>24</v>
      </c>
      <c r="CE48" s="22">
        <v>123</v>
      </c>
      <c r="CF48" s="22">
        <v>38</v>
      </c>
      <c r="CG48" s="22">
        <v>162</v>
      </c>
      <c r="CH48" s="22">
        <v>64</v>
      </c>
      <c r="CI48" s="22">
        <v>1</v>
      </c>
      <c r="CJ48" s="22">
        <v>0.33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2.2000000000000002</v>
      </c>
      <c r="K49" s="20">
        <v>2.2000000000000002</v>
      </c>
      <c r="L49" s="22">
        <v>6</v>
      </c>
      <c r="M49" s="20" t="s">
        <v>924</v>
      </c>
      <c r="N49" s="20">
        <v>2.2000000000000002</v>
      </c>
      <c r="O49" s="22">
        <v>49</v>
      </c>
      <c r="P49" s="23" t="b">
        <v>0</v>
      </c>
      <c r="Q49" s="20"/>
      <c r="R49" s="20" t="s">
        <v>2885</v>
      </c>
      <c r="S49" s="22">
        <v>49</v>
      </c>
      <c r="T49" s="20" t="s">
        <v>925</v>
      </c>
      <c r="U49" s="20">
        <v>3.6</v>
      </c>
      <c r="V49" s="20" t="s">
        <v>926</v>
      </c>
      <c r="W49" s="20">
        <v>6.4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18</v>
      </c>
      <c r="AD49" s="22">
        <v>137436</v>
      </c>
      <c r="AE49" s="22">
        <v>10642</v>
      </c>
      <c r="AF49" s="22">
        <v>291855</v>
      </c>
      <c r="AG49" s="22">
        <v>5623</v>
      </c>
      <c r="AH49" s="20">
        <v>0.4</v>
      </c>
      <c r="AI49" s="20">
        <v>3.7</v>
      </c>
      <c r="AJ49" s="20" t="s">
        <v>1897</v>
      </c>
      <c r="AK49" s="22">
        <v>450</v>
      </c>
      <c r="AL49" s="22">
        <v>0</v>
      </c>
      <c r="AM49" s="22">
        <v>0</v>
      </c>
      <c r="AN49" s="22">
        <v>2</v>
      </c>
      <c r="AO49" s="22">
        <v>9</v>
      </c>
      <c r="AP49" s="22">
        <v>0</v>
      </c>
      <c r="AQ49" s="22">
        <v>0</v>
      </c>
      <c r="AR49" s="22">
        <v>0</v>
      </c>
      <c r="AS49" s="22">
        <v>2</v>
      </c>
      <c r="AT49" s="22">
        <v>0</v>
      </c>
      <c r="AU49" s="22">
        <v>17</v>
      </c>
      <c r="AV49" s="22">
        <v>2</v>
      </c>
      <c r="AW49" s="22">
        <v>105</v>
      </c>
      <c r="AX49" s="20">
        <v>140.19999999999999</v>
      </c>
      <c r="AY49" s="20">
        <v>0</v>
      </c>
      <c r="AZ49" s="20">
        <v>0</v>
      </c>
      <c r="BA49" s="20">
        <v>14.1</v>
      </c>
      <c r="BB49" s="22">
        <v>5</v>
      </c>
      <c r="BC49" s="20">
        <v>0</v>
      </c>
      <c r="BD49" s="20">
        <v>0</v>
      </c>
      <c r="BE49" s="20">
        <v>0</v>
      </c>
      <c r="BF49" s="20">
        <v>9.11</v>
      </c>
      <c r="BG49" s="22">
        <v>49</v>
      </c>
      <c r="BH49" s="22">
        <v>12</v>
      </c>
      <c r="BI49" s="22">
        <v>654</v>
      </c>
      <c r="BJ49" s="22">
        <v>79</v>
      </c>
      <c r="BK49" s="22">
        <v>649</v>
      </c>
      <c r="BL49" s="22">
        <v>78</v>
      </c>
      <c r="BM49" s="22">
        <v>182</v>
      </c>
      <c r="BN49" s="22">
        <v>12</v>
      </c>
      <c r="BO49" s="20"/>
      <c r="BP49" s="20"/>
      <c r="BQ49" s="20"/>
      <c r="BR49" s="20"/>
      <c r="BS49" s="20"/>
      <c r="BT49" s="20"/>
      <c r="BU49" s="22">
        <v>0</v>
      </c>
      <c r="BV49" s="22">
        <v>3.4</v>
      </c>
      <c r="BW49" s="22">
        <v>0</v>
      </c>
      <c r="BX49" s="22">
        <v>0</v>
      </c>
      <c r="BY49" s="22">
        <v>1.82</v>
      </c>
      <c r="BZ49" s="22">
        <v>1.8</v>
      </c>
      <c r="CA49" s="22">
        <v>239</v>
      </c>
      <c r="CB49" s="22">
        <v>8</v>
      </c>
      <c r="CC49" s="22">
        <v>149</v>
      </c>
      <c r="CD49" s="22">
        <v>15</v>
      </c>
      <c r="CE49" s="22">
        <v>95</v>
      </c>
      <c r="CF49" s="22">
        <v>10</v>
      </c>
      <c r="CG49" s="22">
        <v>60</v>
      </c>
      <c r="CH49" s="22">
        <v>10</v>
      </c>
      <c r="CI49" s="22">
        <v>1</v>
      </c>
      <c r="CJ49" s="22">
        <v>0.4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2</v>
      </c>
      <c r="K50" s="20">
        <v>2</v>
      </c>
      <c r="L50" s="22">
        <v>3</v>
      </c>
      <c r="M50" s="20" t="s">
        <v>935</v>
      </c>
      <c r="N50" s="20">
        <v>2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3.3</v>
      </c>
      <c r="V50" s="20" t="s">
        <v>596</v>
      </c>
      <c r="W50" s="20">
        <v>0.6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20</v>
      </c>
      <c r="AD50" s="22">
        <v>30483</v>
      </c>
      <c r="AE50" s="22">
        <v>913</v>
      </c>
      <c r="AF50" s="22">
        <v>29399</v>
      </c>
      <c r="AG50" s="22">
        <v>1443</v>
      </c>
      <c r="AH50" s="20">
        <v>0.4</v>
      </c>
      <c r="AI50" s="20">
        <v>3.6</v>
      </c>
      <c r="AJ50" s="20" t="s">
        <v>596</v>
      </c>
      <c r="AK50" s="22">
        <v>477</v>
      </c>
      <c r="AL50" s="22">
        <v>1</v>
      </c>
      <c r="AM50" s="22">
        <v>0</v>
      </c>
      <c r="AN50" s="22">
        <v>2</v>
      </c>
      <c r="AO50" s="22">
        <v>8</v>
      </c>
      <c r="AP50" s="22">
        <v>0</v>
      </c>
      <c r="AQ50" s="22">
        <v>0</v>
      </c>
      <c r="AR50" s="22">
        <v>0</v>
      </c>
      <c r="AS50" s="22">
        <v>1</v>
      </c>
      <c r="AT50" s="22">
        <v>0</v>
      </c>
      <c r="AU50" s="22">
        <v>0</v>
      </c>
      <c r="AV50" s="22">
        <v>2</v>
      </c>
      <c r="AW50" s="22">
        <v>75</v>
      </c>
      <c r="AX50" s="20">
        <v>63.6</v>
      </c>
      <c r="AY50" s="20">
        <v>71.2</v>
      </c>
      <c r="AZ50" s="20">
        <v>64</v>
      </c>
      <c r="BA50" s="20">
        <v>19.899999999999999</v>
      </c>
      <c r="BB50" s="22">
        <v>6</v>
      </c>
      <c r="BC50" s="20">
        <v>1.05</v>
      </c>
      <c r="BD50" s="20">
        <v>0.35</v>
      </c>
      <c r="BE50" s="20">
        <v>1.4</v>
      </c>
      <c r="BF50" s="20">
        <v>7.49</v>
      </c>
      <c r="BG50" s="22">
        <v>184</v>
      </c>
      <c r="BH50" s="22">
        <v>70</v>
      </c>
      <c r="BI50" s="22">
        <v>90</v>
      </c>
      <c r="BJ50" s="22">
        <v>65</v>
      </c>
      <c r="BK50" s="22">
        <v>89</v>
      </c>
      <c r="BL50" s="22">
        <v>51</v>
      </c>
      <c r="BM50" s="22">
        <v>111</v>
      </c>
      <c r="BN50" s="22">
        <v>62</v>
      </c>
      <c r="BO50" s="22">
        <v>4</v>
      </c>
      <c r="BP50" s="20"/>
      <c r="BQ50" s="20"/>
      <c r="BR50" s="20"/>
      <c r="BS50" s="20"/>
      <c r="BT50" s="20"/>
      <c r="BU50" s="22">
        <v>0.2</v>
      </c>
      <c r="BV50" s="22">
        <v>0</v>
      </c>
      <c r="BW50" s="22">
        <v>7.0000000000000007E-2</v>
      </c>
      <c r="BX50" s="22">
        <v>0.27</v>
      </c>
      <c r="BY50" s="22">
        <v>1.41</v>
      </c>
      <c r="BZ50" s="22">
        <v>1.51</v>
      </c>
      <c r="CA50" s="22">
        <v>98</v>
      </c>
      <c r="CB50" s="22">
        <v>60</v>
      </c>
      <c r="CC50" s="22">
        <v>179</v>
      </c>
      <c r="CD50" s="22">
        <v>77</v>
      </c>
      <c r="CE50" s="22">
        <v>109</v>
      </c>
      <c r="CF50" s="22">
        <v>46</v>
      </c>
      <c r="CG50" s="22">
        <v>214</v>
      </c>
      <c r="CH50" s="22">
        <v>66</v>
      </c>
      <c r="CI50" s="22">
        <v>1.1299999999999999</v>
      </c>
      <c r="CJ50" s="22">
        <v>0.38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2499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2.2000000000000002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8039</v>
      </c>
      <c r="AE51" s="22">
        <v>225</v>
      </c>
      <c r="AF51" s="22">
        <v>966858</v>
      </c>
      <c r="AG51" s="22">
        <v>8415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382</v>
      </c>
      <c r="BH51" s="22">
        <v>138</v>
      </c>
      <c r="BI51" s="22">
        <v>280</v>
      </c>
      <c r="BJ51" s="22">
        <v>91</v>
      </c>
      <c r="BK51" s="22">
        <v>311</v>
      </c>
      <c r="BL51" s="22">
        <v>105</v>
      </c>
      <c r="BM51" s="22">
        <v>356</v>
      </c>
      <c r="BN51" s="22">
        <v>127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594</v>
      </c>
      <c r="CB51" s="22">
        <v>160</v>
      </c>
      <c r="CC51" s="22">
        <v>481</v>
      </c>
      <c r="CD51" s="22">
        <v>181</v>
      </c>
      <c r="CE51" s="22">
        <v>514</v>
      </c>
      <c r="CF51" s="22">
        <v>192</v>
      </c>
      <c r="CG51" s="22">
        <v>115</v>
      </c>
      <c r="CH51" s="22">
        <v>43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0.5</v>
      </c>
      <c r="K52" s="20">
        <v>0.5</v>
      </c>
      <c r="L52" s="22">
        <v>0</v>
      </c>
      <c r="M52" s="20" t="s">
        <v>931</v>
      </c>
      <c r="N52" s="20">
        <v>0.5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12700</v>
      </c>
      <c r="AE52" s="22">
        <v>603</v>
      </c>
      <c r="AF52" s="22">
        <v>20316</v>
      </c>
      <c r="AG52" s="22">
        <v>1045</v>
      </c>
      <c r="AH52" s="20">
        <v>0.1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330</v>
      </c>
      <c r="BH52" s="22">
        <v>23</v>
      </c>
      <c r="BI52" s="22">
        <v>420</v>
      </c>
      <c r="BJ52" s="22">
        <v>22</v>
      </c>
      <c r="BK52" s="22">
        <v>391</v>
      </c>
      <c r="BL52" s="22">
        <v>18</v>
      </c>
      <c r="BM52" s="22">
        <v>380</v>
      </c>
      <c r="BN52" s="22">
        <v>23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614</v>
      </c>
      <c r="CB52" s="22">
        <v>46</v>
      </c>
      <c r="CC52" s="22">
        <v>308</v>
      </c>
      <c r="CD52" s="22">
        <v>23</v>
      </c>
      <c r="CE52" s="22">
        <v>202</v>
      </c>
      <c r="CF52" s="22">
        <v>19</v>
      </c>
      <c r="CG52" s="22">
        <v>174</v>
      </c>
      <c r="CH52" s="22">
        <v>24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3016</v>
      </c>
      <c r="R53" s="20" t="s">
        <v>3017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11282</v>
      </c>
      <c r="AG53" s="22">
        <v>300</v>
      </c>
      <c r="AH53" s="20">
        <v>0</v>
      </c>
      <c r="AI53" s="20">
        <v>0.2</v>
      </c>
      <c r="AJ53" s="20" t="s">
        <v>1898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403</v>
      </c>
      <c r="BH53" s="22">
        <v>191</v>
      </c>
      <c r="BI53" s="22">
        <v>380</v>
      </c>
      <c r="BJ53" s="22">
        <v>190</v>
      </c>
      <c r="BK53" s="22">
        <v>347</v>
      </c>
      <c r="BL53" s="22">
        <v>171</v>
      </c>
      <c r="BM53" s="22">
        <v>405</v>
      </c>
      <c r="BN53" s="22">
        <v>191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437</v>
      </c>
      <c r="CB53" s="22">
        <v>244</v>
      </c>
      <c r="CC53" s="22">
        <v>598</v>
      </c>
      <c r="CD53" s="22">
        <v>232</v>
      </c>
      <c r="CE53" s="22">
        <v>345</v>
      </c>
      <c r="CF53" s="22">
        <v>152</v>
      </c>
      <c r="CG53" s="22">
        <v>433</v>
      </c>
      <c r="CH53" s="22">
        <v>139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0.2</v>
      </c>
      <c r="K54" s="20">
        <v>0.2</v>
      </c>
      <c r="L54" s="22">
        <v>1</v>
      </c>
      <c r="M54" s="20" t="s">
        <v>957</v>
      </c>
      <c r="N54" s="20">
        <v>0.2</v>
      </c>
      <c r="O54" s="22">
        <v>55</v>
      </c>
      <c r="P54" s="23" t="b">
        <v>0</v>
      </c>
      <c r="Q54" s="20"/>
      <c r="R54" s="20" t="s">
        <v>1899</v>
      </c>
      <c r="S54" s="22">
        <v>59</v>
      </c>
      <c r="T54" s="20" t="s">
        <v>958</v>
      </c>
      <c r="U54" s="20">
        <v>1</v>
      </c>
      <c r="V54" s="20" t="s">
        <v>545</v>
      </c>
      <c r="W54" s="20">
        <v>0.1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1</v>
      </c>
      <c r="AD54" s="22">
        <v>990</v>
      </c>
      <c r="AE54" s="22">
        <v>361</v>
      </c>
      <c r="AF54" s="22">
        <v>8098</v>
      </c>
      <c r="AG54" s="22">
        <v>124</v>
      </c>
      <c r="AH54" s="20">
        <v>0</v>
      </c>
      <c r="AI54" s="20">
        <v>0.2</v>
      </c>
      <c r="AJ54" s="20" t="s">
        <v>1900</v>
      </c>
      <c r="AK54" s="22">
        <v>15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</v>
      </c>
      <c r="AX54" s="20">
        <v>11</v>
      </c>
      <c r="AY54" s="20">
        <v>0.5</v>
      </c>
      <c r="AZ54" s="20">
        <v>17</v>
      </c>
      <c r="BA54" s="20">
        <v>2.9</v>
      </c>
      <c r="BB54" s="22">
        <v>0</v>
      </c>
      <c r="BC54" s="20">
        <v>0.12</v>
      </c>
      <c r="BD54" s="20">
        <v>0</v>
      </c>
      <c r="BE54" s="20">
        <v>0.12</v>
      </c>
      <c r="BF54" s="20">
        <v>0.36</v>
      </c>
      <c r="BG54" s="22">
        <v>336</v>
      </c>
      <c r="BH54" s="22">
        <v>145</v>
      </c>
      <c r="BI54" s="22">
        <v>377</v>
      </c>
      <c r="BJ54" s="22">
        <v>188</v>
      </c>
      <c r="BK54" s="22">
        <v>234</v>
      </c>
      <c r="BL54" s="22">
        <v>123</v>
      </c>
      <c r="BM54" s="22">
        <v>346</v>
      </c>
      <c r="BN54" s="22">
        <v>159</v>
      </c>
      <c r="BO54" s="20"/>
      <c r="BP54" s="20"/>
      <c r="BQ54" s="20"/>
      <c r="BR54" s="20"/>
      <c r="BS54" s="20"/>
      <c r="BT54" s="20"/>
      <c r="BU54" s="22">
        <v>0.72</v>
      </c>
      <c r="BV54" s="22">
        <v>0</v>
      </c>
      <c r="BW54" s="22">
        <v>0</v>
      </c>
      <c r="BX54" s="22">
        <v>0.72</v>
      </c>
      <c r="BY54" s="22">
        <v>2.16</v>
      </c>
      <c r="BZ54" s="22">
        <v>0</v>
      </c>
      <c r="CA54" s="22">
        <v>72</v>
      </c>
      <c r="CB54" s="22">
        <v>44</v>
      </c>
      <c r="CC54" s="22">
        <v>376</v>
      </c>
      <c r="CD54" s="22">
        <v>177</v>
      </c>
      <c r="CE54" s="22">
        <v>388</v>
      </c>
      <c r="CF54" s="22">
        <v>187</v>
      </c>
      <c r="CG54" s="22">
        <v>451</v>
      </c>
      <c r="CH54" s="22">
        <v>148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1901</v>
      </c>
      <c r="R55" s="20" t="s">
        <v>1902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504</v>
      </c>
      <c r="AG55" s="22">
        <v>5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580</v>
      </c>
      <c r="BH55" s="22">
        <v>224</v>
      </c>
      <c r="BI55" s="22">
        <v>576</v>
      </c>
      <c r="BJ55" s="22">
        <v>225</v>
      </c>
      <c r="BK55" s="22">
        <v>563</v>
      </c>
      <c r="BL55" s="22">
        <v>219</v>
      </c>
      <c r="BM55" s="22">
        <v>585</v>
      </c>
      <c r="BN55" s="22">
        <v>227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357</v>
      </c>
      <c r="CB55" s="22">
        <v>222</v>
      </c>
      <c r="CC55" s="22">
        <v>561</v>
      </c>
      <c r="CD55" s="22">
        <v>213</v>
      </c>
      <c r="CE55" s="22">
        <v>585</v>
      </c>
      <c r="CF55" s="22">
        <v>227</v>
      </c>
      <c r="CG55" s="22">
        <v>686</v>
      </c>
      <c r="CH55" s="22">
        <v>284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1903</v>
      </c>
      <c r="R56" s="20" t="s">
        <v>1904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246</v>
      </c>
      <c r="AG56" s="22">
        <v>11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473</v>
      </c>
      <c r="BH56" s="22">
        <v>58</v>
      </c>
      <c r="BI56" s="22">
        <v>459</v>
      </c>
      <c r="BJ56" s="22">
        <v>42</v>
      </c>
      <c r="BK56" s="22">
        <v>431</v>
      </c>
      <c r="BL56" s="22">
        <v>38</v>
      </c>
      <c r="BM56" s="22">
        <v>479</v>
      </c>
      <c r="BN56" s="22">
        <v>58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659</v>
      </c>
      <c r="CB56" s="22">
        <v>66</v>
      </c>
      <c r="CC56" s="22">
        <v>442</v>
      </c>
      <c r="CD56" s="22">
        <v>57</v>
      </c>
      <c r="CE56" s="22">
        <v>476</v>
      </c>
      <c r="CF56" s="22">
        <v>58</v>
      </c>
      <c r="CG56" s="22">
        <v>689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-2</v>
      </c>
      <c r="G57" s="22">
        <v>2</v>
      </c>
      <c r="H57" s="22">
        <v>0</v>
      </c>
      <c r="I57" s="22">
        <v>3</v>
      </c>
      <c r="J57" s="20">
        <v>1</v>
      </c>
      <c r="K57" s="20">
        <v>1</v>
      </c>
      <c r="L57" s="22">
        <v>1</v>
      </c>
      <c r="M57" s="20" t="s">
        <v>1329</v>
      </c>
      <c r="N57" s="20">
        <v>1</v>
      </c>
      <c r="O57" s="22">
        <v>58</v>
      </c>
      <c r="P57" s="23" t="b">
        <v>0</v>
      </c>
      <c r="Q57" s="20"/>
      <c r="R57" s="20"/>
      <c r="S57" s="22">
        <v>58</v>
      </c>
      <c r="T57" s="20" t="s">
        <v>1330</v>
      </c>
      <c r="U57" s="20">
        <v>1</v>
      </c>
      <c r="V57" s="20" t="s">
        <v>515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6</v>
      </c>
      <c r="AD57" s="22">
        <v>8887</v>
      </c>
      <c r="AE57" s="22">
        <v>380</v>
      </c>
      <c r="AF57" s="22">
        <v>66434</v>
      </c>
      <c r="AG57" s="22">
        <v>1708</v>
      </c>
      <c r="AH57" s="20">
        <v>0.2</v>
      </c>
      <c r="AI57" s="20">
        <v>1</v>
      </c>
      <c r="AJ57" s="20" t="s">
        <v>515</v>
      </c>
      <c r="AK57" s="22">
        <v>135</v>
      </c>
      <c r="AL57" s="22">
        <v>0</v>
      </c>
      <c r="AM57" s="22">
        <v>0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24</v>
      </c>
      <c r="AX57" s="20">
        <v>16.600000000000001</v>
      </c>
      <c r="AY57" s="20">
        <v>20.9</v>
      </c>
      <c r="AZ57" s="20">
        <v>12</v>
      </c>
      <c r="BA57" s="20">
        <v>5</v>
      </c>
      <c r="BB57" s="22">
        <v>0</v>
      </c>
      <c r="BC57" s="20">
        <v>0.08</v>
      </c>
      <c r="BD57" s="20">
        <v>0.14000000000000001</v>
      </c>
      <c r="BE57" s="20">
        <v>0.22</v>
      </c>
      <c r="BF57" s="20">
        <v>3.67</v>
      </c>
      <c r="BG57" s="22">
        <v>311</v>
      </c>
      <c r="BH57" s="22">
        <v>132</v>
      </c>
      <c r="BI57" s="22">
        <v>234</v>
      </c>
      <c r="BJ57" s="22">
        <v>127</v>
      </c>
      <c r="BK57" s="22">
        <v>258</v>
      </c>
      <c r="BL57" s="22">
        <v>136</v>
      </c>
      <c r="BM57" s="22">
        <v>310</v>
      </c>
      <c r="BN57" s="22">
        <v>138</v>
      </c>
      <c r="BO57" s="20"/>
      <c r="BP57" s="20"/>
      <c r="BQ57" s="20"/>
      <c r="BR57" s="20"/>
      <c r="BS57" s="20"/>
      <c r="BT57" s="20"/>
      <c r="BU57" s="22">
        <v>0.05</v>
      </c>
      <c r="BV57" s="22">
        <v>0</v>
      </c>
      <c r="BW57" s="22">
        <v>0.09</v>
      </c>
      <c r="BX57" s="22">
        <v>0.14000000000000001</v>
      </c>
      <c r="BY57" s="22">
        <v>2.4500000000000002</v>
      </c>
      <c r="BZ57" s="22">
        <v>2</v>
      </c>
      <c r="CA57" s="22">
        <v>77</v>
      </c>
      <c r="CB57" s="22">
        <v>47</v>
      </c>
      <c r="CC57" s="22">
        <v>273</v>
      </c>
      <c r="CD57" s="22">
        <v>124</v>
      </c>
      <c r="CE57" s="22">
        <v>387</v>
      </c>
      <c r="CF57" s="22">
        <v>186</v>
      </c>
      <c r="CG57" s="22">
        <v>209</v>
      </c>
      <c r="CH57" s="22">
        <v>64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50</v>
      </c>
      <c r="B58" s="22">
        <v>50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0.1</v>
      </c>
      <c r="K58" s="20">
        <v>0.1</v>
      </c>
      <c r="L58" s="22">
        <v>0</v>
      </c>
      <c r="M58" s="20" t="s">
        <v>645</v>
      </c>
      <c r="N58" s="20">
        <v>0.2</v>
      </c>
      <c r="O58" s="22">
        <v>59</v>
      </c>
      <c r="P58" s="23" t="b">
        <v>0</v>
      </c>
      <c r="Q58" s="20" t="s">
        <v>3207</v>
      </c>
      <c r="R58" s="20" t="s">
        <v>3018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937</v>
      </c>
      <c r="AA58" s="22">
        <v>2</v>
      </c>
      <c r="AB58" s="22">
        <v>7</v>
      </c>
      <c r="AC58" s="22">
        <v>1</v>
      </c>
      <c r="AD58" s="22">
        <v>297</v>
      </c>
      <c r="AE58" s="22">
        <v>1</v>
      </c>
      <c r="AF58" s="22">
        <v>1963</v>
      </c>
      <c r="AG58" s="22">
        <v>41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679</v>
      </c>
      <c r="BH58" s="22">
        <v>284</v>
      </c>
      <c r="BI58" s="22">
        <v>676</v>
      </c>
      <c r="BJ58" s="22">
        <v>284</v>
      </c>
      <c r="BK58" s="22">
        <v>672</v>
      </c>
      <c r="BL58" s="22">
        <v>281</v>
      </c>
      <c r="BM58" s="22">
        <v>680</v>
      </c>
      <c r="BN58" s="22">
        <v>285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175</v>
      </c>
      <c r="CB58" s="22">
        <v>106</v>
      </c>
      <c r="CC58" s="22">
        <v>373</v>
      </c>
      <c r="CD58" s="22">
        <v>174</v>
      </c>
      <c r="CE58" s="22">
        <v>372</v>
      </c>
      <c r="CF58" s="22">
        <v>173</v>
      </c>
      <c r="CG58" s="22">
        <v>630</v>
      </c>
      <c r="CH58" s="22">
        <v>252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4</v>
      </c>
      <c r="J59" s="20">
        <v>5.2</v>
      </c>
      <c r="K59" s="20">
        <v>5.2</v>
      </c>
      <c r="L59" s="22">
        <v>9</v>
      </c>
      <c r="M59" s="20" t="s">
        <v>942</v>
      </c>
      <c r="N59" s="20">
        <v>5.2</v>
      </c>
      <c r="O59" s="22">
        <v>60</v>
      </c>
      <c r="P59" s="23" t="b">
        <v>0</v>
      </c>
      <c r="Q59" s="20"/>
      <c r="R59" s="20"/>
      <c r="S59" s="22">
        <v>79</v>
      </c>
      <c r="T59" s="20" t="s">
        <v>943</v>
      </c>
      <c r="U59" s="20">
        <v>5.2</v>
      </c>
      <c r="V59" s="20" t="s">
        <v>457</v>
      </c>
      <c r="W59" s="20">
        <v>17.5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31</v>
      </c>
      <c r="AD59" s="22">
        <v>533875</v>
      </c>
      <c r="AE59" s="22">
        <v>39784</v>
      </c>
      <c r="AF59" s="22">
        <v>1195577</v>
      </c>
      <c r="AG59" s="22">
        <v>29283</v>
      </c>
      <c r="AH59" s="20">
        <v>0.7</v>
      </c>
      <c r="AI59" s="20">
        <v>3.9</v>
      </c>
      <c r="AJ59" s="20" t="s">
        <v>457</v>
      </c>
      <c r="AK59" s="22">
        <v>500</v>
      </c>
      <c r="AL59" s="22">
        <v>1</v>
      </c>
      <c r="AM59" s="22">
        <v>4</v>
      </c>
      <c r="AN59" s="22">
        <v>2</v>
      </c>
      <c r="AO59" s="22">
        <v>10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3</v>
      </c>
      <c r="AW59" s="22">
        <v>85</v>
      </c>
      <c r="AX59" s="20">
        <v>95.2</v>
      </c>
      <c r="AY59" s="20">
        <v>120.9</v>
      </c>
      <c r="AZ59" s="20">
        <v>192</v>
      </c>
      <c r="BA59" s="20">
        <v>40.799999999999997</v>
      </c>
      <c r="BB59" s="22">
        <v>6</v>
      </c>
      <c r="BC59" s="20">
        <v>2.17</v>
      </c>
      <c r="BD59" s="20">
        <v>0.36</v>
      </c>
      <c r="BE59" s="20">
        <v>2.5299999999999998</v>
      </c>
      <c r="BF59" s="20">
        <v>9.15</v>
      </c>
      <c r="BG59" s="22">
        <v>108</v>
      </c>
      <c r="BH59" s="22">
        <v>15</v>
      </c>
      <c r="BI59" s="22">
        <v>36</v>
      </c>
      <c r="BJ59" s="22">
        <v>2</v>
      </c>
      <c r="BK59" s="22">
        <v>18</v>
      </c>
      <c r="BL59" s="22">
        <v>7</v>
      </c>
      <c r="BM59" s="22">
        <v>26</v>
      </c>
      <c r="BN59" s="22">
        <v>5</v>
      </c>
      <c r="BO59" s="20"/>
      <c r="BP59" s="20"/>
      <c r="BQ59" s="20"/>
      <c r="BR59" s="20"/>
      <c r="BS59" s="22">
        <v>2</v>
      </c>
      <c r="BT59" s="20"/>
      <c r="BU59" s="22">
        <v>0.39</v>
      </c>
      <c r="BV59" s="22">
        <v>0</v>
      </c>
      <c r="BW59" s="22">
        <v>0.06</v>
      </c>
      <c r="BX59" s="22">
        <v>0.45</v>
      </c>
      <c r="BY59" s="22">
        <v>1.65</v>
      </c>
      <c r="BZ59" s="22">
        <v>1.8</v>
      </c>
      <c r="CA59" s="22">
        <v>13</v>
      </c>
      <c r="CB59" s="22">
        <v>4</v>
      </c>
      <c r="CC59" s="22">
        <v>27</v>
      </c>
      <c r="CD59" s="22">
        <v>7</v>
      </c>
      <c r="CE59" s="22">
        <v>26</v>
      </c>
      <c r="CF59" s="22">
        <v>6</v>
      </c>
      <c r="CG59" s="22">
        <v>22</v>
      </c>
      <c r="CH59" s="22">
        <v>4</v>
      </c>
      <c r="CI59" s="22">
        <v>1.08</v>
      </c>
      <c r="CJ59" s="22">
        <v>0.36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2385</v>
      </c>
      <c r="R60" s="20" t="s">
        <v>2386</v>
      </c>
      <c r="S60" s="22">
        <v>50</v>
      </c>
      <c r="T60" s="20" t="s">
        <v>1905</v>
      </c>
      <c r="U60" s="20">
        <v>0</v>
      </c>
      <c r="V60" s="20" t="s">
        <v>1906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675</v>
      </c>
      <c r="AG60" s="22">
        <v>4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686</v>
      </c>
      <c r="BH60" s="22">
        <v>81</v>
      </c>
      <c r="BI60" s="22">
        <v>684</v>
      </c>
      <c r="BJ60" s="22">
        <v>81</v>
      </c>
      <c r="BK60" s="22">
        <v>680</v>
      </c>
      <c r="BL60" s="22">
        <v>81</v>
      </c>
      <c r="BM60" s="22">
        <v>687</v>
      </c>
      <c r="BN60" s="22">
        <v>81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196</v>
      </c>
      <c r="CB60" s="22">
        <v>45</v>
      </c>
      <c r="CC60" s="22">
        <v>674</v>
      </c>
      <c r="CD60" s="22">
        <v>80</v>
      </c>
      <c r="CE60" s="22">
        <v>685</v>
      </c>
      <c r="CF60" s="22">
        <v>81</v>
      </c>
      <c r="CG60" s="22">
        <v>677</v>
      </c>
      <c r="CH60" s="22">
        <v>91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2</v>
      </c>
      <c r="J61" s="20">
        <v>3.2</v>
      </c>
      <c r="K61" s="20">
        <v>3.2</v>
      </c>
      <c r="L61" s="22">
        <v>8</v>
      </c>
      <c r="M61" s="20" t="s">
        <v>1907</v>
      </c>
      <c r="N61" s="20">
        <v>3.2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1908</v>
      </c>
      <c r="U61" s="20">
        <v>3.2</v>
      </c>
      <c r="V61" s="20" t="s">
        <v>1909</v>
      </c>
      <c r="W61" s="20">
        <v>2.1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19</v>
      </c>
      <c r="AD61" s="22">
        <v>47835</v>
      </c>
      <c r="AE61" s="22">
        <v>3369</v>
      </c>
      <c r="AF61" s="22">
        <v>92097</v>
      </c>
      <c r="AG61" s="22">
        <v>2961</v>
      </c>
      <c r="AH61" s="20">
        <v>0.7</v>
      </c>
      <c r="AI61" s="20">
        <v>4.2</v>
      </c>
      <c r="AJ61" s="20" t="s">
        <v>1907</v>
      </c>
      <c r="AK61" s="22">
        <v>509</v>
      </c>
      <c r="AL61" s="22">
        <v>0</v>
      </c>
      <c r="AM61" s="22">
        <v>0</v>
      </c>
      <c r="AN61" s="22">
        <v>2</v>
      </c>
      <c r="AO61" s="22">
        <v>8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2</v>
      </c>
      <c r="AW61" s="22">
        <v>111</v>
      </c>
      <c r="AX61" s="20">
        <v>87.4</v>
      </c>
      <c r="AY61" s="20">
        <v>33.200000000000003</v>
      </c>
      <c r="AZ61" s="20">
        <v>19</v>
      </c>
      <c r="BA61" s="20">
        <v>14</v>
      </c>
      <c r="BB61" s="22">
        <v>5</v>
      </c>
      <c r="BC61" s="20">
        <v>0.03</v>
      </c>
      <c r="BD61" s="20">
        <v>7.0000000000000007E-2</v>
      </c>
      <c r="BE61" s="20">
        <v>0.1</v>
      </c>
      <c r="BF61" s="20">
        <v>8.76</v>
      </c>
      <c r="BG61" s="22">
        <v>123</v>
      </c>
      <c r="BH61" s="22">
        <v>49</v>
      </c>
      <c r="BI61" s="22">
        <v>185</v>
      </c>
      <c r="BJ61" s="22">
        <v>55</v>
      </c>
      <c r="BK61" s="22">
        <v>216</v>
      </c>
      <c r="BL61" s="22">
        <v>56</v>
      </c>
      <c r="BM61" s="22">
        <v>184</v>
      </c>
      <c r="BN61" s="22">
        <v>54</v>
      </c>
      <c r="BO61" s="20"/>
      <c r="BP61" s="20"/>
      <c r="BQ61" s="20"/>
      <c r="BR61" s="20"/>
      <c r="BS61" s="20"/>
      <c r="BT61" s="20"/>
      <c r="BU61" s="22">
        <v>0.01</v>
      </c>
      <c r="BV61" s="22">
        <v>0</v>
      </c>
      <c r="BW61" s="22">
        <v>0.01</v>
      </c>
      <c r="BX61" s="22">
        <v>0.02</v>
      </c>
      <c r="BY61" s="22">
        <v>1.55</v>
      </c>
      <c r="BZ61" s="22">
        <v>1.41</v>
      </c>
      <c r="CA61" s="22">
        <v>407</v>
      </c>
      <c r="CB61" s="22">
        <v>89</v>
      </c>
      <c r="CC61" s="22">
        <v>79</v>
      </c>
      <c r="CD61" s="22">
        <v>21</v>
      </c>
      <c r="CE61" s="22">
        <v>111</v>
      </c>
      <c r="CF61" s="22">
        <v>33</v>
      </c>
      <c r="CG61" s="22">
        <v>116</v>
      </c>
      <c r="CH61" s="22">
        <v>44</v>
      </c>
      <c r="CI61" s="22">
        <v>0.88</v>
      </c>
      <c r="CJ61" s="22">
        <v>0.35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0"/>
      <c r="B62" s="20"/>
      <c r="C62" s="22">
        <v>243557</v>
      </c>
      <c r="D62" s="22">
        <v>0</v>
      </c>
      <c r="E62" s="22">
        <v>0</v>
      </c>
      <c r="F62" s="22">
        <v>1</v>
      </c>
      <c r="G62" s="22">
        <v>-1</v>
      </c>
      <c r="H62" s="22">
        <v>1</v>
      </c>
      <c r="I62" s="22">
        <v>3</v>
      </c>
      <c r="J62" s="20">
        <v>5.5</v>
      </c>
      <c r="K62" s="20">
        <v>5.5</v>
      </c>
      <c r="L62" s="22">
        <v>3</v>
      </c>
      <c r="M62" s="20" t="s">
        <v>1562</v>
      </c>
      <c r="N62" s="20">
        <v>5.5</v>
      </c>
      <c r="O62" s="22">
        <v>599</v>
      </c>
      <c r="P62" s="23" t="b">
        <v>0</v>
      </c>
      <c r="Q62" s="20"/>
      <c r="R62" s="20"/>
      <c r="S62" s="22">
        <v>66</v>
      </c>
      <c r="T62" s="20" t="s">
        <v>1910</v>
      </c>
      <c r="U62" s="20">
        <v>5.3</v>
      </c>
      <c r="V62" s="20" t="s">
        <v>1911</v>
      </c>
      <c r="W62" s="20">
        <v>11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32</v>
      </c>
      <c r="AD62" s="22">
        <v>790067</v>
      </c>
      <c r="AE62" s="22">
        <v>44738</v>
      </c>
      <c r="AF62" s="22">
        <v>388204</v>
      </c>
      <c r="AG62" s="22">
        <v>31041</v>
      </c>
      <c r="AH62" s="20">
        <v>0.8</v>
      </c>
      <c r="AI62" s="20">
        <v>4.8</v>
      </c>
      <c r="AJ62" s="20" t="s">
        <v>1911</v>
      </c>
      <c r="AK62" s="22">
        <v>481</v>
      </c>
      <c r="AL62" s="22">
        <v>2</v>
      </c>
      <c r="AM62" s="22">
        <v>2</v>
      </c>
      <c r="AN62" s="22">
        <v>2</v>
      </c>
      <c r="AO62" s="22">
        <v>9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102</v>
      </c>
      <c r="AX62" s="20">
        <v>137.4</v>
      </c>
      <c r="AY62" s="20">
        <v>130.4</v>
      </c>
      <c r="AZ62" s="20">
        <v>146</v>
      </c>
      <c r="BA62" s="20">
        <v>41.5</v>
      </c>
      <c r="BB62" s="22">
        <v>6</v>
      </c>
      <c r="BC62" s="20">
        <v>1.26</v>
      </c>
      <c r="BD62" s="20">
        <v>0.86</v>
      </c>
      <c r="BE62" s="20">
        <v>2.12</v>
      </c>
      <c r="BF62" s="20">
        <v>8.52</v>
      </c>
      <c r="BG62" s="22">
        <v>53</v>
      </c>
      <c r="BH62" s="22">
        <v>21</v>
      </c>
      <c r="BI62" s="22">
        <v>27</v>
      </c>
      <c r="BJ62" s="22">
        <v>19</v>
      </c>
      <c r="BK62" s="22">
        <v>28</v>
      </c>
      <c r="BL62" s="22">
        <v>18</v>
      </c>
      <c r="BM62" s="22">
        <v>25</v>
      </c>
      <c r="BN62" s="22">
        <v>19</v>
      </c>
      <c r="BO62" s="20"/>
      <c r="BP62" s="20"/>
      <c r="BQ62" s="20"/>
      <c r="BR62" s="20"/>
      <c r="BS62" s="20"/>
      <c r="BT62" s="20"/>
      <c r="BU62" s="22">
        <v>0.24</v>
      </c>
      <c r="BV62" s="22">
        <v>0</v>
      </c>
      <c r="BW62" s="22">
        <v>0.16</v>
      </c>
      <c r="BX62" s="22">
        <v>0.4</v>
      </c>
      <c r="BY62" s="22">
        <v>1.59</v>
      </c>
      <c r="BZ62" s="22">
        <v>1.68</v>
      </c>
      <c r="CA62" s="22">
        <v>45</v>
      </c>
      <c r="CB62" s="22">
        <v>26</v>
      </c>
      <c r="CC62" s="22">
        <v>19</v>
      </c>
      <c r="CD62" s="22">
        <v>12</v>
      </c>
      <c r="CE62" s="22">
        <v>21</v>
      </c>
      <c r="CF62" s="22">
        <v>14</v>
      </c>
      <c r="CG62" s="22">
        <v>38</v>
      </c>
      <c r="CH62" s="22">
        <v>13</v>
      </c>
      <c r="CI62" s="22">
        <v>1.1200000000000001</v>
      </c>
      <c r="CJ62" s="22">
        <v>0.37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2500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2501</v>
      </c>
      <c r="U63" s="20">
        <v>0</v>
      </c>
      <c r="V63" s="20" t="s">
        <v>2502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2493</v>
      </c>
      <c r="AE63" s="22">
        <v>268</v>
      </c>
      <c r="AF63" s="22">
        <v>2495</v>
      </c>
      <c r="AG63" s="22">
        <v>175</v>
      </c>
      <c r="AH63" s="20">
        <v>0</v>
      </c>
      <c r="AI63" s="20">
        <v>0</v>
      </c>
      <c r="AJ63" s="20" t="s">
        <v>2502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638</v>
      </c>
      <c r="BH63" s="22">
        <v>256</v>
      </c>
      <c r="BI63" s="22">
        <v>633</v>
      </c>
      <c r="BJ63" s="22">
        <v>257</v>
      </c>
      <c r="BK63" s="22">
        <v>626</v>
      </c>
      <c r="BL63" s="22">
        <v>253</v>
      </c>
      <c r="BM63" s="22">
        <v>643</v>
      </c>
      <c r="BN63" s="22">
        <v>259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467</v>
      </c>
      <c r="CB63" s="22">
        <v>263</v>
      </c>
      <c r="CC63" s="22">
        <v>622</v>
      </c>
      <c r="CD63" s="22">
        <v>248</v>
      </c>
      <c r="CE63" s="22">
        <v>642</v>
      </c>
      <c r="CF63" s="22">
        <v>259</v>
      </c>
      <c r="CG63" s="22">
        <v>497</v>
      </c>
      <c r="CH63" s="22">
        <v>173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2796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2797</v>
      </c>
      <c r="U64" s="20">
        <v>0</v>
      </c>
      <c r="V64" s="20" t="s">
        <v>2798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922</v>
      </c>
      <c r="AE64" s="22">
        <v>57</v>
      </c>
      <c r="AF64" s="22">
        <v>350</v>
      </c>
      <c r="AG64" s="22">
        <v>41</v>
      </c>
      <c r="AH64" s="20">
        <v>0</v>
      </c>
      <c r="AI64" s="20">
        <v>0</v>
      </c>
      <c r="AJ64" s="20" t="s">
        <v>2798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487</v>
      </c>
      <c r="BH64" s="22">
        <v>63</v>
      </c>
      <c r="BI64" s="22">
        <v>473</v>
      </c>
      <c r="BJ64" s="22">
        <v>47</v>
      </c>
      <c r="BK64" s="22">
        <v>446</v>
      </c>
      <c r="BL64" s="22">
        <v>43</v>
      </c>
      <c r="BM64" s="22">
        <v>493</v>
      </c>
      <c r="BN64" s="22">
        <v>63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675</v>
      </c>
      <c r="CB64" s="22">
        <v>71</v>
      </c>
      <c r="CC64" s="22">
        <v>457</v>
      </c>
      <c r="CD64" s="22">
        <v>62</v>
      </c>
      <c r="CE64" s="22">
        <v>491</v>
      </c>
      <c r="CF64" s="22">
        <v>63</v>
      </c>
      <c r="CG64" s="22">
        <v>605</v>
      </c>
      <c r="CH64" s="22">
        <v>75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1.2</v>
      </c>
      <c r="K65" s="20">
        <v>1.2</v>
      </c>
      <c r="L65" s="22">
        <v>3</v>
      </c>
      <c r="M65" s="20" t="s">
        <v>2886</v>
      </c>
      <c r="N65" s="20">
        <v>1.2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2887</v>
      </c>
      <c r="U65" s="20">
        <v>1.2</v>
      </c>
      <c r="V65" s="20" t="s">
        <v>2888</v>
      </c>
      <c r="W65" s="20">
        <v>0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5</v>
      </c>
      <c r="AD65" s="22">
        <v>4199</v>
      </c>
      <c r="AE65" s="22">
        <v>488</v>
      </c>
      <c r="AF65" s="22">
        <v>1993</v>
      </c>
      <c r="AG65" s="22">
        <v>198</v>
      </c>
      <c r="AH65" s="20">
        <v>0.2</v>
      </c>
      <c r="AI65" s="20">
        <v>0.9</v>
      </c>
      <c r="AJ65" s="20" t="s">
        <v>2888</v>
      </c>
      <c r="AK65" s="22">
        <v>172</v>
      </c>
      <c r="AL65" s="22">
        <v>0</v>
      </c>
      <c r="AM65" s="22">
        <v>0</v>
      </c>
      <c r="AN65" s="22">
        <v>1</v>
      </c>
      <c r="AO65" s="22">
        <v>1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5</v>
      </c>
      <c r="AX65" s="20">
        <v>24.4</v>
      </c>
      <c r="AY65" s="20">
        <v>55.7</v>
      </c>
      <c r="AZ65" s="20">
        <v>67</v>
      </c>
      <c r="BA65" s="20">
        <v>14.7</v>
      </c>
      <c r="BB65" s="22">
        <v>2</v>
      </c>
      <c r="BC65" s="20">
        <v>0.44</v>
      </c>
      <c r="BD65" s="20">
        <v>0.4</v>
      </c>
      <c r="BE65" s="20">
        <v>0.84</v>
      </c>
      <c r="BF65" s="20">
        <v>2</v>
      </c>
      <c r="BG65" s="22">
        <v>288</v>
      </c>
      <c r="BH65" s="22">
        <v>118</v>
      </c>
      <c r="BI65" s="22">
        <v>129</v>
      </c>
      <c r="BJ65" s="22">
        <v>89</v>
      </c>
      <c r="BK65" s="22">
        <v>86</v>
      </c>
      <c r="BL65" s="22">
        <v>48</v>
      </c>
      <c r="BM65" s="22">
        <v>175</v>
      </c>
      <c r="BN65" s="22">
        <v>90</v>
      </c>
      <c r="BO65" s="20"/>
      <c r="BP65" s="20"/>
      <c r="BQ65" s="20"/>
      <c r="BR65" s="20"/>
      <c r="BS65" s="20"/>
      <c r="BT65" s="20"/>
      <c r="BU65" s="22">
        <v>0.23</v>
      </c>
      <c r="BV65" s="22">
        <v>0</v>
      </c>
      <c r="BW65" s="22">
        <v>0.21</v>
      </c>
      <c r="BX65" s="22">
        <v>0.44</v>
      </c>
      <c r="BY65" s="22">
        <v>1.05</v>
      </c>
      <c r="BZ65" s="22">
        <v>0.52</v>
      </c>
      <c r="CA65" s="22">
        <v>111</v>
      </c>
      <c r="CB65" s="22">
        <v>69</v>
      </c>
      <c r="CC65" s="22">
        <v>242</v>
      </c>
      <c r="CD65" s="22">
        <v>109</v>
      </c>
      <c r="CE65" s="22">
        <v>309</v>
      </c>
      <c r="CF65" s="22">
        <v>141</v>
      </c>
      <c r="CG65" s="22">
        <v>511</v>
      </c>
      <c r="CH65" s="22">
        <v>180</v>
      </c>
      <c r="CI65" s="22">
        <v>1.05</v>
      </c>
      <c r="CJ65" s="22">
        <v>0.52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2889</v>
      </c>
      <c r="N66" s="20">
        <v>0</v>
      </c>
      <c r="O66" s="22">
        <v>686</v>
      </c>
      <c r="P66" s="23" t="b">
        <v>0</v>
      </c>
      <c r="Q66" s="20" t="s">
        <v>3208</v>
      </c>
      <c r="R66" s="20" t="s">
        <v>3209</v>
      </c>
      <c r="S66" s="22">
        <v>40</v>
      </c>
      <c r="T66" s="20" t="s">
        <v>2890</v>
      </c>
      <c r="U66" s="20">
        <v>0</v>
      </c>
      <c r="V66" s="20" t="s">
        <v>2891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3072</v>
      </c>
      <c r="AG66" s="22">
        <v>347</v>
      </c>
      <c r="AH66" s="20">
        <v>0</v>
      </c>
      <c r="AI66" s="20">
        <v>0</v>
      </c>
      <c r="AJ66" s="20" t="s">
        <v>2891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503</v>
      </c>
      <c r="BH66" s="22">
        <v>72</v>
      </c>
      <c r="BI66" s="22">
        <v>488</v>
      </c>
      <c r="BJ66" s="22">
        <v>56</v>
      </c>
      <c r="BK66" s="22">
        <v>462</v>
      </c>
      <c r="BL66" s="22">
        <v>52</v>
      </c>
      <c r="BM66" s="22">
        <v>508</v>
      </c>
      <c r="BN66" s="22">
        <v>72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695</v>
      </c>
      <c r="CB66" s="22">
        <v>80</v>
      </c>
      <c r="CC66" s="22">
        <v>473</v>
      </c>
      <c r="CD66" s="22">
        <v>71</v>
      </c>
      <c r="CE66" s="22">
        <v>506</v>
      </c>
      <c r="CF66" s="22">
        <v>72</v>
      </c>
      <c r="CG66" s="22">
        <v>439</v>
      </c>
      <c r="CH66" s="22">
        <v>62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3019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3020</v>
      </c>
      <c r="U67" s="20">
        <v>0</v>
      </c>
      <c r="V67" s="20" t="s">
        <v>3021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1890</v>
      </c>
      <c r="AE67" s="22">
        <v>185</v>
      </c>
      <c r="AF67" s="22">
        <v>664</v>
      </c>
      <c r="AG67" s="22">
        <v>159</v>
      </c>
      <c r="AH67" s="20">
        <v>0</v>
      </c>
      <c r="AI67" s="20">
        <v>0</v>
      </c>
      <c r="AJ67" s="20" t="s">
        <v>3021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583</v>
      </c>
      <c r="BH67" s="22">
        <v>222</v>
      </c>
      <c r="BI67" s="22">
        <v>579</v>
      </c>
      <c r="BJ67" s="22">
        <v>222</v>
      </c>
      <c r="BK67" s="22">
        <v>566</v>
      </c>
      <c r="BL67" s="22">
        <v>219</v>
      </c>
      <c r="BM67" s="22">
        <v>588</v>
      </c>
      <c r="BN67" s="22">
        <v>222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366</v>
      </c>
      <c r="CB67" s="22">
        <v>60</v>
      </c>
      <c r="CC67" s="22">
        <v>564</v>
      </c>
      <c r="CD67" s="22">
        <v>215</v>
      </c>
      <c r="CE67" s="22">
        <v>588</v>
      </c>
      <c r="CF67" s="22">
        <v>220</v>
      </c>
      <c r="CG67" s="22">
        <v>556</v>
      </c>
      <c r="CH67" s="22">
        <v>201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3022</v>
      </c>
      <c r="R68" s="20" t="s">
        <v>3023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10180</v>
      </c>
      <c r="AG68" s="22">
        <v>384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352</v>
      </c>
      <c r="BH68" s="22">
        <v>155</v>
      </c>
      <c r="BI68" s="22">
        <v>325</v>
      </c>
      <c r="BJ68" s="22">
        <v>163</v>
      </c>
      <c r="BK68" s="22">
        <v>240</v>
      </c>
      <c r="BL68" s="22">
        <v>124</v>
      </c>
      <c r="BM68" s="22">
        <v>342</v>
      </c>
      <c r="BN68" s="22">
        <v>156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281</v>
      </c>
      <c r="CB68" s="22">
        <v>184</v>
      </c>
      <c r="CC68" s="22">
        <v>660</v>
      </c>
      <c r="CD68" s="22">
        <v>275</v>
      </c>
      <c r="CE68" s="22">
        <v>371</v>
      </c>
      <c r="CF68" s="22">
        <v>172</v>
      </c>
      <c r="CG68" s="22">
        <v>455</v>
      </c>
      <c r="CH68" s="22">
        <v>152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168991</v>
      </c>
      <c r="D69" s="22">
        <v>0</v>
      </c>
      <c r="E69" s="22">
        <v>0</v>
      </c>
      <c r="F69" s="22">
        <v>-2</v>
      </c>
      <c r="G69" s="22">
        <v>2</v>
      </c>
      <c r="H69" s="22">
        <v>0</v>
      </c>
      <c r="I69" s="22">
        <v>3</v>
      </c>
      <c r="J69" s="20">
        <v>1.8</v>
      </c>
      <c r="K69" s="20">
        <v>2.2999999999999998</v>
      </c>
      <c r="L69" s="22">
        <v>2</v>
      </c>
      <c r="M69" s="20" t="s">
        <v>1002</v>
      </c>
      <c r="N69" s="20">
        <v>2.2999999999999998</v>
      </c>
      <c r="O69" s="22">
        <v>63</v>
      </c>
      <c r="P69" s="23" t="b">
        <v>0</v>
      </c>
      <c r="Q69" s="20"/>
      <c r="R69" s="20"/>
      <c r="S69" s="22">
        <v>53</v>
      </c>
      <c r="T69" s="20" t="s">
        <v>1003</v>
      </c>
      <c r="U69" s="20">
        <v>2.2000000000000002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13</v>
      </c>
      <c r="AD69" s="22">
        <v>10711</v>
      </c>
      <c r="AE69" s="22">
        <v>448</v>
      </c>
      <c r="AF69" s="22">
        <v>46108</v>
      </c>
      <c r="AG69" s="22">
        <v>1192</v>
      </c>
      <c r="AH69" s="20">
        <v>0.4</v>
      </c>
      <c r="AI69" s="20">
        <v>2.5</v>
      </c>
      <c r="AJ69" s="20" t="s">
        <v>546</v>
      </c>
      <c r="AK69" s="22">
        <v>526</v>
      </c>
      <c r="AL69" s="22">
        <v>0</v>
      </c>
      <c r="AM69" s="22">
        <v>0</v>
      </c>
      <c r="AN69" s="22">
        <v>1</v>
      </c>
      <c r="AO69" s="22">
        <v>11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54</v>
      </c>
      <c r="AX69" s="20">
        <v>82.6</v>
      </c>
      <c r="AY69" s="20">
        <v>95.7</v>
      </c>
      <c r="AZ69" s="20">
        <v>82</v>
      </c>
      <c r="BA69" s="20">
        <v>25.9</v>
      </c>
      <c r="BB69" s="22">
        <v>6</v>
      </c>
      <c r="BC69" s="20">
        <v>1.17</v>
      </c>
      <c r="BD69" s="20">
        <v>0.23</v>
      </c>
      <c r="BE69" s="20">
        <v>1.4</v>
      </c>
      <c r="BF69" s="20">
        <v>12.73</v>
      </c>
      <c r="BG69" s="22">
        <v>138</v>
      </c>
      <c r="BH69" s="22">
        <v>50</v>
      </c>
      <c r="BI69" s="22">
        <v>55</v>
      </c>
      <c r="BJ69" s="22">
        <v>41</v>
      </c>
      <c r="BK69" s="22">
        <v>66</v>
      </c>
      <c r="BL69" s="22">
        <v>36</v>
      </c>
      <c r="BM69" s="22">
        <v>63</v>
      </c>
      <c r="BN69" s="22">
        <v>39</v>
      </c>
      <c r="BO69" s="20"/>
      <c r="BP69" s="20"/>
      <c r="BQ69" s="22">
        <v>1</v>
      </c>
      <c r="BR69" s="20"/>
      <c r="BS69" s="20"/>
      <c r="BT69" s="20"/>
      <c r="BU69" s="22">
        <v>0.2</v>
      </c>
      <c r="BV69" s="22">
        <v>0</v>
      </c>
      <c r="BW69" s="22">
        <v>0.04</v>
      </c>
      <c r="BX69" s="22">
        <v>0.24</v>
      </c>
      <c r="BY69" s="22">
        <v>2.1800000000000002</v>
      </c>
      <c r="BZ69" s="22">
        <v>1.88</v>
      </c>
      <c r="CA69" s="22">
        <v>147</v>
      </c>
      <c r="CB69" s="22">
        <v>92</v>
      </c>
      <c r="CC69" s="22">
        <v>138</v>
      </c>
      <c r="CD69" s="22">
        <v>63</v>
      </c>
      <c r="CE69" s="22">
        <v>196</v>
      </c>
      <c r="CF69" s="22">
        <v>87</v>
      </c>
      <c r="CG69" s="22">
        <v>241</v>
      </c>
      <c r="CH69" s="22">
        <v>75</v>
      </c>
      <c r="CI69" s="22">
        <v>1.03</v>
      </c>
      <c r="CJ69" s="22">
        <v>0.17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2.5</v>
      </c>
      <c r="K70" s="20">
        <v>3</v>
      </c>
      <c r="L70" s="22">
        <v>0</v>
      </c>
      <c r="M70" s="20" t="s">
        <v>985</v>
      </c>
      <c r="N70" s="20">
        <v>3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2.2000000000000002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13</v>
      </c>
      <c r="AD70" s="22">
        <v>6490</v>
      </c>
      <c r="AE70" s="22">
        <v>281</v>
      </c>
      <c r="AF70" s="22">
        <v>6820</v>
      </c>
      <c r="AG70" s="22">
        <v>397</v>
      </c>
      <c r="AH70" s="20">
        <v>0.6</v>
      </c>
      <c r="AI70" s="20">
        <v>2.7</v>
      </c>
      <c r="AJ70" s="20" t="s">
        <v>662</v>
      </c>
      <c r="AK70" s="22">
        <v>144</v>
      </c>
      <c r="AL70" s="22">
        <v>1</v>
      </c>
      <c r="AM70" s="22">
        <v>0</v>
      </c>
      <c r="AN70" s="22">
        <v>0</v>
      </c>
      <c r="AO70" s="22">
        <v>2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41</v>
      </c>
      <c r="AX70" s="20">
        <v>50</v>
      </c>
      <c r="AY70" s="20">
        <v>64.3</v>
      </c>
      <c r="AZ70" s="20">
        <v>64</v>
      </c>
      <c r="BA70" s="20">
        <v>17.899999999999999</v>
      </c>
      <c r="BB70" s="22">
        <v>1</v>
      </c>
      <c r="BC70" s="20">
        <v>1.59</v>
      </c>
      <c r="BD70" s="20">
        <v>0.31</v>
      </c>
      <c r="BE70" s="20">
        <v>1.9</v>
      </c>
      <c r="BF70" s="20">
        <v>3.2</v>
      </c>
      <c r="BG70" s="22">
        <v>219</v>
      </c>
      <c r="BH70" s="22">
        <v>89</v>
      </c>
      <c r="BI70" s="22">
        <v>112</v>
      </c>
      <c r="BJ70" s="22">
        <v>79</v>
      </c>
      <c r="BK70" s="22">
        <v>88</v>
      </c>
      <c r="BL70" s="22">
        <v>50</v>
      </c>
      <c r="BM70" s="22">
        <v>131</v>
      </c>
      <c r="BN70" s="22">
        <v>73</v>
      </c>
      <c r="BO70" s="22">
        <v>1</v>
      </c>
      <c r="BP70" s="20"/>
      <c r="BQ70" s="20"/>
      <c r="BR70" s="20"/>
      <c r="BS70" s="20"/>
      <c r="BT70" s="20"/>
      <c r="BU70" s="22">
        <v>0.99</v>
      </c>
      <c r="BV70" s="22">
        <v>0</v>
      </c>
      <c r="BW70" s="22">
        <v>0.19</v>
      </c>
      <c r="BX70" s="22">
        <v>1.18</v>
      </c>
      <c r="BY70" s="22">
        <v>2</v>
      </c>
      <c r="BZ70" s="22">
        <v>1.25</v>
      </c>
      <c r="CA70" s="22">
        <v>243</v>
      </c>
      <c r="CB70" s="22">
        <v>160</v>
      </c>
      <c r="CC70" s="22">
        <v>94</v>
      </c>
      <c r="CD70" s="22">
        <v>42</v>
      </c>
      <c r="CE70" s="22">
        <v>191</v>
      </c>
      <c r="CF70" s="22">
        <v>82</v>
      </c>
      <c r="CG70" s="22">
        <v>401</v>
      </c>
      <c r="CH70" s="22">
        <v>128</v>
      </c>
      <c r="CI70" s="22">
        <v>0.62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2.8</v>
      </c>
      <c r="K71" s="20">
        <v>3.3</v>
      </c>
      <c r="L71" s="22">
        <v>5</v>
      </c>
      <c r="M71" s="20" t="s">
        <v>983</v>
      </c>
      <c r="N71" s="20">
        <v>3.3</v>
      </c>
      <c r="O71" s="22">
        <v>65</v>
      </c>
      <c r="P71" s="23" t="b">
        <v>0</v>
      </c>
      <c r="Q71" s="20"/>
      <c r="R71" s="20" t="s">
        <v>2387</v>
      </c>
      <c r="S71" s="22">
        <v>50</v>
      </c>
      <c r="T71" s="20" t="s">
        <v>1001</v>
      </c>
      <c r="U71" s="20">
        <v>2.5</v>
      </c>
      <c r="V71" s="20" t="s">
        <v>572</v>
      </c>
      <c r="W71" s="20">
        <v>0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15</v>
      </c>
      <c r="AD71" s="22">
        <v>2011</v>
      </c>
      <c r="AE71" s="22">
        <v>397</v>
      </c>
      <c r="AF71" s="22">
        <v>1731</v>
      </c>
      <c r="AG71" s="22">
        <v>78</v>
      </c>
      <c r="AH71" s="20">
        <v>0.7</v>
      </c>
      <c r="AI71" s="20">
        <v>3</v>
      </c>
      <c r="AJ71" s="20" t="s">
        <v>572</v>
      </c>
      <c r="AK71" s="22">
        <v>442</v>
      </c>
      <c r="AL71" s="22">
        <v>0</v>
      </c>
      <c r="AM71" s="22">
        <v>1</v>
      </c>
      <c r="AN71" s="22">
        <v>1</v>
      </c>
      <c r="AO71" s="22">
        <v>9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67</v>
      </c>
      <c r="AX71" s="20">
        <v>74.400000000000006</v>
      </c>
      <c r="AY71" s="20">
        <v>113.3</v>
      </c>
      <c r="AZ71" s="20">
        <v>66</v>
      </c>
      <c r="BA71" s="20">
        <v>25.4</v>
      </c>
      <c r="BB71" s="22">
        <v>6</v>
      </c>
      <c r="BC71" s="20">
        <v>0.26</v>
      </c>
      <c r="BD71" s="20">
        <v>0.62</v>
      </c>
      <c r="BE71" s="20">
        <v>0.88</v>
      </c>
      <c r="BF71" s="20">
        <v>10.82</v>
      </c>
      <c r="BG71" s="22">
        <v>159</v>
      </c>
      <c r="BH71" s="22">
        <v>59</v>
      </c>
      <c r="BI71" s="22">
        <v>40</v>
      </c>
      <c r="BJ71" s="22">
        <v>30</v>
      </c>
      <c r="BK71" s="22">
        <v>87</v>
      </c>
      <c r="BL71" s="22">
        <v>49</v>
      </c>
      <c r="BM71" s="22">
        <v>67</v>
      </c>
      <c r="BN71" s="22">
        <v>41</v>
      </c>
      <c r="BO71" s="22">
        <v>4</v>
      </c>
      <c r="BP71" s="20"/>
      <c r="BQ71" s="20"/>
      <c r="BR71" s="20"/>
      <c r="BS71" s="20"/>
      <c r="BT71" s="20"/>
      <c r="BU71" s="22">
        <v>0.05</v>
      </c>
      <c r="BV71" s="22">
        <v>0</v>
      </c>
      <c r="BW71" s="22">
        <v>0.13</v>
      </c>
      <c r="BX71" s="22">
        <v>0.18</v>
      </c>
      <c r="BY71" s="22">
        <v>2.2000000000000002</v>
      </c>
      <c r="BZ71" s="22">
        <v>1.83</v>
      </c>
      <c r="CA71" s="22">
        <v>183</v>
      </c>
      <c r="CB71" s="22">
        <v>111</v>
      </c>
      <c r="CC71" s="22">
        <v>75</v>
      </c>
      <c r="CD71" s="22">
        <v>37</v>
      </c>
      <c r="CE71" s="22">
        <v>168</v>
      </c>
      <c r="CF71" s="22">
        <v>71</v>
      </c>
      <c r="CG71" s="22">
        <v>548</v>
      </c>
      <c r="CH71" s="22">
        <v>203</v>
      </c>
      <c r="CI71" s="22">
        <v>1.22</v>
      </c>
      <c r="CJ71" s="22">
        <v>0.2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1.8</v>
      </c>
      <c r="K72" s="20">
        <v>2.2999999999999998</v>
      </c>
      <c r="L72" s="22">
        <v>2</v>
      </c>
      <c r="M72" s="20" t="s">
        <v>505</v>
      </c>
      <c r="N72" s="20">
        <v>2.2999999999999998</v>
      </c>
      <c r="O72" s="22">
        <v>66</v>
      </c>
      <c r="P72" s="23" t="b">
        <v>0</v>
      </c>
      <c r="Q72" s="20"/>
      <c r="R72" s="20" t="s">
        <v>2503</v>
      </c>
      <c r="S72" s="22">
        <v>50</v>
      </c>
      <c r="T72" s="20" t="s">
        <v>998</v>
      </c>
      <c r="U72" s="20">
        <v>2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8</v>
      </c>
      <c r="AD72" s="22">
        <v>303</v>
      </c>
      <c r="AE72" s="22">
        <v>25</v>
      </c>
      <c r="AF72" s="22">
        <v>1560</v>
      </c>
      <c r="AG72" s="22">
        <v>42</v>
      </c>
      <c r="AH72" s="20">
        <v>0.5</v>
      </c>
      <c r="AI72" s="20">
        <v>1.6</v>
      </c>
      <c r="AJ72" s="20" t="s">
        <v>1912</v>
      </c>
      <c r="AK72" s="22">
        <v>315</v>
      </c>
      <c r="AL72" s="22">
        <v>0</v>
      </c>
      <c r="AM72" s="22">
        <v>0</v>
      </c>
      <c r="AN72" s="22">
        <v>1</v>
      </c>
      <c r="AO72" s="22">
        <v>6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48</v>
      </c>
      <c r="AX72" s="20">
        <v>53.4</v>
      </c>
      <c r="AY72" s="20">
        <v>41.7</v>
      </c>
      <c r="AZ72" s="20">
        <v>18</v>
      </c>
      <c r="BA72" s="20">
        <v>11.3</v>
      </c>
      <c r="BB72" s="22">
        <v>3</v>
      </c>
      <c r="BC72" s="20">
        <v>7.0000000000000007E-2</v>
      </c>
      <c r="BD72" s="20">
        <v>0.12</v>
      </c>
      <c r="BE72" s="20">
        <v>0.19</v>
      </c>
      <c r="BF72" s="20">
        <v>7.59</v>
      </c>
      <c r="BG72" s="22">
        <v>211</v>
      </c>
      <c r="BH72" s="22">
        <v>85</v>
      </c>
      <c r="BI72" s="22">
        <v>158</v>
      </c>
      <c r="BJ72" s="22">
        <v>97</v>
      </c>
      <c r="BK72" s="22">
        <v>221</v>
      </c>
      <c r="BL72" s="22">
        <v>118</v>
      </c>
      <c r="BM72" s="22">
        <v>227</v>
      </c>
      <c r="BN72" s="22">
        <v>105</v>
      </c>
      <c r="BO72" s="22">
        <v>3</v>
      </c>
      <c r="BP72" s="20"/>
      <c r="BQ72" s="20"/>
      <c r="BR72" s="20"/>
      <c r="BS72" s="20"/>
      <c r="BT72" s="20"/>
      <c r="BU72" s="22">
        <v>0.02</v>
      </c>
      <c r="BV72" s="22">
        <v>0</v>
      </c>
      <c r="BW72" s="22">
        <v>0.03</v>
      </c>
      <c r="BX72" s="22">
        <v>0.05</v>
      </c>
      <c r="BY72" s="22">
        <v>2.17</v>
      </c>
      <c r="BZ72" s="22">
        <v>1.71</v>
      </c>
      <c r="CA72" s="22">
        <v>182</v>
      </c>
      <c r="CB72" s="22">
        <v>110</v>
      </c>
      <c r="CC72" s="22">
        <v>135</v>
      </c>
      <c r="CD72" s="22">
        <v>62</v>
      </c>
      <c r="CE72" s="22">
        <v>221</v>
      </c>
      <c r="CF72" s="22">
        <v>99</v>
      </c>
      <c r="CG72" s="22">
        <v>602</v>
      </c>
      <c r="CH72" s="22">
        <v>235</v>
      </c>
      <c r="CI72" s="22">
        <v>0.86</v>
      </c>
      <c r="CJ72" s="22">
        <v>0.28999999999999998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1913</v>
      </c>
      <c r="R73" s="20" t="s">
        <v>1914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301</v>
      </c>
      <c r="AG73" s="22">
        <v>1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597</v>
      </c>
      <c r="BH73" s="22">
        <v>229</v>
      </c>
      <c r="BI73" s="22">
        <v>593</v>
      </c>
      <c r="BJ73" s="22">
        <v>230</v>
      </c>
      <c r="BK73" s="22">
        <v>583</v>
      </c>
      <c r="BL73" s="22">
        <v>225</v>
      </c>
      <c r="BM73" s="22">
        <v>602</v>
      </c>
      <c r="BN73" s="22">
        <v>232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405</v>
      </c>
      <c r="CB73" s="22">
        <v>229</v>
      </c>
      <c r="CC73" s="22">
        <v>579</v>
      </c>
      <c r="CD73" s="22">
        <v>219</v>
      </c>
      <c r="CE73" s="22">
        <v>604</v>
      </c>
      <c r="CF73" s="22">
        <v>233</v>
      </c>
      <c r="CG73" s="22">
        <v>700</v>
      </c>
      <c r="CH73" s="22">
        <v>294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2504</v>
      </c>
      <c r="R74" s="20" t="s">
        <v>2388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321</v>
      </c>
      <c r="AE74" s="22">
        <v>6</v>
      </c>
      <c r="AF74" s="22">
        <v>1566</v>
      </c>
      <c r="AG74" s="22">
        <v>25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523</v>
      </c>
      <c r="BH74" s="22">
        <v>203</v>
      </c>
      <c r="BI74" s="22">
        <v>510</v>
      </c>
      <c r="BJ74" s="22">
        <v>201</v>
      </c>
      <c r="BK74" s="22">
        <v>488</v>
      </c>
      <c r="BL74" s="22">
        <v>193</v>
      </c>
      <c r="BM74" s="22">
        <v>528</v>
      </c>
      <c r="BN74" s="22">
        <v>203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484</v>
      </c>
      <c r="CB74" s="22">
        <v>107</v>
      </c>
      <c r="CC74" s="22">
        <v>496</v>
      </c>
      <c r="CD74" s="22">
        <v>191</v>
      </c>
      <c r="CE74" s="22">
        <v>528</v>
      </c>
      <c r="CF74" s="22">
        <v>201</v>
      </c>
      <c r="CG74" s="22">
        <v>625</v>
      </c>
      <c r="CH74" s="22">
        <v>215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3024</v>
      </c>
      <c r="R75" s="20" t="s">
        <v>3025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14481</v>
      </c>
      <c r="AG75" s="22">
        <v>591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489</v>
      </c>
      <c r="BH75" s="22">
        <v>183</v>
      </c>
      <c r="BI75" s="22">
        <v>347</v>
      </c>
      <c r="BJ75" s="22">
        <v>129</v>
      </c>
      <c r="BK75" s="22">
        <v>448</v>
      </c>
      <c r="BL75" s="22">
        <v>169</v>
      </c>
      <c r="BM75" s="22">
        <v>408</v>
      </c>
      <c r="BN75" s="22">
        <v>142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677</v>
      </c>
      <c r="CB75" s="22">
        <v>204</v>
      </c>
      <c r="CC75" s="22">
        <v>459</v>
      </c>
      <c r="CD75" s="22">
        <v>168</v>
      </c>
      <c r="CE75" s="22">
        <v>317</v>
      </c>
      <c r="CF75" s="22">
        <v>110</v>
      </c>
      <c r="CG75" s="22">
        <v>329</v>
      </c>
      <c r="CH75" s="22">
        <v>125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2.5</v>
      </c>
      <c r="K76" s="20">
        <v>3</v>
      </c>
      <c r="L76" s="22">
        <v>1</v>
      </c>
      <c r="M76" s="20" t="s">
        <v>1008</v>
      </c>
      <c r="N76" s="20">
        <v>3</v>
      </c>
      <c r="O76" s="22">
        <v>70</v>
      </c>
      <c r="P76" s="23" t="b">
        <v>0</v>
      </c>
      <c r="Q76" s="20"/>
      <c r="R76" s="20" t="s">
        <v>1915</v>
      </c>
      <c r="S76" s="22">
        <v>45</v>
      </c>
      <c r="T76" s="20" t="s">
        <v>1009</v>
      </c>
      <c r="U76" s="20">
        <v>2.5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10</v>
      </c>
      <c r="AD76" s="22">
        <v>2030</v>
      </c>
      <c r="AE76" s="22">
        <v>119</v>
      </c>
      <c r="AF76" s="22">
        <v>1312</v>
      </c>
      <c r="AG76" s="22">
        <v>116</v>
      </c>
      <c r="AH76" s="20">
        <v>0.7</v>
      </c>
      <c r="AI76" s="20">
        <v>2.2000000000000002</v>
      </c>
      <c r="AJ76" s="20" t="s">
        <v>562</v>
      </c>
      <c r="AK76" s="22">
        <v>276</v>
      </c>
      <c r="AL76" s="22">
        <v>0</v>
      </c>
      <c r="AM76" s="22">
        <v>0</v>
      </c>
      <c r="AN76" s="22">
        <v>1</v>
      </c>
      <c r="AO76" s="22">
        <v>5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63</v>
      </c>
      <c r="AX76" s="20">
        <v>50.4</v>
      </c>
      <c r="AY76" s="20">
        <v>33.6</v>
      </c>
      <c r="AZ76" s="20">
        <v>2</v>
      </c>
      <c r="BA76" s="20">
        <v>8.6</v>
      </c>
      <c r="BB76" s="22">
        <v>3</v>
      </c>
      <c r="BC76" s="20">
        <v>0</v>
      </c>
      <c r="BD76" s="20">
        <v>7.0000000000000007E-2</v>
      </c>
      <c r="BE76" s="20">
        <v>7.0000000000000007E-2</v>
      </c>
      <c r="BF76" s="20">
        <v>5.6</v>
      </c>
      <c r="BG76" s="22">
        <v>217</v>
      </c>
      <c r="BH76" s="22">
        <v>86</v>
      </c>
      <c r="BI76" s="22">
        <v>182</v>
      </c>
      <c r="BJ76" s="22">
        <v>52</v>
      </c>
      <c r="BK76" s="22">
        <v>346</v>
      </c>
      <c r="BL76" s="22">
        <v>124</v>
      </c>
      <c r="BM76" s="22">
        <v>262</v>
      </c>
      <c r="BN76" s="22">
        <v>92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0.02</v>
      </c>
      <c r="BX76" s="22">
        <v>0.02</v>
      </c>
      <c r="BY76" s="22">
        <v>1.83</v>
      </c>
      <c r="BZ76" s="22">
        <v>1.63</v>
      </c>
      <c r="CA76" s="22">
        <v>401</v>
      </c>
      <c r="CB76" s="22">
        <v>85</v>
      </c>
      <c r="CC76" s="22">
        <v>90</v>
      </c>
      <c r="CD76" s="22">
        <v>26</v>
      </c>
      <c r="CE76" s="22">
        <v>163</v>
      </c>
      <c r="CF76" s="22">
        <v>54</v>
      </c>
      <c r="CG76" s="22">
        <v>526</v>
      </c>
      <c r="CH76" s="22">
        <v>196</v>
      </c>
      <c r="CI76" s="22">
        <v>0.98</v>
      </c>
      <c r="CJ76" s="22">
        <v>0.33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-0.5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1916</v>
      </c>
      <c r="U77" s="20">
        <v>0</v>
      </c>
      <c r="V77" s="20" t="s">
        <v>1917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2408</v>
      </c>
      <c r="AE77" s="22">
        <v>195</v>
      </c>
      <c r="AF77" s="22">
        <v>3873</v>
      </c>
      <c r="AG77" s="22">
        <v>167</v>
      </c>
      <c r="AH77" s="20">
        <v>0</v>
      </c>
      <c r="AI77" s="20">
        <v>0</v>
      </c>
      <c r="AJ77" s="20" t="s">
        <v>1917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564</v>
      </c>
      <c r="BH77" s="22">
        <v>215</v>
      </c>
      <c r="BI77" s="22">
        <v>553</v>
      </c>
      <c r="BJ77" s="22">
        <v>216</v>
      </c>
      <c r="BK77" s="22">
        <v>537</v>
      </c>
      <c r="BL77" s="22">
        <v>208</v>
      </c>
      <c r="BM77" s="22">
        <v>569</v>
      </c>
      <c r="BN77" s="22">
        <v>218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558</v>
      </c>
      <c r="CB77" s="22">
        <v>293</v>
      </c>
      <c r="CC77" s="22">
        <v>543</v>
      </c>
      <c r="CD77" s="22">
        <v>202</v>
      </c>
      <c r="CE77" s="22">
        <v>569</v>
      </c>
      <c r="CF77" s="22">
        <v>218</v>
      </c>
      <c r="CG77" s="22">
        <v>448</v>
      </c>
      <c r="CH77" s="22">
        <v>145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-2</v>
      </c>
      <c r="G78" s="22">
        <v>2</v>
      </c>
      <c r="H78" s="22">
        <v>0</v>
      </c>
      <c r="I78" s="22">
        <v>3</v>
      </c>
      <c r="J78" s="20">
        <v>1.2</v>
      </c>
      <c r="K78" s="20">
        <v>1.7</v>
      </c>
      <c r="L78" s="22">
        <v>2</v>
      </c>
      <c r="M78" s="20" t="s">
        <v>556</v>
      </c>
      <c r="N78" s="20">
        <v>1.7</v>
      </c>
      <c r="O78" s="22">
        <v>72</v>
      </c>
      <c r="P78" s="23" t="b">
        <v>0</v>
      </c>
      <c r="Q78" s="20"/>
      <c r="R78" s="20"/>
      <c r="S78" s="22">
        <v>48</v>
      </c>
      <c r="T78" s="20" t="s">
        <v>1918</v>
      </c>
      <c r="U78" s="20">
        <v>1.3</v>
      </c>
      <c r="V78" s="20" t="s">
        <v>1919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8</v>
      </c>
      <c r="AD78" s="22">
        <v>4268</v>
      </c>
      <c r="AE78" s="22">
        <v>223</v>
      </c>
      <c r="AF78" s="22">
        <v>27650</v>
      </c>
      <c r="AG78" s="22">
        <v>720</v>
      </c>
      <c r="AH78" s="20">
        <v>0.4</v>
      </c>
      <c r="AI78" s="20">
        <v>1.7</v>
      </c>
      <c r="AJ78" s="20" t="s">
        <v>1919</v>
      </c>
      <c r="AK78" s="22">
        <v>276</v>
      </c>
      <c r="AL78" s="22">
        <v>0</v>
      </c>
      <c r="AM78" s="22">
        <v>0</v>
      </c>
      <c r="AN78" s="22">
        <v>0</v>
      </c>
      <c r="AO78" s="22">
        <v>4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14</v>
      </c>
      <c r="AX78" s="20">
        <v>25.4</v>
      </c>
      <c r="AY78" s="20">
        <v>52.6</v>
      </c>
      <c r="AZ78" s="20">
        <v>56</v>
      </c>
      <c r="BA78" s="20">
        <v>13.5</v>
      </c>
      <c r="BB78" s="22">
        <v>3</v>
      </c>
      <c r="BC78" s="20">
        <v>0.35</v>
      </c>
      <c r="BD78" s="20">
        <v>0.64</v>
      </c>
      <c r="BE78" s="20">
        <v>0.99</v>
      </c>
      <c r="BF78" s="20">
        <v>5.45</v>
      </c>
      <c r="BG78" s="22">
        <v>285</v>
      </c>
      <c r="BH78" s="22">
        <v>117</v>
      </c>
      <c r="BI78" s="22">
        <v>136</v>
      </c>
      <c r="BJ78" s="22">
        <v>93</v>
      </c>
      <c r="BK78" s="22">
        <v>105</v>
      </c>
      <c r="BL78" s="22">
        <v>62</v>
      </c>
      <c r="BM78" s="22">
        <v>196</v>
      </c>
      <c r="BN78" s="22">
        <v>94</v>
      </c>
      <c r="BO78" s="22">
        <v>5</v>
      </c>
      <c r="BP78" s="20"/>
      <c r="BQ78" s="20"/>
      <c r="BR78" s="20"/>
      <c r="BS78" s="20"/>
      <c r="BT78" s="20"/>
      <c r="BU78" s="22">
        <v>0.11</v>
      </c>
      <c r="BV78" s="22">
        <v>0</v>
      </c>
      <c r="BW78" s="22">
        <v>0.21</v>
      </c>
      <c r="BX78" s="22">
        <v>0.32</v>
      </c>
      <c r="BY78" s="22">
        <v>1.78</v>
      </c>
      <c r="BZ78" s="22">
        <v>1.3</v>
      </c>
      <c r="CA78" s="22">
        <v>316</v>
      </c>
      <c r="CB78" s="22">
        <v>210</v>
      </c>
      <c r="CC78" s="22">
        <v>205</v>
      </c>
      <c r="CD78" s="22">
        <v>92</v>
      </c>
      <c r="CE78" s="22">
        <v>291</v>
      </c>
      <c r="CF78" s="22">
        <v>131</v>
      </c>
      <c r="CG78" s="22">
        <v>295</v>
      </c>
      <c r="CH78" s="22">
        <v>89</v>
      </c>
      <c r="CI78" s="22">
        <v>0.98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3026</v>
      </c>
      <c r="R79" s="20" t="s">
        <v>3027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1034</v>
      </c>
      <c r="AG79" s="22">
        <v>25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658</v>
      </c>
      <c r="BH79" s="22">
        <v>271</v>
      </c>
      <c r="BI79" s="22">
        <v>656</v>
      </c>
      <c r="BJ79" s="22">
        <v>272</v>
      </c>
      <c r="BK79" s="22">
        <v>651</v>
      </c>
      <c r="BL79" s="22">
        <v>268</v>
      </c>
      <c r="BM79" s="22">
        <v>662</v>
      </c>
      <c r="BN79" s="22">
        <v>273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245</v>
      </c>
      <c r="CB79" s="22">
        <v>161</v>
      </c>
      <c r="CC79" s="22">
        <v>647</v>
      </c>
      <c r="CD79" s="22">
        <v>266</v>
      </c>
      <c r="CE79" s="22">
        <v>662</v>
      </c>
      <c r="CF79" s="22">
        <v>273</v>
      </c>
      <c r="CG79" s="22">
        <v>646</v>
      </c>
      <c r="CH79" s="22">
        <v>260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2799</v>
      </c>
      <c r="R80" s="20" t="s">
        <v>2800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386</v>
      </c>
      <c r="AE80" s="22">
        <v>22</v>
      </c>
      <c r="AF80" s="22">
        <v>2432</v>
      </c>
      <c r="AG80" s="22">
        <v>58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531</v>
      </c>
      <c r="BH80" s="22">
        <v>198</v>
      </c>
      <c r="BI80" s="22">
        <v>519</v>
      </c>
      <c r="BJ80" s="22">
        <v>198</v>
      </c>
      <c r="BK80" s="22">
        <v>498</v>
      </c>
      <c r="BL80" s="22">
        <v>189</v>
      </c>
      <c r="BM80" s="22">
        <v>536</v>
      </c>
      <c r="BN80" s="22">
        <v>201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501</v>
      </c>
      <c r="CB80" s="22">
        <v>271</v>
      </c>
      <c r="CC80" s="22">
        <v>505</v>
      </c>
      <c r="CD80" s="22">
        <v>184</v>
      </c>
      <c r="CE80" s="22">
        <v>536</v>
      </c>
      <c r="CF80" s="22">
        <v>201</v>
      </c>
      <c r="CG80" s="22">
        <v>599</v>
      </c>
      <c r="CH80" s="22">
        <v>232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223911</v>
      </c>
      <c r="D81" s="22">
        <v>-1</v>
      </c>
      <c r="E81" s="22">
        <v>1</v>
      </c>
      <c r="F81" s="22">
        <v>-2</v>
      </c>
      <c r="G81" s="22">
        <v>2</v>
      </c>
      <c r="H81" s="22">
        <v>0</v>
      </c>
      <c r="I81" s="22">
        <v>2</v>
      </c>
      <c r="J81" s="20">
        <v>-0.2</v>
      </c>
      <c r="K81" s="20">
        <v>0.3</v>
      </c>
      <c r="L81" s="22">
        <v>0</v>
      </c>
      <c r="M81" s="20" t="s">
        <v>1004</v>
      </c>
      <c r="N81" s="20">
        <v>0.3</v>
      </c>
      <c r="O81" s="22">
        <v>75</v>
      </c>
      <c r="P81" s="23" t="b">
        <v>0</v>
      </c>
      <c r="Q81" s="20"/>
      <c r="R81" s="20"/>
      <c r="S81" s="22">
        <v>43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1</v>
      </c>
      <c r="AD81" s="22">
        <v>865</v>
      </c>
      <c r="AE81" s="22">
        <v>109</v>
      </c>
      <c r="AF81" s="22">
        <v>4027</v>
      </c>
      <c r="AG81" s="22">
        <v>100</v>
      </c>
      <c r="AH81" s="20">
        <v>0.1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315</v>
      </c>
      <c r="BH81" s="22">
        <v>123</v>
      </c>
      <c r="BI81" s="22">
        <v>294</v>
      </c>
      <c r="BJ81" s="22">
        <v>99</v>
      </c>
      <c r="BK81" s="22">
        <v>477</v>
      </c>
      <c r="BL81" s="22">
        <v>187</v>
      </c>
      <c r="BM81" s="22">
        <v>348</v>
      </c>
      <c r="BN81" s="22">
        <v>124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590</v>
      </c>
      <c r="CB81" s="22">
        <v>157</v>
      </c>
      <c r="CC81" s="22">
        <v>336</v>
      </c>
      <c r="CD81" s="22">
        <v>108</v>
      </c>
      <c r="CE81" s="22">
        <v>402</v>
      </c>
      <c r="CF81" s="22">
        <v>133</v>
      </c>
      <c r="CG81" s="22">
        <v>468</v>
      </c>
      <c r="CH81" s="22">
        <v>180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-2</v>
      </c>
      <c r="G82" s="22">
        <v>2</v>
      </c>
      <c r="H82" s="22">
        <v>0</v>
      </c>
      <c r="I82" s="22">
        <v>4</v>
      </c>
      <c r="J82" s="20">
        <v>-0.5</v>
      </c>
      <c r="K82" s="20">
        <v>0</v>
      </c>
      <c r="L82" s="22">
        <v>0</v>
      </c>
      <c r="M82" s="20" t="s">
        <v>989</v>
      </c>
      <c r="N82" s="20">
        <v>0</v>
      </c>
      <c r="O82" s="22">
        <v>76</v>
      </c>
      <c r="P82" s="23" t="b">
        <v>0</v>
      </c>
      <c r="Q82" s="20"/>
      <c r="R82" s="20"/>
      <c r="S82" s="22">
        <v>48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3</v>
      </c>
      <c r="AD82" s="22">
        <v>5471</v>
      </c>
      <c r="AE82" s="22">
        <v>352</v>
      </c>
      <c r="AF82" s="22">
        <v>26148</v>
      </c>
      <c r="AG82" s="22">
        <v>762</v>
      </c>
      <c r="AH82" s="20">
        <v>0</v>
      </c>
      <c r="AI82" s="20">
        <v>0.6</v>
      </c>
      <c r="AJ82" s="20" t="s">
        <v>524</v>
      </c>
      <c r="AK82" s="22">
        <v>54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4</v>
      </c>
      <c r="AX82" s="20">
        <v>0.4</v>
      </c>
      <c r="AY82" s="20">
        <v>6</v>
      </c>
      <c r="AZ82" s="20">
        <v>17</v>
      </c>
      <c r="BA82" s="20">
        <v>2.1</v>
      </c>
      <c r="BB82" s="22">
        <v>0</v>
      </c>
      <c r="BC82" s="20">
        <v>0.27</v>
      </c>
      <c r="BD82" s="20">
        <v>0.06</v>
      </c>
      <c r="BE82" s="20">
        <v>0.33</v>
      </c>
      <c r="BF82" s="20">
        <v>0.66</v>
      </c>
      <c r="BG82" s="22">
        <v>405</v>
      </c>
      <c r="BH82" s="22">
        <v>48</v>
      </c>
      <c r="BI82" s="22">
        <v>320</v>
      </c>
      <c r="BJ82" s="22">
        <v>43</v>
      </c>
      <c r="BK82" s="22">
        <v>228</v>
      </c>
      <c r="BL82" s="22">
        <v>45</v>
      </c>
      <c r="BM82" s="22">
        <v>363</v>
      </c>
      <c r="BN82" s="22">
        <v>45</v>
      </c>
      <c r="BO82" s="20"/>
      <c r="BP82" s="20"/>
      <c r="BQ82" s="20"/>
      <c r="BR82" s="20"/>
      <c r="BS82" s="20"/>
      <c r="BT82" s="20"/>
      <c r="BU82" s="22">
        <v>0.45</v>
      </c>
      <c r="BV82" s="22">
        <v>0</v>
      </c>
      <c r="BW82" s="22">
        <v>0.1</v>
      </c>
      <c r="BX82" s="22">
        <v>0.55000000000000004</v>
      </c>
      <c r="BY82" s="22">
        <v>1.1000000000000001</v>
      </c>
      <c r="BZ82" s="22">
        <v>0</v>
      </c>
      <c r="CA82" s="22">
        <v>297</v>
      </c>
      <c r="CB82" s="22">
        <v>60</v>
      </c>
      <c r="CC82" s="22">
        <v>632</v>
      </c>
      <c r="CD82" s="22">
        <v>74</v>
      </c>
      <c r="CE82" s="22">
        <v>355</v>
      </c>
      <c r="CF82" s="22">
        <v>48</v>
      </c>
      <c r="CG82" s="22">
        <v>280</v>
      </c>
      <c r="CH82" s="22">
        <v>46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3.5</v>
      </c>
      <c r="K83" s="20">
        <v>4</v>
      </c>
      <c r="L83" s="22">
        <v>1</v>
      </c>
      <c r="M83" s="20" t="s">
        <v>1020</v>
      </c>
      <c r="N83" s="20">
        <v>4</v>
      </c>
      <c r="O83" s="22">
        <v>77</v>
      </c>
      <c r="P83" s="23" t="b">
        <v>0</v>
      </c>
      <c r="Q83" s="20"/>
      <c r="R83" s="20"/>
      <c r="S83" s="22">
        <v>45</v>
      </c>
      <c r="T83" s="20" t="s">
        <v>1021</v>
      </c>
      <c r="U83" s="20">
        <v>4.3</v>
      </c>
      <c r="V83" s="20" t="s">
        <v>1022</v>
      </c>
      <c r="W83" s="20">
        <v>1.4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26</v>
      </c>
      <c r="AD83" s="22">
        <v>84033</v>
      </c>
      <c r="AE83" s="22">
        <v>5375</v>
      </c>
      <c r="AF83" s="22">
        <v>38418</v>
      </c>
      <c r="AG83" s="22">
        <v>3197</v>
      </c>
      <c r="AH83" s="20">
        <v>0.9</v>
      </c>
      <c r="AI83" s="20">
        <v>5.8</v>
      </c>
      <c r="AJ83" s="20" t="s">
        <v>274</v>
      </c>
      <c r="AK83" s="22">
        <v>540</v>
      </c>
      <c r="AL83" s="22">
        <v>0</v>
      </c>
      <c r="AM83" s="22">
        <v>0</v>
      </c>
      <c r="AN83" s="22">
        <v>1</v>
      </c>
      <c r="AO83" s="22">
        <v>11</v>
      </c>
      <c r="AP83" s="22">
        <v>0</v>
      </c>
      <c r="AQ83" s="22">
        <v>1</v>
      </c>
      <c r="AR83" s="22">
        <v>0</v>
      </c>
      <c r="AS83" s="22">
        <v>2</v>
      </c>
      <c r="AT83" s="22">
        <v>0</v>
      </c>
      <c r="AU83" s="22">
        <v>26</v>
      </c>
      <c r="AV83" s="22">
        <v>5</v>
      </c>
      <c r="AW83" s="22">
        <v>122</v>
      </c>
      <c r="AX83" s="20">
        <v>204.4</v>
      </c>
      <c r="AY83" s="20">
        <v>0</v>
      </c>
      <c r="AZ83" s="20">
        <v>0</v>
      </c>
      <c r="BA83" s="20">
        <v>20.5</v>
      </c>
      <c r="BB83" s="22">
        <v>6</v>
      </c>
      <c r="BC83" s="20">
        <v>0</v>
      </c>
      <c r="BD83" s="20">
        <v>0.01</v>
      </c>
      <c r="BE83" s="20">
        <v>0.01</v>
      </c>
      <c r="BF83" s="20">
        <v>13.08</v>
      </c>
      <c r="BG83" s="22">
        <v>9</v>
      </c>
      <c r="BH83" s="22">
        <v>5</v>
      </c>
      <c r="BI83" s="22">
        <v>571</v>
      </c>
      <c r="BJ83" s="22">
        <v>69</v>
      </c>
      <c r="BK83" s="22">
        <v>558</v>
      </c>
      <c r="BL83" s="22">
        <v>66</v>
      </c>
      <c r="BM83" s="22">
        <v>108</v>
      </c>
      <c r="BN83" s="22">
        <v>5</v>
      </c>
      <c r="BO83" s="20"/>
      <c r="BP83" s="20"/>
      <c r="BQ83" s="20"/>
      <c r="BR83" s="20"/>
      <c r="BS83" s="20"/>
      <c r="BT83" s="20"/>
      <c r="BU83" s="22">
        <v>0</v>
      </c>
      <c r="BV83" s="22">
        <v>4.33</v>
      </c>
      <c r="BW83" s="22">
        <v>0</v>
      </c>
      <c r="BX83" s="22">
        <v>0</v>
      </c>
      <c r="BY83" s="22">
        <v>2.1800000000000002</v>
      </c>
      <c r="BZ83" s="22">
        <v>1.83</v>
      </c>
      <c r="CA83" s="22">
        <v>345</v>
      </c>
      <c r="CB83" s="22">
        <v>16</v>
      </c>
      <c r="CC83" s="22">
        <v>48</v>
      </c>
      <c r="CD83" s="22">
        <v>5</v>
      </c>
      <c r="CE83" s="22">
        <v>47</v>
      </c>
      <c r="CF83" s="22">
        <v>4</v>
      </c>
      <c r="CG83" s="22">
        <v>141</v>
      </c>
      <c r="CH83" s="22">
        <v>20</v>
      </c>
      <c r="CI83" s="22">
        <v>1</v>
      </c>
      <c r="CJ83" s="22">
        <v>0.17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0.8</v>
      </c>
      <c r="K84" s="20">
        <v>1.3</v>
      </c>
      <c r="L84" s="22">
        <v>1</v>
      </c>
      <c r="M84" s="20" t="s">
        <v>1028</v>
      </c>
      <c r="N84" s="20">
        <v>1.3</v>
      </c>
      <c r="O84" s="22">
        <v>78</v>
      </c>
      <c r="P84" s="23" t="b">
        <v>0</v>
      </c>
      <c r="Q84" s="20"/>
      <c r="R84" s="20" t="s">
        <v>2505</v>
      </c>
      <c r="S84" s="22">
        <v>48</v>
      </c>
      <c r="T84" s="20" t="s">
        <v>1029</v>
      </c>
      <c r="U84" s="20">
        <v>2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4</v>
      </c>
      <c r="AD84" s="22">
        <v>233</v>
      </c>
      <c r="AE84" s="22">
        <v>18</v>
      </c>
      <c r="AF84" s="22">
        <v>3818</v>
      </c>
      <c r="AG84" s="22">
        <v>28</v>
      </c>
      <c r="AH84" s="20">
        <v>0.3</v>
      </c>
      <c r="AI84" s="20">
        <v>0.8</v>
      </c>
      <c r="AJ84" s="20" t="s">
        <v>1920</v>
      </c>
      <c r="AK84" s="22">
        <v>89</v>
      </c>
      <c r="AL84" s="22">
        <v>0</v>
      </c>
      <c r="AM84" s="22">
        <v>0</v>
      </c>
      <c r="AN84" s="22">
        <v>1</v>
      </c>
      <c r="AO84" s="22">
        <v>1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10</v>
      </c>
      <c r="AX84" s="20">
        <v>14</v>
      </c>
      <c r="AY84" s="20">
        <v>16.5</v>
      </c>
      <c r="AZ84" s="20">
        <v>51</v>
      </c>
      <c r="BA84" s="20">
        <v>8.1999999999999993</v>
      </c>
      <c r="BB84" s="22">
        <v>1</v>
      </c>
      <c r="BC84" s="20">
        <v>0.4</v>
      </c>
      <c r="BD84" s="20">
        <v>0.01</v>
      </c>
      <c r="BE84" s="20">
        <v>0.41</v>
      </c>
      <c r="BF84" s="20">
        <v>1.38</v>
      </c>
      <c r="BG84" s="22">
        <v>321</v>
      </c>
      <c r="BH84" s="22">
        <v>138</v>
      </c>
      <c r="BI84" s="22">
        <v>254</v>
      </c>
      <c r="BJ84" s="22">
        <v>139</v>
      </c>
      <c r="BK84" s="22">
        <v>120</v>
      </c>
      <c r="BL84" s="22">
        <v>73</v>
      </c>
      <c r="BM84" s="22">
        <v>268</v>
      </c>
      <c r="BN84" s="22">
        <v>118</v>
      </c>
      <c r="BO84" s="20"/>
      <c r="BP84" s="20"/>
      <c r="BQ84" s="20"/>
      <c r="BR84" s="20"/>
      <c r="BS84" s="20"/>
      <c r="BT84" s="20"/>
      <c r="BU84" s="22">
        <v>0.4</v>
      </c>
      <c r="BV84" s="22">
        <v>0</v>
      </c>
      <c r="BW84" s="22">
        <v>0.01</v>
      </c>
      <c r="BX84" s="22">
        <v>0.41</v>
      </c>
      <c r="BY84" s="22">
        <v>1.4</v>
      </c>
      <c r="BZ84" s="22">
        <v>1.01</v>
      </c>
      <c r="CA84" s="22">
        <v>326</v>
      </c>
      <c r="CB84" s="22">
        <v>217</v>
      </c>
      <c r="CC84" s="22">
        <v>225</v>
      </c>
      <c r="CD84" s="22">
        <v>100</v>
      </c>
      <c r="CE84" s="22">
        <v>215</v>
      </c>
      <c r="CF84" s="22">
        <v>95</v>
      </c>
      <c r="CG84" s="22">
        <v>614</v>
      </c>
      <c r="CH84" s="22">
        <v>241</v>
      </c>
      <c r="CI84" s="22">
        <v>1.01</v>
      </c>
      <c r="CJ84" s="22">
        <v>1.01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1921</v>
      </c>
      <c r="R85" s="20" t="s">
        <v>1922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87</v>
      </c>
      <c r="AG85" s="22">
        <v>2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582</v>
      </c>
      <c r="BH85" s="22">
        <v>225</v>
      </c>
      <c r="BI85" s="22">
        <v>578</v>
      </c>
      <c r="BJ85" s="22">
        <v>226</v>
      </c>
      <c r="BK85" s="22">
        <v>565</v>
      </c>
      <c r="BL85" s="22">
        <v>220</v>
      </c>
      <c r="BM85" s="22">
        <v>587</v>
      </c>
      <c r="BN85" s="22">
        <v>228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359</v>
      </c>
      <c r="CB85" s="22">
        <v>223</v>
      </c>
      <c r="CC85" s="22">
        <v>563</v>
      </c>
      <c r="CD85" s="22">
        <v>214</v>
      </c>
      <c r="CE85" s="22">
        <v>587</v>
      </c>
      <c r="CF85" s="22">
        <v>228</v>
      </c>
      <c r="CG85" s="22">
        <v>715</v>
      </c>
      <c r="CH85" s="22">
        <v>307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-0.5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4416</v>
      </c>
      <c r="AE86" s="22">
        <v>167</v>
      </c>
      <c r="AF86" s="22">
        <v>11649</v>
      </c>
      <c r="AG86" s="22">
        <v>537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424</v>
      </c>
      <c r="BH86" s="22">
        <v>31</v>
      </c>
      <c r="BI86" s="22">
        <v>406</v>
      </c>
      <c r="BJ86" s="22">
        <v>13</v>
      </c>
      <c r="BK86" s="22">
        <v>377</v>
      </c>
      <c r="BL86" s="22">
        <v>9</v>
      </c>
      <c r="BM86" s="22">
        <v>429</v>
      </c>
      <c r="BN86" s="22">
        <v>31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598</v>
      </c>
      <c r="CB86" s="22">
        <v>37</v>
      </c>
      <c r="CC86" s="22">
        <v>391</v>
      </c>
      <c r="CD86" s="22">
        <v>31</v>
      </c>
      <c r="CE86" s="22">
        <v>425</v>
      </c>
      <c r="CF86" s="22">
        <v>31</v>
      </c>
      <c r="CG86" s="22">
        <v>220</v>
      </c>
      <c r="CH86" s="22">
        <v>29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-0.5</v>
      </c>
      <c r="K87" s="20">
        <v>0</v>
      </c>
      <c r="L87" s="22">
        <v>0</v>
      </c>
      <c r="M87" s="20" t="s">
        <v>1016</v>
      </c>
      <c r="N87" s="20">
        <v>0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1.7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5</v>
      </c>
      <c r="AD87" s="22">
        <v>419</v>
      </c>
      <c r="AE87" s="22">
        <v>7</v>
      </c>
      <c r="AF87" s="22">
        <v>1058</v>
      </c>
      <c r="AG87" s="22">
        <v>38</v>
      </c>
      <c r="AH87" s="20">
        <v>0</v>
      </c>
      <c r="AI87" s="20">
        <v>1</v>
      </c>
      <c r="AJ87" s="20" t="s">
        <v>658</v>
      </c>
      <c r="AK87" s="22">
        <v>210</v>
      </c>
      <c r="AL87" s="22">
        <v>0</v>
      </c>
      <c r="AM87" s="22">
        <v>0</v>
      </c>
      <c r="AN87" s="22">
        <v>0</v>
      </c>
      <c r="AO87" s="22">
        <v>5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25</v>
      </c>
      <c r="AX87" s="20">
        <v>24.2</v>
      </c>
      <c r="AY87" s="20">
        <v>28.1</v>
      </c>
      <c r="AZ87" s="20">
        <v>3</v>
      </c>
      <c r="BA87" s="20">
        <v>5.5</v>
      </c>
      <c r="BB87" s="22">
        <v>3</v>
      </c>
      <c r="BC87" s="20">
        <v>0.03</v>
      </c>
      <c r="BD87" s="20">
        <v>7.0000000000000007E-2</v>
      </c>
      <c r="BE87" s="20">
        <v>0.1</v>
      </c>
      <c r="BF87" s="20">
        <v>5.41</v>
      </c>
      <c r="BG87" s="22">
        <v>289</v>
      </c>
      <c r="BH87" s="22">
        <v>119</v>
      </c>
      <c r="BI87" s="22">
        <v>206</v>
      </c>
      <c r="BJ87" s="22">
        <v>116</v>
      </c>
      <c r="BK87" s="22">
        <v>333</v>
      </c>
      <c r="BL87" s="22">
        <v>166</v>
      </c>
      <c r="BM87" s="22">
        <v>302</v>
      </c>
      <c r="BN87" s="22">
        <v>133</v>
      </c>
      <c r="BO87" s="22">
        <v>2</v>
      </c>
      <c r="BP87" s="20"/>
      <c r="BQ87" s="20"/>
      <c r="BR87" s="20"/>
      <c r="BS87" s="20"/>
      <c r="BT87" s="20"/>
      <c r="BU87" s="22">
        <v>0.01</v>
      </c>
      <c r="BV87" s="22">
        <v>0</v>
      </c>
      <c r="BW87" s="22">
        <v>0.03</v>
      </c>
      <c r="BX87" s="22">
        <v>0.04</v>
      </c>
      <c r="BY87" s="22">
        <v>2.3199999999999998</v>
      </c>
      <c r="BZ87" s="22">
        <v>2.14</v>
      </c>
      <c r="CA87" s="22">
        <v>248</v>
      </c>
      <c r="CB87" s="22">
        <v>163</v>
      </c>
      <c r="CC87" s="22">
        <v>649</v>
      </c>
      <c r="CD87" s="22">
        <v>267</v>
      </c>
      <c r="CE87" s="22">
        <v>252</v>
      </c>
      <c r="CF87" s="22">
        <v>117</v>
      </c>
      <c r="CG87" s="22">
        <v>600</v>
      </c>
      <c r="CH87" s="22">
        <v>233</v>
      </c>
      <c r="CI87" s="22">
        <v>1.29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0.2</v>
      </c>
      <c r="K88" s="20">
        <v>0.7</v>
      </c>
      <c r="L88" s="22">
        <v>1</v>
      </c>
      <c r="M88" s="20" t="s">
        <v>1737</v>
      </c>
      <c r="N88" s="20">
        <v>0.7</v>
      </c>
      <c r="O88" s="22">
        <v>82</v>
      </c>
      <c r="P88" s="23" t="b">
        <v>0</v>
      </c>
      <c r="Q88" s="20"/>
      <c r="R88" s="20" t="s">
        <v>2389</v>
      </c>
      <c r="S88" s="22">
        <v>45</v>
      </c>
      <c r="T88" s="20" t="s">
        <v>1738</v>
      </c>
      <c r="U88" s="20">
        <v>2.8</v>
      </c>
      <c r="V88" s="20" t="s">
        <v>1739</v>
      </c>
      <c r="W88" s="20">
        <v>3.1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14</v>
      </c>
      <c r="AD88" s="22">
        <v>347594</v>
      </c>
      <c r="AE88" s="22">
        <v>10733</v>
      </c>
      <c r="AF88" s="22">
        <v>163727</v>
      </c>
      <c r="AG88" s="22">
        <v>10289</v>
      </c>
      <c r="AH88" s="20">
        <v>0.2</v>
      </c>
      <c r="AI88" s="20">
        <v>3.1</v>
      </c>
      <c r="AJ88" s="20" t="s">
        <v>1739</v>
      </c>
      <c r="AK88" s="22">
        <v>247</v>
      </c>
      <c r="AL88" s="22">
        <v>1</v>
      </c>
      <c r="AM88" s="22">
        <v>1</v>
      </c>
      <c r="AN88" s="22">
        <v>0</v>
      </c>
      <c r="AO88" s="22">
        <v>7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35</v>
      </c>
      <c r="AX88" s="20">
        <v>48.8</v>
      </c>
      <c r="AY88" s="20">
        <v>21.2</v>
      </c>
      <c r="AZ88" s="20">
        <v>106</v>
      </c>
      <c r="BA88" s="20">
        <v>17.5</v>
      </c>
      <c r="BB88" s="22">
        <v>3</v>
      </c>
      <c r="BC88" s="20">
        <v>0.7</v>
      </c>
      <c r="BD88" s="20">
        <v>0.13</v>
      </c>
      <c r="BE88" s="20">
        <v>0.83</v>
      </c>
      <c r="BF88" s="20">
        <v>7.12</v>
      </c>
      <c r="BG88" s="22">
        <v>222</v>
      </c>
      <c r="BH88" s="22">
        <v>24</v>
      </c>
      <c r="BI88" s="22">
        <v>232</v>
      </c>
      <c r="BJ88" s="22">
        <v>34</v>
      </c>
      <c r="BK88" s="22">
        <v>47</v>
      </c>
      <c r="BL88" s="22">
        <v>17</v>
      </c>
      <c r="BM88" s="22">
        <v>135</v>
      </c>
      <c r="BN88" s="22">
        <v>22</v>
      </c>
      <c r="BO88" s="20"/>
      <c r="BP88" s="20"/>
      <c r="BQ88" s="20"/>
      <c r="BR88" s="20"/>
      <c r="BS88" s="20"/>
      <c r="BT88" s="20"/>
      <c r="BU88" s="22">
        <v>0.26</v>
      </c>
      <c r="BV88" s="22">
        <v>0</v>
      </c>
      <c r="BW88" s="22">
        <v>0.05</v>
      </c>
      <c r="BX88" s="22">
        <v>0.31</v>
      </c>
      <c r="BY88" s="22">
        <v>2.59</v>
      </c>
      <c r="BZ88" s="22">
        <v>2.5499999999999998</v>
      </c>
      <c r="CA88" s="22">
        <v>416</v>
      </c>
      <c r="CB88" s="22">
        <v>72</v>
      </c>
      <c r="CC88" s="22">
        <v>302</v>
      </c>
      <c r="CD88" s="22">
        <v>42</v>
      </c>
      <c r="CE88" s="22">
        <v>139</v>
      </c>
      <c r="CF88" s="22">
        <v>22</v>
      </c>
      <c r="CG88" s="22">
        <v>103</v>
      </c>
      <c r="CH88" s="22">
        <v>21</v>
      </c>
      <c r="CI88" s="22">
        <v>1.0900000000000001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1.2</v>
      </c>
      <c r="K89" s="20">
        <v>1.7</v>
      </c>
      <c r="L89" s="22">
        <v>0</v>
      </c>
      <c r="M89" s="20" t="s">
        <v>1023</v>
      </c>
      <c r="N89" s="20">
        <v>1.7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1.4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7</v>
      </c>
      <c r="AD89" s="22">
        <v>5680</v>
      </c>
      <c r="AE89" s="22">
        <v>128</v>
      </c>
      <c r="AF89" s="22">
        <v>9123</v>
      </c>
      <c r="AG89" s="22">
        <v>350</v>
      </c>
      <c r="AH89" s="20">
        <v>0.4</v>
      </c>
      <c r="AI89" s="20">
        <v>1.6</v>
      </c>
      <c r="AJ89" s="20" t="s">
        <v>598</v>
      </c>
      <c r="AK89" s="22">
        <v>255</v>
      </c>
      <c r="AL89" s="22">
        <v>0</v>
      </c>
      <c r="AM89" s="22">
        <v>1</v>
      </c>
      <c r="AN89" s="22">
        <v>0</v>
      </c>
      <c r="AO89" s="22">
        <v>6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48</v>
      </c>
      <c r="AX89" s="20">
        <v>87.4</v>
      </c>
      <c r="AY89" s="20">
        <v>25.5</v>
      </c>
      <c r="AZ89" s="20">
        <v>0</v>
      </c>
      <c r="BA89" s="20">
        <v>11.4</v>
      </c>
      <c r="BB89" s="22">
        <v>3</v>
      </c>
      <c r="BC89" s="20">
        <v>0</v>
      </c>
      <c r="BD89" s="20">
        <v>0.26</v>
      </c>
      <c r="BE89" s="20">
        <v>0.26</v>
      </c>
      <c r="BF89" s="20">
        <v>7.83</v>
      </c>
      <c r="BG89" s="22">
        <v>122</v>
      </c>
      <c r="BH89" s="22">
        <v>48</v>
      </c>
      <c r="BI89" s="22">
        <v>217</v>
      </c>
      <c r="BJ89" s="22">
        <v>64</v>
      </c>
      <c r="BK89" s="22">
        <v>519</v>
      </c>
      <c r="BL89" s="22">
        <v>209</v>
      </c>
      <c r="BM89" s="22">
        <v>225</v>
      </c>
      <c r="BN89" s="22">
        <v>74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0.09</v>
      </c>
      <c r="BX89" s="22">
        <v>0.09</v>
      </c>
      <c r="BY89" s="22">
        <v>2.76</v>
      </c>
      <c r="BZ89" s="22">
        <v>2.12</v>
      </c>
      <c r="CA89" s="22">
        <v>531</v>
      </c>
      <c r="CB89" s="22">
        <v>136</v>
      </c>
      <c r="CC89" s="22">
        <v>203</v>
      </c>
      <c r="CD89" s="22">
        <v>66</v>
      </c>
      <c r="CE89" s="22">
        <v>281</v>
      </c>
      <c r="CF89" s="22">
        <v>93</v>
      </c>
      <c r="CG89" s="22">
        <v>360</v>
      </c>
      <c r="CH89" s="22">
        <v>135</v>
      </c>
      <c r="CI89" s="22">
        <v>1.06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-0.5</v>
      </c>
      <c r="K90" s="20">
        <v>0</v>
      </c>
      <c r="L90" s="22">
        <v>0</v>
      </c>
      <c r="M90" s="20" t="s">
        <v>981</v>
      </c>
      <c r="N90" s="20">
        <v>0</v>
      </c>
      <c r="O90" s="22">
        <v>84</v>
      </c>
      <c r="P90" s="23" t="b">
        <v>0</v>
      </c>
      <c r="Q90" s="20"/>
      <c r="R90" s="20" t="s">
        <v>2390</v>
      </c>
      <c r="S90" s="22">
        <v>44</v>
      </c>
      <c r="T90" s="20" t="s">
        <v>982</v>
      </c>
      <c r="U90" s="20">
        <v>0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0</v>
      </c>
      <c r="AD90" s="22">
        <v>303</v>
      </c>
      <c r="AE90" s="22">
        <v>23</v>
      </c>
      <c r="AF90" s="22">
        <v>1680</v>
      </c>
      <c r="AG90" s="22">
        <v>25</v>
      </c>
      <c r="AH90" s="20">
        <v>0</v>
      </c>
      <c r="AI90" s="20">
        <v>0</v>
      </c>
      <c r="AJ90" s="20" t="s">
        <v>579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518</v>
      </c>
      <c r="BH90" s="22">
        <v>200</v>
      </c>
      <c r="BI90" s="22">
        <v>505</v>
      </c>
      <c r="BJ90" s="22">
        <v>198</v>
      </c>
      <c r="BK90" s="22">
        <v>483</v>
      </c>
      <c r="BL90" s="22">
        <v>190</v>
      </c>
      <c r="BM90" s="22">
        <v>523</v>
      </c>
      <c r="BN90" s="22">
        <v>200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479</v>
      </c>
      <c r="CB90" s="22">
        <v>104</v>
      </c>
      <c r="CC90" s="22">
        <v>491</v>
      </c>
      <c r="CD90" s="22">
        <v>188</v>
      </c>
      <c r="CE90" s="22">
        <v>523</v>
      </c>
      <c r="CF90" s="22">
        <v>198</v>
      </c>
      <c r="CG90" s="22">
        <v>611</v>
      </c>
      <c r="CH90" s="22">
        <v>212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4.5</v>
      </c>
      <c r="K91" s="20">
        <v>5</v>
      </c>
      <c r="L91" s="22">
        <v>6</v>
      </c>
      <c r="M91" s="20" t="s">
        <v>996</v>
      </c>
      <c r="N91" s="20">
        <v>5</v>
      </c>
      <c r="O91" s="22">
        <v>85</v>
      </c>
      <c r="P91" s="23" t="b">
        <v>0</v>
      </c>
      <c r="Q91" s="20"/>
      <c r="R91" s="20"/>
      <c r="S91" s="22">
        <v>64</v>
      </c>
      <c r="T91" s="20" t="s">
        <v>997</v>
      </c>
      <c r="U91" s="20">
        <v>4.8</v>
      </c>
      <c r="V91" s="20" t="s">
        <v>538</v>
      </c>
      <c r="W91" s="20">
        <v>2.4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29</v>
      </c>
      <c r="AD91" s="22">
        <v>80627</v>
      </c>
      <c r="AE91" s="22">
        <v>10799</v>
      </c>
      <c r="AF91" s="22">
        <v>135638</v>
      </c>
      <c r="AG91" s="22">
        <v>4595</v>
      </c>
      <c r="AH91" s="20">
        <v>0.8</v>
      </c>
      <c r="AI91" s="20">
        <v>4.5</v>
      </c>
      <c r="AJ91" s="20" t="s">
        <v>538</v>
      </c>
      <c r="AK91" s="22">
        <v>540</v>
      </c>
      <c r="AL91" s="22">
        <v>3</v>
      </c>
      <c r="AM91" s="22">
        <v>1</v>
      </c>
      <c r="AN91" s="22">
        <v>1</v>
      </c>
      <c r="AO91" s="22">
        <v>11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2</v>
      </c>
      <c r="AW91" s="22">
        <v>80</v>
      </c>
      <c r="AX91" s="20">
        <v>138.6</v>
      </c>
      <c r="AY91" s="20">
        <v>71.5</v>
      </c>
      <c r="AZ91" s="20">
        <v>217</v>
      </c>
      <c r="BA91" s="20">
        <v>42.9</v>
      </c>
      <c r="BB91" s="22">
        <v>6</v>
      </c>
      <c r="BC91" s="20">
        <v>2.76</v>
      </c>
      <c r="BD91" s="20">
        <v>0.25</v>
      </c>
      <c r="BE91" s="20">
        <v>3.01</v>
      </c>
      <c r="BF91" s="20">
        <v>13.08</v>
      </c>
      <c r="BG91" s="22">
        <v>52</v>
      </c>
      <c r="BH91" s="22">
        <v>7</v>
      </c>
      <c r="BI91" s="22">
        <v>88</v>
      </c>
      <c r="BJ91" s="22">
        <v>7</v>
      </c>
      <c r="BK91" s="22">
        <v>10</v>
      </c>
      <c r="BL91" s="22">
        <v>5</v>
      </c>
      <c r="BM91" s="22">
        <v>22</v>
      </c>
      <c r="BN91" s="22">
        <v>4</v>
      </c>
      <c r="BO91" s="20"/>
      <c r="BP91" s="20"/>
      <c r="BQ91" s="20"/>
      <c r="BR91" s="20"/>
      <c r="BS91" s="22">
        <v>1</v>
      </c>
      <c r="BT91" s="20"/>
      <c r="BU91" s="22">
        <v>0.46</v>
      </c>
      <c r="BV91" s="22">
        <v>0</v>
      </c>
      <c r="BW91" s="22">
        <v>0.04</v>
      </c>
      <c r="BX91" s="22">
        <v>0.5</v>
      </c>
      <c r="BY91" s="22">
        <v>2.1800000000000002</v>
      </c>
      <c r="BZ91" s="22">
        <v>1.83</v>
      </c>
      <c r="CA91" s="22">
        <v>53</v>
      </c>
      <c r="CB91" s="22">
        <v>19</v>
      </c>
      <c r="CC91" s="22">
        <v>30</v>
      </c>
      <c r="CD91" s="22">
        <v>8</v>
      </c>
      <c r="CE91" s="22">
        <v>33</v>
      </c>
      <c r="CF91" s="22">
        <v>7</v>
      </c>
      <c r="CG91" s="22">
        <v>113</v>
      </c>
      <c r="CH91" s="22">
        <v>22</v>
      </c>
      <c r="CI91" s="22">
        <v>1</v>
      </c>
      <c r="CJ91" s="22">
        <v>0.17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2.5</v>
      </c>
      <c r="K92" s="20">
        <v>3</v>
      </c>
      <c r="L92" s="22">
        <v>2</v>
      </c>
      <c r="M92" s="20" t="s">
        <v>907</v>
      </c>
      <c r="N92" s="20">
        <v>3</v>
      </c>
      <c r="O92" s="22">
        <v>86</v>
      </c>
      <c r="P92" s="23" t="b">
        <v>0</v>
      </c>
      <c r="Q92" s="20"/>
      <c r="R92" s="20" t="s">
        <v>1923</v>
      </c>
      <c r="S92" s="22">
        <v>54</v>
      </c>
      <c r="T92" s="20" t="s">
        <v>1018</v>
      </c>
      <c r="U92" s="20">
        <v>3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9</v>
      </c>
      <c r="AD92" s="22">
        <v>786</v>
      </c>
      <c r="AE92" s="22">
        <v>91</v>
      </c>
      <c r="AF92" s="22">
        <v>1825</v>
      </c>
      <c r="AG92" s="22">
        <v>54</v>
      </c>
      <c r="AH92" s="20">
        <v>0.6</v>
      </c>
      <c r="AI92" s="20">
        <v>1.7</v>
      </c>
      <c r="AJ92" s="20" t="s">
        <v>541</v>
      </c>
      <c r="AK92" s="22">
        <v>153</v>
      </c>
      <c r="AL92" s="22">
        <v>0</v>
      </c>
      <c r="AM92" s="22">
        <v>1</v>
      </c>
      <c r="AN92" s="22">
        <v>1</v>
      </c>
      <c r="AO92" s="22">
        <v>3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38</v>
      </c>
      <c r="AX92" s="20">
        <v>41.6</v>
      </c>
      <c r="AY92" s="20">
        <v>35.1</v>
      </c>
      <c r="AZ92" s="20">
        <v>26</v>
      </c>
      <c r="BA92" s="20">
        <v>10.3</v>
      </c>
      <c r="BB92" s="22">
        <v>2</v>
      </c>
      <c r="BC92" s="20">
        <v>7.0000000000000007E-2</v>
      </c>
      <c r="BD92" s="20">
        <v>0.38</v>
      </c>
      <c r="BE92" s="20">
        <v>0.45</v>
      </c>
      <c r="BF92" s="20">
        <v>4.21</v>
      </c>
      <c r="BG92" s="22">
        <v>239</v>
      </c>
      <c r="BH92" s="22">
        <v>97</v>
      </c>
      <c r="BI92" s="22">
        <v>176</v>
      </c>
      <c r="BJ92" s="22">
        <v>105</v>
      </c>
      <c r="BK92" s="22">
        <v>193</v>
      </c>
      <c r="BL92" s="22">
        <v>104</v>
      </c>
      <c r="BM92" s="22">
        <v>239</v>
      </c>
      <c r="BN92" s="22">
        <v>109</v>
      </c>
      <c r="BO92" s="20"/>
      <c r="BP92" s="20"/>
      <c r="BQ92" s="20"/>
      <c r="BR92" s="20"/>
      <c r="BS92" s="20"/>
      <c r="BT92" s="20"/>
      <c r="BU92" s="22">
        <v>0.04</v>
      </c>
      <c r="BV92" s="22">
        <v>0</v>
      </c>
      <c r="BW92" s="22">
        <v>0.22</v>
      </c>
      <c r="BX92" s="22">
        <v>0.26</v>
      </c>
      <c r="BY92" s="22">
        <v>2.48</v>
      </c>
      <c r="BZ92" s="22">
        <v>1.76</v>
      </c>
      <c r="CA92" s="22">
        <v>126</v>
      </c>
      <c r="CB92" s="22">
        <v>79</v>
      </c>
      <c r="CC92" s="22">
        <v>97</v>
      </c>
      <c r="CD92" s="22">
        <v>43</v>
      </c>
      <c r="CE92" s="22">
        <v>130</v>
      </c>
      <c r="CF92" s="22">
        <v>56</v>
      </c>
      <c r="CG92" s="22">
        <v>595</v>
      </c>
      <c r="CH92" s="22">
        <v>230</v>
      </c>
      <c r="CI92" s="22">
        <v>1.18</v>
      </c>
      <c r="CJ92" s="22">
        <v>0.59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-0.2</v>
      </c>
      <c r="K93" s="20">
        <v>0.3</v>
      </c>
      <c r="L93" s="22">
        <v>1</v>
      </c>
      <c r="M93" s="20" t="s">
        <v>1743</v>
      </c>
      <c r="N93" s="20">
        <v>0.3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316</v>
      </c>
      <c r="AE93" s="22">
        <v>9</v>
      </c>
      <c r="AF93" s="22">
        <v>1273</v>
      </c>
      <c r="AG93" s="22">
        <v>29</v>
      </c>
      <c r="AH93" s="20">
        <v>0.1</v>
      </c>
      <c r="AI93" s="20">
        <v>0.6</v>
      </c>
      <c r="AJ93" s="20" t="s">
        <v>1924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326</v>
      </c>
      <c r="BH93" s="22">
        <v>141</v>
      </c>
      <c r="BI93" s="22">
        <v>267</v>
      </c>
      <c r="BJ93" s="22">
        <v>145</v>
      </c>
      <c r="BK93" s="22">
        <v>174</v>
      </c>
      <c r="BL93" s="22">
        <v>98</v>
      </c>
      <c r="BM93" s="22">
        <v>301</v>
      </c>
      <c r="BN93" s="22">
        <v>132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320</v>
      </c>
      <c r="CB93" s="22">
        <v>212</v>
      </c>
      <c r="CC93" s="22">
        <v>339</v>
      </c>
      <c r="CD93" s="22">
        <v>164</v>
      </c>
      <c r="CE93" s="22">
        <v>360</v>
      </c>
      <c r="CF93" s="22">
        <v>163</v>
      </c>
      <c r="CG93" s="22">
        <v>601</v>
      </c>
      <c r="CH93" s="22">
        <v>234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1925</v>
      </c>
      <c r="R94" s="20" t="s">
        <v>1926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6004</v>
      </c>
      <c r="AG94" s="22">
        <v>215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466</v>
      </c>
      <c r="BH94" s="22">
        <v>55</v>
      </c>
      <c r="BI94" s="22">
        <v>452</v>
      </c>
      <c r="BJ94" s="22">
        <v>39</v>
      </c>
      <c r="BK94" s="22">
        <v>423</v>
      </c>
      <c r="BL94" s="22">
        <v>35</v>
      </c>
      <c r="BM94" s="22">
        <v>472</v>
      </c>
      <c r="BN94" s="22">
        <v>55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649</v>
      </c>
      <c r="CB94" s="22">
        <v>63</v>
      </c>
      <c r="CC94" s="22">
        <v>434</v>
      </c>
      <c r="CD94" s="22">
        <v>54</v>
      </c>
      <c r="CE94" s="22">
        <v>468</v>
      </c>
      <c r="CF94" s="22">
        <v>55</v>
      </c>
      <c r="CG94" s="22">
        <v>394</v>
      </c>
      <c r="CH94" s="22">
        <v>58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1.8</v>
      </c>
      <c r="K95" s="20">
        <v>2.2999999999999998</v>
      </c>
      <c r="L95" s="22">
        <v>0</v>
      </c>
      <c r="M95" s="20" t="s">
        <v>1740</v>
      </c>
      <c r="N95" s="20">
        <v>2.2999999999999998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1.8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11</v>
      </c>
      <c r="AD95" s="22">
        <v>4768</v>
      </c>
      <c r="AE95" s="22">
        <v>97</v>
      </c>
      <c r="AF95" s="22">
        <v>6174</v>
      </c>
      <c r="AG95" s="22">
        <v>176</v>
      </c>
      <c r="AH95" s="20">
        <v>0.5</v>
      </c>
      <c r="AI95" s="20">
        <v>2.4</v>
      </c>
      <c r="AJ95" s="20" t="s">
        <v>1742</v>
      </c>
      <c r="AK95" s="22">
        <v>540</v>
      </c>
      <c r="AL95" s="22">
        <v>0</v>
      </c>
      <c r="AM95" s="22">
        <v>0</v>
      </c>
      <c r="AN95" s="22">
        <v>1</v>
      </c>
      <c r="AO95" s="22">
        <v>11</v>
      </c>
      <c r="AP95" s="22">
        <v>0</v>
      </c>
      <c r="AQ95" s="22">
        <v>0</v>
      </c>
      <c r="AR95" s="22">
        <v>0</v>
      </c>
      <c r="AS95" s="22">
        <v>1</v>
      </c>
      <c r="AT95" s="22">
        <v>0</v>
      </c>
      <c r="AU95" s="22">
        <v>0</v>
      </c>
      <c r="AV95" s="22">
        <v>0</v>
      </c>
      <c r="AW95" s="22">
        <v>90</v>
      </c>
      <c r="AX95" s="20">
        <v>111</v>
      </c>
      <c r="AY95" s="20">
        <v>4.8</v>
      </c>
      <c r="AZ95" s="20">
        <v>8</v>
      </c>
      <c r="BA95" s="20">
        <v>12.4</v>
      </c>
      <c r="BB95" s="22">
        <v>6</v>
      </c>
      <c r="BC95" s="20">
        <v>7.0000000000000007E-2</v>
      </c>
      <c r="BD95" s="20">
        <v>0.03</v>
      </c>
      <c r="BE95" s="20">
        <v>0.1</v>
      </c>
      <c r="BF95" s="20">
        <v>13.08</v>
      </c>
      <c r="BG95" s="22">
        <v>82</v>
      </c>
      <c r="BH95" s="22">
        <v>26</v>
      </c>
      <c r="BI95" s="22">
        <v>324</v>
      </c>
      <c r="BJ95" s="22">
        <v>117</v>
      </c>
      <c r="BK95" s="22">
        <v>292</v>
      </c>
      <c r="BL95" s="22">
        <v>97</v>
      </c>
      <c r="BM95" s="22">
        <v>212</v>
      </c>
      <c r="BN95" s="22">
        <v>68</v>
      </c>
      <c r="BO95" s="20"/>
      <c r="BP95" s="20"/>
      <c r="BQ95" s="20"/>
      <c r="BR95" s="20"/>
      <c r="BS95" s="20"/>
      <c r="BT95" s="20"/>
      <c r="BU95" s="22">
        <v>0.01</v>
      </c>
      <c r="BV95" s="22">
        <v>0</v>
      </c>
      <c r="BW95" s="22">
        <v>0</v>
      </c>
      <c r="BX95" s="22">
        <v>0.01</v>
      </c>
      <c r="BY95" s="22">
        <v>2.1800000000000002</v>
      </c>
      <c r="BZ95" s="22">
        <v>1.83</v>
      </c>
      <c r="CA95" s="22">
        <v>434</v>
      </c>
      <c r="CB95" s="22">
        <v>95</v>
      </c>
      <c r="CC95" s="22">
        <v>132</v>
      </c>
      <c r="CD95" s="22">
        <v>40</v>
      </c>
      <c r="CE95" s="22">
        <v>232</v>
      </c>
      <c r="CF95" s="22">
        <v>76</v>
      </c>
      <c r="CG95" s="22">
        <v>423</v>
      </c>
      <c r="CH95" s="22">
        <v>165</v>
      </c>
      <c r="CI95" s="22">
        <v>1</v>
      </c>
      <c r="CJ95" s="22">
        <v>0.17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1.2</v>
      </c>
      <c r="K96" s="20">
        <v>1.7</v>
      </c>
      <c r="L96" s="22">
        <v>-1</v>
      </c>
      <c r="M96" s="20" t="s">
        <v>1927</v>
      </c>
      <c r="N96" s="20">
        <v>1.7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1928</v>
      </c>
      <c r="U96" s="20">
        <v>1.5</v>
      </c>
      <c r="V96" s="20" t="s">
        <v>1929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9</v>
      </c>
      <c r="AD96" s="22">
        <v>5963</v>
      </c>
      <c r="AE96" s="22">
        <v>132</v>
      </c>
      <c r="AF96" s="22">
        <v>9869</v>
      </c>
      <c r="AG96" s="22">
        <v>473</v>
      </c>
      <c r="AH96" s="20">
        <v>0.4</v>
      </c>
      <c r="AI96" s="20">
        <v>2</v>
      </c>
      <c r="AJ96" s="20" t="s">
        <v>1929</v>
      </c>
      <c r="AK96" s="22">
        <v>523</v>
      </c>
      <c r="AL96" s="22">
        <v>0</v>
      </c>
      <c r="AM96" s="22">
        <v>0</v>
      </c>
      <c r="AN96" s="22">
        <v>1</v>
      </c>
      <c r="AO96" s="22">
        <v>11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56</v>
      </c>
      <c r="AX96" s="20">
        <v>79.599999999999994</v>
      </c>
      <c r="AY96" s="20">
        <v>51.6</v>
      </c>
      <c r="AZ96" s="20">
        <v>10</v>
      </c>
      <c r="BA96" s="20">
        <v>14.1</v>
      </c>
      <c r="BB96" s="22">
        <v>6</v>
      </c>
      <c r="BC96" s="20">
        <v>0</v>
      </c>
      <c r="BD96" s="20">
        <v>0.31</v>
      </c>
      <c r="BE96" s="20">
        <v>0.31</v>
      </c>
      <c r="BF96" s="20">
        <v>12.58</v>
      </c>
      <c r="BG96" s="22">
        <v>145</v>
      </c>
      <c r="BH96" s="22">
        <v>58</v>
      </c>
      <c r="BI96" s="22">
        <v>140</v>
      </c>
      <c r="BJ96" s="22">
        <v>32</v>
      </c>
      <c r="BK96" s="22">
        <v>271</v>
      </c>
      <c r="BL96" s="22">
        <v>86</v>
      </c>
      <c r="BM96" s="22">
        <v>181</v>
      </c>
      <c r="BN96" s="22">
        <v>53</v>
      </c>
      <c r="BO96" s="20"/>
      <c r="BP96" s="20"/>
      <c r="BQ96" s="20"/>
      <c r="BR96" s="20"/>
      <c r="BS96" s="20"/>
      <c r="BT96" s="20"/>
      <c r="BU96" s="22">
        <v>0</v>
      </c>
      <c r="BV96" s="22">
        <v>0</v>
      </c>
      <c r="BW96" s="22">
        <v>0.05</v>
      </c>
      <c r="BX96" s="22">
        <v>0.05</v>
      </c>
      <c r="BY96" s="22">
        <v>2.16</v>
      </c>
      <c r="BZ96" s="22">
        <v>1.89</v>
      </c>
      <c r="CA96" s="22">
        <v>465</v>
      </c>
      <c r="CB96" s="22">
        <v>98</v>
      </c>
      <c r="CC96" s="22">
        <v>204</v>
      </c>
      <c r="CD96" s="22">
        <v>67</v>
      </c>
      <c r="CE96" s="22">
        <v>275</v>
      </c>
      <c r="CF96" s="22">
        <v>91</v>
      </c>
      <c r="CG96" s="22">
        <v>309</v>
      </c>
      <c r="CH96" s="22">
        <v>118</v>
      </c>
      <c r="CI96" s="22">
        <v>1.03</v>
      </c>
      <c r="CJ96" s="22">
        <v>0.17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-0.5</v>
      </c>
      <c r="K97" s="20">
        <v>0</v>
      </c>
      <c r="L97" s="22">
        <v>0</v>
      </c>
      <c r="M97" s="20" t="s">
        <v>1930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1931</v>
      </c>
      <c r="U97" s="20">
        <v>0</v>
      </c>
      <c r="V97" s="20" t="s">
        <v>1932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611</v>
      </c>
      <c r="AE97" s="22">
        <v>28</v>
      </c>
      <c r="AF97" s="22">
        <v>3482</v>
      </c>
      <c r="AG97" s="22">
        <v>111</v>
      </c>
      <c r="AH97" s="20">
        <v>0</v>
      </c>
      <c r="AI97" s="20">
        <v>0</v>
      </c>
      <c r="AJ97" s="20" t="s">
        <v>1932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547</v>
      </c>
      <c r="BH97" s="22">
        <v>78</v>
      </c>
      <c r="BI97" s="22">
        <v>535</v>
      </c>
      <c r="BJ97" s="22">
        <v>64</v>
      </c>
      <c r="BK97" s="22">
        <v>517</v>
      </c>
      <c r="BL97" s="22">
        <v>61</v>
      </c>
      <c r="BM97" s="22">
        <v>552</v>
      </c>
      <c r="BN97" s="22">
        <v>78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528</v>
      </c>
      <c r="CB97" s="22">
        <v>29</v>
      </c>
      <c r="CC97" s="22">
        <v>524</v>
      </c>
      <c r="CD97" s="22">
        <v>77</v>
      </c>
      <c r="CE97" s="22">
        <v>552</v>
      </c>
      <c r="CF97" s="22">
        <v>78</v>
      </c>
      <c r="CG97" s="22">
        <v>419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-0.5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2506</v>
      </c>
      <c r="U98" s="20">
        <v>0</v>
      </c>
      <c r="V98" s="20" t="s">
        <v>2507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5310</v>
      </c>
      <c r="AE98" s="22">
        <v>367</v>
      </c>
      <c r="AF98" s="22">
        <v>6036</v>
      </c>
      <c r="AG98" s="22">
        <v>271</v>
      </c>
      <c r="AH98" s="20">
        <v>0</v>
      </c>
      <c r="AI98" s="20">
        <v>0</v>
      </c>
      <c r="AJ98" s="20" t="s">
        <v>2507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492</v>
      </c>
      <c r="BH98" s="22">
        <v>185</v>
      </c>
      <c r="BI98" s="22">
        <v>477</v>
      </c>
      <c r="BJ98" s="22">
        <v>183</v>
      </c>
      <c r="BK98" s="22">
        <v>451</v>
      </c>
      <c r="BL98" s="22">
        <v>171</v>
      </c>
      <c r="BM98" s="22">
        <v>497</v>
      </c>
      <c r="BN98" s="22">
        <v>185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681</v>
      </c>
      <c r="CB98" s="22">
        <v>207</v>
      </c>
      <c r="CC98" s="22">
        <v>462</v>
      </c>
      <c r="CD98" s="22">
        <v>170</v>
      </c>
      <c r="CE98" s="22">
        <v>495</v>
      </c>
      <c r="CF98" s="22">
        <v>181</v>
      </c>
      <c r="CG98" s="22">
        <v>352</v>
      </c>
      <c r="CH98" s="22">
        <v>130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1.8</v>
      </c>
      <c r="K99" s="20">
        <v>2.2999999999999998</v>
      </c>
      <c r="L99" s="22">
        <v>1</v>
      </c>
      <c r="M99" s="20" t="s">
        <v>1691</v>
      </c>
      <c r="N99" s="20">
        <v>2.2999999999999998</v>
      </c>
      <c r="O99" s="22">
        <v>643</v>
      </c>
      <c r="P99" s="23" t="b">
        <v>0</v>
      </c>
      <c r="Q99" s="20"/>
      <c r="R99" s="20"/>
      <c r="S99" s="22">
        <v>45</v>
      </c>
      <c r="T99" s="20" t="s">
        <v>2508</v>
      </c>
      <c r="U99" s="20">
        <v>1.8</v>
      </c>
      <c r="V99" s="20" t="s">
        <v>2509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11</v>
      </c>
      <c r="AD99" s="22">
        <v>13021</v>
      </c>
      <c r="AE99" s="22">
        <v>418</v>
      </c>
      <c r="AF99" s="22">
        <v>8326</v>
      </c>
      <c r="AG99" s="22">
        <v>387</v>
      </c>
      <c r="AH99" s="20">
        <v>0.5</v>
      </c>
      <c r="AI99" s="20">
        <v>2.4</v>
      </c>
      <c r="AJ99" s="20" t="s">
        <v>2509</v>
      </c>
      <c r="AK99" s="22">
        <v>524</v>
      </c>
      <c r="AL99" s="22">
        <v>0</v>
      </c>
      <c r="AM99" s="22">
        <v>0</v>
      </c>
      <c r="AN99" s="22">
        <v>1</v>
      </c>
      <c r="AO99" s="22">
        <v>11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87</v>
      </c>
      <c r="AX99" s="20">
        <v>93.8</v>
      </c>
      <c r="AY99" s="20">
        <v>56.9</v>
      </c>
      <c r="AZ99" s="20">
        <v>8</v>
      </c>
      <c r="BA99" s="20">
        <v>16</v>
      </c>
      <c r="BB99" s="22">
        <v>6</v>
      </c>
      <c r="BC99" s="20">
        <v>0.02</v>
      </c>
      <c r="BD99" s="20">
        <v>0.23</v>
      </c>
      <c r="BE99" s="20">
        <v>0.25</v>
      </c>
      <c r="BF99" s="20">
        <v>12.89</v>
      </c>
      <c r="BG99" s="22">
        <v>111</v>
      </c>
      <c r="BH99" s="22">
        <v>41</v>
      </c>
      <c r="BI99" s="22">
        <v>127</v>
      </c>
      <c r="BJ99" s="22">
        <v>28</v>
      </c>
      <c r="BK99" s="22">
        <v>291</v>
      </c>
      <c r="BL99" s="22">
        <v>96</v>
      </c>
      <c r="BM99" s="22">
        <v>152</v>
      </c>
      <c r="BN99" s="22">
        <v>38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0.04</v>
      </c>
      <c r="BX99" s="22">
        <v>0.04</v>
      </c>
      <c r="BY99" s="22">
        <v>2.21</v>
      </c>
      <c r="BZ99" s="22">
        <v>1.89</v>
      </c>
      <c r="CA99" s="22">
        <v>398</v>
      </c>
      <c r="CB99" s="22">
        <v>83</v>
      </c>
      <c r="CC99" s="22">
        <v>131</v>
      </c>
      <c r="CD99" s="22">
        <v>39</v>
      </c>
      <c r="CE99" s="22">
        <v>231</v>
      </c>
      <c r="CF99" s="22">
        <v>75</v>
      </c>
      <c r="CG99" s="22">
        <v>330</v>
      </c>
      <c r="CH99" s="22">
        <v>126</v>
      </c>
      <c r="CI99" s="22">
        <v>1.03</v>
      </c>
      <c r="CJ99" s="22">
        <v>0.17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 t="s">
        <v>910</v>
      </c>
      <c r="R100" s="20" t="s">
        <v>2510</v>
      </c>
      <c r="S100" s="22">
        <v>49</v>
      </c>
      <c r="T100" s="20" t="s">
        <v>2511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0</v>
      </c>
      <c r="AD100" s="22">
        <v>428</v>
      </c>
      <c r="AE100" s="22">
        <v>7</v>
      </c>
      <c r="AF100" s="22">
        <v>1081</v>
      </c>
      <c r="AG100" s="22">
        <v>20</v>
      </c>
      <c r="AH100" s="20">
        <v>0</v>
      </c>
      <c r="AI100" s="20">
        <v>0</v>
      </c>
      <c r="AJ100" s="20" t="s">
        <v>1414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670</v>
      </c>
      <c r="BH100" s="22">
        <v>278</v>
      </c>
      <c r="BI100" s="22">
        <v>668</v>
      </c>
      <c r="BJ100" s="22">
        <v>279</v>
      </c>
      <c r="BK100" s="22">
        <v>664</v>
      </c>
      <c r="BL100" s="22">
        <v>276</v>
      </c>
      <c r="BM100" s="22">
        <v>672</v>
      </c>
      <c r="BN100" s="22">
        <v>280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285</v>
      </c>
      <c r="CB100" s="22">
        <v>187</v>
      </c>
      <c r="CC100" s="22">
        <v>661</v>
      </c>
      <c r="CD100" s="22">
        <v>276</v>
      </c>
      <c r="CE100" s="22">
        <v>672</v>
      </c>
      <c r="CF100" s="22">
        <v>280</v>
      </c>
      <c r="CG100" s="22">
        <v>673</v>
      </c>
      <c r="CH100" s="22">
        <v>275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2556</v>
      </c>
      <c r="N101" s="20">
        <v>0</v>
      </c>
      <c r="O101" s="22">
        <v>673</v>
      </c>
      <c r="P101" s="23" t="b">
        <v>0</v>
      </c>
      <c r="Q101" s="20" t="s">
        <v>2400</v>
      </c>
      <c r="R101" s="20" t="s">
        <v>2892</v>
      </c>
      <c r="S101" s="22">
        <v>50</v>
      </c>
      <c r="T101" s="20" t="s">
        <v>2893</v>
      </c>
      <c r="U101" s="20">
        <v>0</v>
      </c>
      <c r="V101" s="20" t="s">
        <v>2894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238</v>
      </c>
      <c r="AE101" s="22">
        <v>9</v>
      </c>
      <c r="AF101" s="22">
        <v>177</v>
      </c>
      <c r="AG101" s="22">
        <v>2</v>
      </c>
      <c r="AH101" s="20">
        <v>0</v>
      </c>
      <c r="AI101" s="20">
        <v>0</v>
      </c>
      <c r="AJ101" s="20" t="s">
        <v>2894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685</v>
      </c>
      <c r="BH101" s="22">
        <v>290</v>
      </c>
      <c r="BI101" s="22">
        <v>683</v>
      </c>
      <c r="BJ101" s="22">
        <v>290</v>
      </c>
      <c r="BK101" s="22">
        <v>679</v>
      </c>
      <c r="BL101" s="22">
        <v>287</v>
      </c>
      <c r="BM101" s="22">
        <v>686</v>
      </c>
      <c r="BN101" s="22">
        <v>291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193</v>
      </c>
      <c r="CB101" s="22">
        <v>121</v>
      </c>
      <c r="CC101" s="22">
        <v>673</v>
      </c>
      <c r="CD101" s="22">
        <v>285</v>
      </c>
      <c r="CE101" s="22">
        <v>684</v>
      </c>
      <c r="CF101" s="22">
        <v>289</v>
      </c>
      <c r="CG101" s="22">
        <v>710</v>
      </c>
      <c r="CH101" s="22">
        <v>303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0</v>
      </c>
      <c r="K102" s="20">
        <v>0.5</v>
      </c>
      <c r="L102" s="22">
        <v>0</v>
      </c>
      <c r="M102" s="20" t="s">
        <v>1336</v>
      </c>
      <c r="N102" s="20">
        <v>0.5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3210</v>
      </c>
      <c r="U102" s="20">
        <v>1</v>
      </c>
      <c r="V102" s="20" t="s">
        <v>3211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1</v>
      </c>
      <c r="AD102" s="22">
        <v>425</v>
      </c>
      <c r="AE102" s="22">
        <v>38</v>
      </c>
      <c r="AF102" s="22">
        <v>189</v>
      </c>
      <c r="AG102" s="22">
        <v>42</v>
      </c>
      <c r="AH102" s="20">
        <v>0.1</v>
      </c>
      <c r="AI102" s="20">
        <v>0.2</v>
      </c>
      <c r="AJ102" s="20" t="s">
        <v>3211</v>
      </c>
      <c r="AK102" s="22">
        <v>17</v>
      </c>
      <c r="AL102" s="22">
        <v>0</v>
      </c>
      <c r="AM102" s="22">
        <v>0</v>
      </c>
      <c r="AN102" s="22">
        <v>0</v>
      </c>
      <c r="AO102" s="22">
        <v>0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</v>
      </c>
      <c r="AX102" s="20">
        <v>0</v>
      </c>
      <c r="AY102" s="20">
        <v>0.3</v>
      </c>
      <c r="AZ102" s="20">
        <v>4</v>
      </c>
      <c r="BA102" s="20">
        <v>0.4</v>
      </c>
      <c r="BB102" s="22">
        <v>0</v>
      </c>
      <c r="BC102" s="20">
        <v>0</v>
      </c>
      <c r="BD102" s="20">
        <v>0</v>
      </c>
      <c r="BE102" s="20">
        <v>0</v>
      </c>
      <c r="BF102" s="20">
        <v>0.5</v>
      </c>
      <c r="BG102" s="22">
        <v>704</v>
      </c>
      <c r="BH102" s="22">
        <v>304</v>
      </c>
      <c r="BI102" s="22">
        <v>383</v>
      </c>
      <c r="BJ102" s="22">
        <v>191</v>
      </c>
      <c r="BK102" s="22">
        <v>329</v>
      </c>
      <c r="BL102" s="22">
        <v>163</v>
      </c>
      <c r="BM102" s="22">
        <v>404</v>
      </c>
      <c r="BN102" s="22">
        <v>190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</v>
      </c>
      <c r="BX102" s="22">
        <v>0</v>
      </c>
      <c r="BY102" s="22">
        <v>2.65</v>
      </c>
      <c r="BZ102" s="22">
        <v>0</v>
      </c>
      <c r="CA102" s="22">
        <v>110</v>
      </c>
      <c r="CB102" s="22">
        <v>68</v>
      </c>
      <c r="CC102" s="22">
        <v>335</v>
      </c>
      <c r="CD102" s="22">
        <v>161</v>
      </c>
      <c r="CE102" s="22">
        <v>384</v>
      </c>
      <c r="CF102" s="22">
        <v>184</v>
      </c>
      <c r="CG102" s="22">
        <v>669</v>
      </c>
      <c r="CH102" s="22">
        <v>272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0.2</v>
      </c>
      <c r="K103" s="20">
        <v>0.2</v>
      </c>
      <c r="L103" s="22">
        <v>0</v>
      </c>
      <c r="M103" s="20" t="s">
        <v>1041</v>
      </c>
      <c r="N103" s="20">
        <v>0.2</v>
      </c>
      <c r="O103" s="22">
        <v>90</v>
      </c>
      <c r="P103" s="23" t="b">
        <v>0</v>
      </c>
      <c r="Q103" s="20"/>
      <c r="R103" s="20" t="s">
        <v>3212</v>
      </c>
      <c r="S103" s="22">
        <v>45</v>
      </c>
      <c r="T103" s="20" t="s">
        <v>1042</v>
      </c>
      <c r="U103" s="20">
        <v>1.5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6</v>
      </c>
      <c r="AD103" s="22">
        <v>11220</v>
      </c>
      <c r="AE103" s="22">
        <v>300</v>
      </c>
      <c r="AF103" s="22">
        <v>15380</v>
      </c>
      <c r="AG103" s="22">
        <v>767</v>
      </c>
      <c r="AH103" s="20">
        <v>0</v>
      </c>
      <c r="AI103" s="20">
        <v>1.3</v>
      </c>
      <c r="AJ103" s="20" t="s">
        <v>495</v>
      </c>
      <c r="AK103" s="22">
        <v>122</v>
      </c>
      <c r="AL103" s="22">
        <v>0</v>
      </c>
      <c r="AM103" s="22">
        <v>1</v>
      </c>
      <c r="AN103" s="22">
        <v>0</v>
      </c>
      <c r="AO103" s="22">
        <v>4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35</v>
      </c>
      <c r="AX103" s="20">
        <v>39.6</v>
      </c>
      <c r="AY103" s="20">
        <v>13.5</v>
      </c>
      <c r="AZ103" s="20">
        <v>54</v>
      </c>
      <c r="BA103" s="20">
        <v>10.7</v>
      </c>
      <c r="BB103" s="22">
        <v>1</v>
      </c>
      <c r="BC103" s="20">
        <v>0.41</v>
      </c>
      <c r="BD103" s="20">
        <v>1.32</v>
      </c>
      <c r="BE103" s="20">
        <v>1.73</v>
      </c>
      <c r="BF103" s="20">
        <v>2.1</v>
      </c>
      <c r="BG103" s="22">
        <v>248</v>
      </c>
      <c r="BH103" s="22">
        <v>98</v>
      </c>
      <c r="BI103" s="22">
        <v>278</v>
      </c>
      <c r="BJ103" s="22">
        <v>90</v>
      </c>
      <c r="BK103" s="22">
        <v>109</v>
      </c>
      <c r="BL103" s="22">
        <v>16</v>
      </c>
      <c r="BM103" s="22">
        <v>234</v>
      </c>
      <c r="BN103" s="22">
        <v>81</v>
      </c>
      <c r="BO103" s="20"/>
      <c r="BP103" s="20"/>
      <c r="BQ103" s="20"/>
      <c r="BR103" s="20"/>
      <c r="BS103" s="20"/>
      <c r="BT103" s="20"/>
      <c r="BU103" s="22">
        <v>0.3</v>
      </c>
      <c r="BV103" s="22">
        <v>0</v>
      </c>
      <c r="BW103" s="22">
        <v>0.97</v>
      </c>
      <c r="BX103" s="22">
        <v>1.27</v>
      </c>
      <c r="BY103" s="22">
        <v>1.55</v>
      </c>
      <c r="BZ103" s="22">
        <v>2.95</v>
      </c>
      <c r="CA103" s="22">
        <v>373</v>
      </c>
      <c r="CB103" s="22">
        <v>63</v>
      </c>
      <c r="CC103" s="22">
        <v>359</v>
      </c>
      <c r="CD103" s="22">
        <v>123</v>
      </c>
      <c r="CE103" s="22">
        <v>272</v>
      </c>
      <c r="CF103" s="22">
        <v>88</v>
      </c>
      <c r="CG103" s="22">
        <v>279</v>
      </c>
      <c r="CH103" s="22">
        <v>109</v>
      </c>
      <c r="CI103" s="22">
        <v>0.74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0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2648</v>
      </c>
      <c r="AE104" s="22">
        <v>85</v>
      </c>
      <c r="AF104" s="22">
        <v>6712</v>
      </c>
      <c r="AG104" s="22">
        <v>284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470</v>
      </c>
      <c r="BH104" s="22">
        <v>56</v>
      </c>
      <c r="BI104" s="22">
        <v>456</v>
      </c>
      <c r="BJ104" s="22">
        <v>40</v>
      </c>
      <c r="BK104" s="22">
        <v>427</v>
      </c>
      <c r="BL104" s="22">
        <v>36</v>
      </c>
      <c r="BM104" s="22">
        <v>476</v>
      </c>
      <c r="BN104" s="22">
        <v>56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653</v>
      </c>
      <c r="CB104" s="22">
        <v>64</v>
      </c>
      <c r="CC104" s="22">
        <v>438</v>
      </c>
      <c r="CD104" s="22">
        <v>55</v>
      </c>
      <c r="CE104" s="22">
        <v>472</v>
      </c>
      <c r="CF104" s="22">
        <v>56</v>
      </c>
      <c r="CG104" s="22">
        <v>306</v>
      </c>
      <c r="CH104" s="22">
        <v>46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2895</v>
      </c>
      <c r="R105" s="20" t="s">
        <v>2896</v>
      </c>
      <c r="S105" s="22">
        <v>44</v>
      </c>
      <c r="T105" s="20" t="s">
        <v>1060</v>
      </c>
      <c r="U105" s="20">
        <v>1</v>
      </c>
      <c r="V105" s="20" t="s">
        <v>615</v>
      </c>
      <c r="W105" s="20">
        <v>1.2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11384</v>
      </c>
      <c r="AE105" s="22">
        <v>25</v>
      </c>
      <c r="AF105" s="22">
        <v>192500</v>
      </c>
      <c r="AG105" s="22">
        <v>4661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392</v>
      </c>
      <c r="BH105" s="22">
        <v>184</v>
      </c>
      <c r="BI105" s="22">
        <v>551</v>
      </c>
      <c r="BJ105" s="22">
        <v>214</v>
      </c>
      <c r="BK105" s="22">
        <v>535</v>
      </c>
      <c r="BL105" s="22">
        <v>206</v>
      </c>
      <c r="BM105" s="22">
        <v>410</v>
      </c>
      <c r="BN105" s="22">
        <v>192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551</v>
      </c>
      <c r="CB105" s="22">
        <v>290</v>
      </c>
      <c r="CC105" s="22">
        <v>540</v>
      </c>
      <c r="CD105" s="22">
        <v>200</v>
      </c>
      <c r="CE105" s="22">
        <v>328</v>
      </c>
      <c r="CF105" s="22">
        <v>144</v>
      </c>
      <c r="CG105" s="22">
        <v>149</v>
      </c>
      <c r="CH105" s="22">
        <v>50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3028</v>
      </c>
      <c r="R106" s="20" t="s">
        <v>3029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10457</v>
      </c>
      <c r="AG106" s="22">
        <v>367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465</v>
      </c>
      <c r="BH106" s="22">
        <v>169</v>
      </c>
      <c r="BI106" s="22">
        <v>451</v>
      </c>
      <c r="BJ106" s="22">
        <v>168</v>
      </c>
      <c r="BK106" s="22">
        <v>422</v>
      </c>
      <c r="BL106" s="22">
        <v>153</v>
      </c>
      <c r="BM106" s="22">
        <v>471</v>
      </c>
      <c r="BN106" s="22">
        <v>170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648</v>
      </c>
      <c r="CB106" s="22">
        <v>185</v>
      </c>
      <c r="CC106" s="22">
        <v>433</v>
      </c>
      <c r="CD106" s="22">
        <v>152</v>
      </c>
      <c r="CE106" s="22">
        <v>467</v>
      </c>
      <c r="CF106" s="22">
        <v>164</v>
      </c>
      <c r="CG106" s="22">
        <v>378</v>
      </c>
      <c r="CH106" s="22">
        <v>145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1933</v>
      </c>
      <c r="R107" s="20" t="s">
        <v>1934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113</v>
      </c>
      <c r="AG107" s="22">
        <v>3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616</v>
      </c>
      <c r="BH107" s="22">
        <v>241</v>
      </c>
      <c r="BI107" s="22">
        <v>612</v>
      </c>
      <c r="BJ107" s="22">
        <v>242</v>
      </c>
      <c r="BK107" s="22">
        <v>603</v>
      </c>
      <c r="BL107" s="22">
        <v>237</v>
      </c>
      <c r="BM107" s="22">
        <v>621</v>
      </c>
      <c r="BN107" s="22">
        <v>244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436</v>
      </c>
      <c r="CB107" s="22">
        <v>243</v>
      </c>
      <c r="CC107" s="22">
        <v>597</v>
      </c>
      <c r="CD107" s="22">
        <v>231</v>
      </c>
      <c r="CE107" s="22">
        <v>621</v>
      </c>
      <c r="CF107" s="22">
        <v>244</v>
      </c>
      <c r="CG107" s="22">
        <v>711</v>
      </c>
      <c r="CH107" s="22">
        <v>304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2801</v>
      </c>
      <c r="R108" s="20" t="s">
        <v>2802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3420</v>
      </c>
      <c r="AG108" s="22">
        <v>36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684</v>
      </c>
      <c r="BH108" s="22">
        <v>289</v>
      </c>
      <c r="BI108" s="22">
        <v>682</v>
      </c>
      <c r="BJ108" s="22">
        <v>289</v>
      </c>
      <c r="BK108" s="22">
        <v>678</v>
      </c>
      <c r="BL108" s="22">
        <v>286</v>
      </c>
      <c r="BM108" s="22">
        <v>685</v>
      </c>
      <c r="BN108" s="22">
        <v>290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190</v>
      </c>
      <c r="CB108" s="22">
        <v>118</v>
      </c>
      <c r="CC108" s="22">
        <v>672</v>
      </c>
      <c r="CD108" s="22">
        <v>284</v>
      </c>
      <c r="CE108" s="22">
        <v>683</v>
      </c>
      <c r="CF108" s="22">
        <v>288</v>
      </c>
      <c r="CG108" s="22">
        <v>617</v>
      </c>
      <c r="CH108" s="22">
        <v>244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2</v>
      </c>
      <c r="K109" s="20">
        <v>2</v>
      </c>
      <c r="L109" s="22">
        <v>1</v>
      </c>
      <c r="M109" s="20" t="s">
        <v>920</v>
      </c>
      <c r="N109" s="20">
        <v>2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2.5</v>
      </c>
      <c r="V109" s="20" t="s">
        <v>507</v>
      </c>
      <c r="W109" s="20">
        <v>0.5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15</v>
      </c>
      <c r="AD109" s="22">
        <v>35545</v>
      </c>
      <c r="AE109" s="22">
        <v>628</v>
      </c>
      <c r="AF109" s="22">
        <v>15569</v>
      </c>
      <c r="AG109" s="22">
        <v>1918</v>
      </c>
      <c r="AH109" s="20">
        <v>0.4</v>
      </c>
      <c r="AI109" s="20">
        <v>3.3</v>
      </c>
      <c r="AJ109" s="20" t="s">
        <v>507</v>
      </c>
      <c r="AK109" s="22">
        <v>459</v>
      </c>
      <c r="AL109" s="22">
        <v>0</v>
      </c>
      <c r="AM109" s="22">
        <v>1</v>
      </c>
      <c r="AN109" s="22">
        <v>1</v>
      </c>
      <c r="AO109" s="22">
        <v>7</v>
      </c>
      <c r="AP109" s="22">
        <v>0</v>
      </c>
      <c r="AQ109" s="22">
        <v>0</v>
      </c>
      <c r="AR109" s="22">
        <v>0</v>
      </c>
      <c r="AS109" s="22">
        <v>1</v>
      </c>
      <c r="AT109" s="22">
        <v>0</v>
      </c>
      <c r="AU109" s="22">
        <v>0</v>
      </c>
      <c r="AV109" s="22">
        <v>0</v>
      </c>
      <c r="AW109" s="22">
        <v>102</v>
      </c>
      <c r="AX109" s="20">
        <v>105.8</v>
      </c>
      <c r="AY109" s="20">
        <v>30.2</v>
      </c>
      <c r="AZ109" s="20">
        <v>29</v>
      </c>
      <c r="BA109" s="20">
        <v>16.600000000000001</v>
      </c>
      <c r="BB109" s="22">
        <v>5</v>
      </c>
      <c r="BC109" s="20">
        <v>0.13</v>
      </c>
      <c r="BD109" s="20">
        <v>0.48</v>
      </c>
      <c r="BE109" s="20">
        <v>0.61</v>
      </c>
      <c r="BF109" s="20">
        <v>5.79</v>
      </c>
      <c r="BG109" s="22">
        <v>90</v>
      </c>
      <c r="BH109" s="22">
        <v>30</v>
      </c>
      <c r="BI109" s="22">
        <v>198</v>
      </c>
      <c r="BJ109" s="22">
        <v>58</v>
      </c>
      <c r="BK109" s="22">
        <v>180</v>
      </c>
      <c r="BL109" s="22">
        <v>42</v>
      </c>
      <c r="BM109" s="22">
        <v>145</v>
      </c>
      <c r="BN109" s="22">
        <v>36</v>
      </c>
      <c r="BO109" s="20"/>
      <c r="BP109" s="20"/>
      <c r="BQ109" s="20"/>
      <c r="BR109" s="20"/>
      <c r="BS109" s="20"/>
      <c r="BT109" s="20"/>
      <c r="BU109" s="22">
        <v>0.03</v>
      </c>
      <c r="BV109" s="22">
        <v>0</v>
      </c>
      <c r="BW109" s="22">
        <v>0.09</v>
      </c>
      <c r="BX109" s="22">
        <v>0.12</v>
      </c>
      <c r="BY109" s="22">
        <v>1.1399999999999999</v>
      </c>
      <c r="BZ109" s="22">
        <v>1.37</v>
      </c>
      <c r="CA109" s="22">
        <v>412</v>
      </c>
      <c r="CB109" s="22">
        <v>90</v>
      </c>
      <c r="CC109" s="22">
        <v>168</v>
      </c>
      <c r="CD109" s="22">
        <v>59</v>
      </c>
      <c r="CE109" s="22">
        <v>164</v>
      </c>
      <c r="CF109" s="22">
        <v>55</v>
      </c>
      <c r="CG109" s="22">
        <v>219</v>
      </c>
      <c r="CH109" s="22">
        <v>83</v>
      </c>
      <c r="CI109" s="22">
        <v>0.98</v>
      </c>
      <c r="CJ109" s="22">
        <v>0.2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1935</v>
      </c>
      <c r="R110" s="20" t="s">
        <v>1936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373</v>
      </c>
      <c r="AG110" s="22">
        <v>14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499</v>
      </c>
      <c r="BH110" s="22">
        <v>71</v>
      </c>
      <c r="BI110" s="22">
        <v>484</v>
      </c>
      <c r="BJ110" s="22">
        <v>55</v>
      </c>
      <c r="BK110" s="22">
        <v>458</v>
      </c>
      <c r="BL110" s="22">
        <v>51</v>
      </c>
      <c r="BM110" s="22">
        <v>504</v>
      </c>
      <c r="BN110" s="22">
        <v>71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691</v>
      </c>
      <c r="CB110" s="22">
        <v>79</v>
      </c>
      <c r="CC110" s="22">
        <v>469</v>
      </c>
      <c r="CD110" s="22">
        <v>70</v>
      </c>
      <c r="CE110" s="22">
        <v>502</v>
      </c>
      <c r="CF110" s="22">
        <v>71</v>
      </c>
      <c r="CG110" s="22">
        <v>670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50</v>
      </c>
      <c r="B111" s="22">
        <v>50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3207</v>
      </c>
      <c r="R111" s="20" t="s">
        <v>2897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0.1</v>
      </c>
      <c r="X111" s="23" t="b">
        <v>0</v>
      </c>
      <c r="Y111" s="20"/>
      <c r="Z111" s="20" t="s">
        <v>937</v>
      </c>
      <c r="AA111" s="22">
        <v>4</v>
      </c>
      <c r="AB111" s="22">
        <v>94</v>
      </c>
      <c r="AC111" s="22">
        <v>2</v>
      </c>
      <c r="AD111" s="22">
        <v>1276</v>
      </c>
      <c r="AE111" s="22">
        <v>2</v>
      </c>
      <c r="AF111" s="22">
        <v>8268</v>
      </c>
      <c r="AG111" s="22">
        <v>177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340</v>
      </c>
      <c r="BH111" s="22">
        <v>148</v>
      </c>
      <c r="BI111" s="22">
        <v>334</v>
      </c>
      <c r="BJ111" s="22">
        <v>167</v>
      </c>
      <c r="BK111" s="22">
        <v>232</v>
      </c>
      <c r="BL111" s="22">
        <v>122</v>
      </c>
      <c r="BM111" s="22">
        <v>338</v>
      </c>
      <c r="BN111" s="22">
        <v>154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279</v>
      </c>
      <c r="CB111" s="22">
        <v>183</v>
      </c>
      <c r="CC111" s="22">
        <v>659</v>
      </c>
      <c r="CD111" s="22">
        <v>274</v>
      </c>
      <c r="CE111" s="22">
        <v>369</v>
      </c>
      <c r="CF111" s="22">
        <v>171</v>
      </c>
      <c r="CG111" s="22">
        <v>491</v>
      </c>
      <c r="CH111" s="22">
        <v>169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2400</v>
      </c>
      <c r="R112" s="20" t="s">
        <v>2803</v>
      </c>
      <c r="S112" s="22">
        <v>48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741</v>
      </c>
      <c r="AE112" s="22">
        <v>1</v>
      </c>
      <c r="AF112" s="22">
        <v>9000</v>
      </c>
      <c r="AG112" s="22">
        <v>140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648</v>
      </c>
      <c r="BH112" s="22">
        <v>263</v>
      </c>
      <c r="BI112" s="22">
        <v>645</v>
      </c>
      <c r="BJ112" s="22">
        <v>264</v>
      </c>
      <c r="BK112" s="22">
        <v>352</v>
      </c>
      <c r="BL112" s="22">
        <v>175</v>
      </c>
      <c r="BM112" s="22">
        <v>415</v>
      </c>
      <c r="BN112" s="22">
        <v>195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309</v>
      </c>
      <c r="CB112" s="22">
        <v>205</v>
      </c>
      <c r="CC112" s="22">
        <v>635</v>
      </c>
      <c r="CD112" s="22">
        <v>256</v>
      </c>
      <c r="CE112" s="22">
        <v>357</v>
      </c>
      <c r="CF112" s="22">
        <v>161</v>
      </c>
      <c r="CG112" s="22">
        <v>527</v>
      </c>
      <c r="CH112" s="22">
        <v>189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1937</v>
      </c>
      <c r="R113" s="20" t="s">
        <v>1938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627</v>
      </c>
      <c r="AG113" s="22">
        <v>16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601</v>
      </c>
      <c r="BH113" s="22">
        <v>62</v>
      </c>
      <c r="BI113" s="22">
        <v>597</v>
      </c>
      <c r="BJ113" s="22">
        <v>65</v>
      </c>
      <c r="BK113" s="22">
        <v>588</v>
      </c>
      <c r="BL113" s="22">
        <v>64</v>
      </c>
      <c r="BM113" s="22">
        <v>606</v>
      </c>
      <c r="BN113" s="22">
        <v>64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414</v>
      </c>
      <c r="CB113" s="22">
        <v>71</v>
      </c>
      <c r="CC113" s="22">
        <v>583</v>
      </c>
      <c r="CD113" s="22">
        <v>62</v>
      </c>
      <c r="CE113" s="22">
        <v>608</v>
      </c>
      <c r="CF113" s="22">
        <v>66</v>
      </c>
      <c r="CG113" s="22">
        <v>666</v>
      </c>
      <c r="CH113" s="22">
        <v>90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2.2000000000000002</v>
      </c>
      <c r="K114" s="20">
        <v>2.2000000000000002</v>
      </c>
      <c r="L114" s="22">
        <v>2</v>
      </c>
      <c r="M114" s="20" t="s">
        <v>1006</v>
      </c>
      <c r="N114" s="20">
        <v>2.2000000000000002</v>
      </c>
      <c r="O114" s="22">
        <v>101</v>
      </c>
      <c r="P114" s="23" t="b">
        <v>0</v>
      </c>
      <c r="Q114" s="20"/>
      <c r="R114" s="20"/>
      <c r="S114" s="22">
        <v>45</v>
      </c>
      <c r="T114" s="20" t="s">
        <v>1939</v>
      </c>
      <c r="U114" s="20">
        <v>2.8</v>
      </c>
      <c r="V114" s="20" t="s">
        <v>1940</v>
      </c>
      <c r="W114" s="20">
        <v>3.8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17</v>
      </c>
      <c r="AD114" s="22">
        <v>278059</v>
      </c>
      <c r="AE114" s="22">
        <v>3085</v>
      </c>
      <c r="AF114" s="22">
        <v>95623</v>
      </c>
      <c r="AG114" s="22">
        <v>8807</v>
      </c>
      <c r="AH114" s="20">
        <v>0.5</v>
      </c>
      <c r="AI114" s="20">
        <v>3.8</v>
      </c>
      <c r="AJ114" s="20" t="s">
        <v>1940</v>
      </c>
      <c r="AK114" s="22">
        <v>540</v>
      </c>
      <c r="AL114" s="22">
        <v>0</v>
      </c>
      <c r="AM114" s="22">
        <v>0</v>
      </c>
      <c r="AN114" s="22">
        <v>1</v>
      </c>
      <c r="AO114" s="22">
        <v>9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17</v>
      </c>
      <c r="AV114" s="22">
        <v>1</v>
      </c>
      <c r="AW114" s="22">
        <v>108</v>
      </c>
      <c r="AX114" s="20">
        <v>147.19999999999999</v>
      </c>
      <c r="AY114" s="20">
        <v>0</v>
      </c>
      <c r="AZ114" s="20">
        <v>0</v>
      </c>
      <c r="BA114" s="20">
        <v>14.7</v>
      </c>
      <c r="BB114" s="22">
        <v>6</v>
      </c>
      <c r="BC114" s="20">
        <v>0</v>
      </c>
      <c r="BD114" s="20">
        <v>0</v>
      </c>
      <c r="BE114" s="20">
        <v>0</v>
      </c>
      <c r="BF114" s="20">
        <v>7.81</v>
      </c>
      <c r="BG114" s="22">
        <v>39</v>
      </c>
      <c r="BH114" s="22">
        <v>11</v>
      </c>
      <c r="BI114" s="22">
        <v>575</v>
      </c>
      <c r="BJ114" s="22">
        <v>73</v>
      </c>
      <c r="BK114" s="22">
        <v>562</v>
      </c>
      <c r="BL114" s="22">
        <v>70</v>
      </c>
      <c r="BM114" s="22">
        <v>174</v>
      </c>
      <c r="BN114" s="22">
        <v>11</v>
      </c>
      <c r="BO114" s="20"/>
      <c r="BP114" s="20"/>
      <c r="BQ114" s="20"/>
      <c r="BR114" s="20"/>
      <c r="BS114" s="20"/>
      <c r="BT114" s="20"/>
      <c r="BU114" s="22">
        <v>0</v>
      </c>
      <c r="BV114" s="22">
        <v>2.83</v>
      </c>
      <c r="BW114" s="22">
        <v>0</v>
      </c>
      <c r="BX114" s="22">
        <v>0</v>
      </c>
      <c r="BY114" s="22">
        <v>1.3</v>
      </c>
      <c r="BZ114" s="22">
        <v>1.5</v>
      </c>
      <c r="CA114" s="22">
        <v>356</v>
      </c>
      <c r="CB114" s="22">
        <v>20</v>
      </c>
      <c r="CC114" s="22">
        <v>142</v>
      </c>
      <c r="CD114" s="22">
        <v>14</v>
      </c>
      <c r="CE114" s="22">
        <v>136</v>
      </c>
      <c r="CF114" s="22">
        <v>14</v>
      </c>
      <c r="CG114" s="22">
        <v>85</v>
      </c>
      <c r="CH114" s="22">
        <v>13</v>
      </c>
      <c r="CI114" s="22">
        <v>1</v>
      </c>
      <c r="CJ114" s="22">
        <v>0.17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2</v>
      </c>
      <c r="J115" s="20">
        <v>0</v>
      </c>
      <c r="K115" s="20">
        <v>0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40</v>
      </c>
      <c r="T115" s="20" t="s">
        <v>1063</v>
      </c>
      <c r="U115" s="20">
        <v>0</v>
      </c>
      <c r="V115" s="20" t="s">
        <v>726</v>
      </c>
      <c r="W115" s="20">
        <v>0.1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2399</v>
      </c>
      <c r="AE115" s="22">
        <v>192</v>
      </c>
      <c r="AF115" s="22">
        <v>5388</v>
      </c>
      <c r="AG115" s="22">
        <v>228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460</v>
      </c>
      <c r="BH115" s="22">
        <v>167</v>
      </c>
      <c r="BI115" s="22">
        <v>445</v>
      </c>
      <c r="BJ115" s="22">
        <v>166</v>
      </c>
      <c r="BK115" s="22">
        <v>416</v>
      </c>
      <c r="BL115" s="22">
        <v>151</v>
      </c>
      <c r="BM115" s="22">
        <v>466</v>
      </c>
      <c r="BN115" s="22">
        <v>168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642</v>
      </c>
      <c r="CB115" s="22">
        <v>183</v>
      </c>
      <c r="CC115" s="22">
        <v>428</v>
      </c>
      <c r="CD115" s="22">
        <v>150</v>
      </c>
      <c r="CE115" s="22">
        <v>462</v>
      </c>
      <c r="CF115" s="22">
        <v>162</v>
      </c>
      <c r="CG115" s="22">
        <v>366</v>
      </c>
      <c r="CH115" s="22">
        <v>138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-1</v>
      </c>
      <c r="E116" s="22">
        <v>1</v>
      </c>
      <c r="F116" s="22">
        <v>0</v>
      </c>
      <c r="G116" s="22">
        <v>0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1</v>
      </c>
      <c r="O116" s="22">
        <v>103</v>
      </c>
      <c r="P116" s="23" t="b">
        <v>0</v>
      </c>
      <c r="Q116" s="20" t="s">
        <v>3401</v>
      </c>
      <c r="R116" s="20" t="s">
        <v>3213</v>
      </c>
      <c r="S116" s="22">
        <v>45</v>
      </c>
      <c r="T116" s="20" t="s">
        <v>1044</v>
      </c>
      <c r="U116" s="20">
        <v>2.6</v>
      </c>
      <c r="V116" s="20" t="s">
        <v>486</v>
      </c>
      <c r="W116" s="20">
        <v>3.2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559116</v>
      </c>
      <c r="AE116" s="22">
        <v>31</v>
      </c>
      <c r="AF116" s="22">
        <v>495615</v>
      </c>
      <c r="AG116" s="22">
        <v>63649</v>
      </c>
      <c r="AH116" s="20">
        <v>0.2</v>
      </c>
      <c r="AI116" s="20">
        <v>2.9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165</v>
      </c>
      <c r="BH116" s="22">
        <v>67</v>
      </c>
      <c r="BI116" s="22">
        <v>98</v>
      </c>
      <c r="BJ116" s="22">
        <v>20</v>
      </c>
      <c r="BK116" s="22">
        <v>225</v>
      </c>
      <c r="BL116" s="22">
        <v>63</v>
      </c>
      <c r="BM116" s="22">
        <v>159</v>
      </c>
      <c r="BN116" s="22">
        <v>43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374</v>
      </c>
      <c r="CB116" s="22">
        <v>64</v>
      </c>
      <c r="CC116" s="22">
        <v>254</v>
      </c>
      <c r="CD116" s="22">
        <v>86</v>
      </c>
      <c r="CE116" s="22">
        <v>156</v>
      </c>
      <c r="CF116" s="22">
        <v>51</v>
      </c>
      <c r="CG116" s="22">
        <v>101</v>
      </c>
      <c r="CH116" s="22">
        <v>39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1.2</v>
      </c>
      <c r="K117" s="20">
        <v>1.2</v>
      </c>
      <c r="L117" s="22">
        <v>1</v>
      </c>
      <c r="M117" s="20" t="s">
        <v>883</v>
      </c>
      <c r="N117" s="20">
        <v>1.2</v>
      </c>
      <c r="O117" s="22">
        <v>104</v>
      </c>
      <c r="P117" s="23" t="b">
        <v>0</v>
      </c>
      <c r="Q117" s="20"/>
      <c r="R117" s="20"/>
      <c r="S117" s="22">
        <v>45</v>
      </c>
      <c r="T117" s="20" t="s">
        <v>1067</v>
      </c>
      <c r="U117" s="20">
        <v>1.7</v>
      </c>
      <c r="V117" s="20" t="s">
        <v>625</v>
      </c>
      <c r="W117" s="20">
        <v>0.4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10</v>
      </c>
      <c r="AD117" s="22">
        <v>17790</v>
      </c>
      <c r="AE117" s="22">
        <v>492</v>
      </c>
      <c r="AF117" s="22">
        <v>11300</v>
      </c>
      <c r="AG117" s="22">
        <v>1148</v>
      </c>
      <c r="AH117" s="20">
        <v>0.3</v>
      </c>
      <c r="AI117" s="20">
        <v>2.2000000000000002</v>
      </c>
      <c r="AJ117" s="20" t="s">
        <v>625</v>
      </c>
      <c r="AK117" s="22">
        <v>472</v>
      </c>
      <c r="AL117" s="22">
        <v>0</v>
      </c>
      <c r="AM117" s="22">
        <v>0</v>
      </c>
      <c r="AN117" s="22">
        <v>1</v>
      </c>
      <c r="AO117" s="22">
        <v>9</v>
      </c>
      <c r="AP117" s="22">
        <v>0</v>
      </c>
      <c r="AQ117" s="22">
        <v>0</v>
      </c>
      <c r="AR117" s="22">
        <v>0</v>
      </c>
      <c r="AS117" s="22">
        <v>3</v>
      </c>
      <c r="AT117" s="22">
        <v>0</v>
      </c>
      <c r="AU117" s="22">
        <v>0</v>
      </c>
      <c r="AV117" s="22">
        <v>0</v>
      </c>
      <c r="AW117" s="22">
        <v>66</v>
      </c>
      <c r="AX117" s="20">
        <v>49</v>
      </c>
      <c r="AY117" s="20">
        <v>20.9</v>
      </c>
      <c r="AZ117" s="20">
        <v>33</v>
      </c>
      <c r="BA117" s="20">
        <v>10.199999999999999</v>
      </c>
      <c r="BB117" s="22">
        <v>6</v>
      </c>
      <c r="BC117" s="20">
        <v>0.16</v>
      </c>
      <c r="BD117" s="20">
        <v>0.12</v>
      </c>
      <c r="BE117" s="20">
        <v>0.28000000000000003</v>
      </c>
      <c r="BF117" s="20">
        <v>7.44</v>
      </c>
      <c r="BG117" s="22">
        <v>221</v>
      </c>
      <c r="BH117" s="22">
        <v>88</v>
      </c>
      <c r="BI117" s="22">
        <v>233</v>
      </c>
      <c r="BJ117" s="22">
        <v>73</v>
      </c>
      <c r="BK117" s="22">
        <v>159</v>
      </c>
      <c r="BL117" s="22">
        <v>33</v>
      </c>
      <c r="BM117" s="22">
        <v>241</v>
      </c>
      <c r="BN117" s="22">
        <v>83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1.42</v>
      </c>
      <c r="BZ117" s="22">
        <v>1.72</v>
      </c>
      <c r="CA117" s="22">
        <v>433</v>
      </c>
      <c r="CB117" s="22">
        <v>94</v>
      </c>
      <c r="CC117" s="22">
        <v>233</v>
      </c>
      <c r="CD117" s="22">
        <v>79</v>
      </c>
      <c r="CE117" s="22">
        <v>248</v>
      </c>
      <c r="CF117" s="22">
        <v>80</v>
      </c>
      <c r="CG117" s="22">
        <v>242</v>
      </c>
      <c r="CH117" s="22">
        <v>94</v>
      </c>
      <c r="CI117" s="22">
        <v>1.1399999999999999</v>
      </c>
      <c r="CJ117" s="22">
        <v>0.19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2.8</v>
      </c>
      <c r="K118" s="20">
        <v>2.8</v>
      </c>
      <c r="L118" s="22">
        <v>5</v>
      </c>
      <c r="M118" s="20" t="s">
        <v>1045</v>
      </c>
      <c r="N118" s="20">
        <v>2.8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2.7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16</v>
      </c>
      <c r="AD118" s="22">
        <v>2125</v>
      </c>
      <c r="AE118" s="22">
        <v>87</v>
      </c>
      <c r="AF118" s="22">
        <v>4545</v>
      </c>
      <c r="AG118" s="22">
        <v>103</v>
      </c>
      <c r="AH118" s="20">
        <v>0.5</v>
      </c>
      <c r="AI118" s="20">
        <v>3</v>
      </c>
      <c r="AJ118" s="20" t="s">
        <v>509</v>
      </c>
      <c r="AK118" s="22">
        <v>472</v>
      </c>
      <c r="AL118" s="22">
        <v>0</v>
      </c>
      <c r="AM118" s="22">
        <v>1</v>
      </c>
      <c r="AN118" s="22">
        <v>1</v>
      </c>
      <c r="AO118" s="22">
        <v>6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66</v>
      </c>
      <c r="AX118" s="20">
        <v>64.599999999999994</v>
      </c>
      <c r="AY118" s="20">
        <v>67.599999999999994</v>
      </c>
      <c r="AZ118" s="20">
        <v>49</v>
      </c>
      <c r="BA118" s="20">
        <v>18.100000000000001</v>
      </c>
      <c r="BB118" s="22">
        <v>6</v>
      </c>
      <c r="BC118" s="20">
        <v>0.31</v>
      </c>
      <c r="BD118" s="20">
        <v>0.23</v>
      </c>
      <c r="BE118" s="20">
        <v>0.54</v>
      </c>
      <c r="BF118" s="20">
        <v>5.86</v>
      </c>
      <c r="BG118" s="22">
        <v>182</v>
      </c>
      <c r="BH118" s="22">
        <v>68</v>
      </c>
      <c r="BI118" s="22">
        <v>99</v>
      </c>
      <c r="BJ118" s="22">
        <v>69</v>
      </c>
      <c r="BK118" s="22">
        <v>123</v>
      </c>
      <c r="BL118" s="22">
        <v>76</v>
      </c>
      <c r="BM118" s="22">
        <v>128</v>
      </c>
      <c r="BN118" s="22">
        <v>71</v>
      </c>
      <c r="BO118" s="20"/>
      <c r="BP118" s="20"/>
      <c r="BQ118" s="20"/>
      <c r="BR118" s="20"/>
      <c r="BS118" s="20"/>
      <c r="BT118" s="20"/>
      <c r="BU118" s="22">
        <v>0.06</v>
      </c>
      <c r="BV118" s="22">
        <v>0</v>
      </c>
      <c r="BW118" s="22">
        <v>0.04</v>
      </c>
      <c r="BX118" s="22">
        <v>0.1</v>
      </c>
      <c r="BY118" s="22">
        <v>1.1200000000000001</v>
      </c>
      <c r="BZ118" s="22">
        <v>1.1399999999999999</v>
      </c>
      <c r="CA118" s="22">
        <v>129</v>
      </c>
      <c r="CB118" s="22">
        <v>82</v>
      </c>
      <c r="CC118" s="22">
        <v>115</v>
      </c>
      <c r="CD118" s="22">
        <v>54</v>
      </c>
      <c r="CE118" s="22">
        <v>152</v>
      </c>
      <c r="CF118" s="22">
        <v>63</v>
      </c>
      <c r="CG118" s="22">
        <v>452</v>
      </c>
      <c r="CH118" s="22">
        <v>149</v>
      </c>
      <c r="CI118" s="22">
        <v>1.1399999999999999</v>
      </c>
      <c r="CJ118" s="22">
        <v>0.19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5.8</v>
      </c>
      <c r="K119" s="20">
        <v>5.8</v>
      </c>
      <c r="L119" s="22">
        <v>9</v>
      </c>
      <c r="M119" s="20" t="s">
        <v>1047</v>
      </c>
      <c r="N119" s="20">
        <v>5.8</v>
      </c>
      <c r="O119" s="22">
        <v>106</v>
      </c>
      <c r="P119" s="23" t="b">
        <v>0</v>
      </c>
      <c r="Q119" s="20"/>
      <c r="R119" s="20" t="s">
        <v>2512</v>
      </c>
      <c r="S119" s="22">
        <v>54</v>
      </c>
      <c r="T119" s="20" t="s">
        <v>1048</v>
      </c>
      <c r="U119" s="20">
        <v>5</v>
      </c>
      <c r="V119" s="20" t="s">
        <v>478</v>
      </c>
      <c r="W119" s="20">
        <v>0.9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30</v>
      </c>
      <c r="AD119" s="22">
        <v>50213</v>
      </c>
      <c r="AE119" s="22">
        <v>18774</v>
      </c>
      <c r="AF119" s="22">
        <v>45165</v>
      </c>
      <c r="AG119" s="22">
        <v>2042</v>
      </c>
      <c r="AH119" s="20">
        <v>1.1000000000000001</v>
      </c>
      <c r="AI119" s="20">
        <v>5.6</v>
      </c>
      <c r="AJ119" s="20" t="s">
        <v>478</v>
      </c>
      <c r="AK119" s="22">
        <v>469</v>
      </c>
      <c r="AL119" s="22">
        <v>2</v>
      </c>
      <c r="AM119" s="22">
        <v>1</v>
      </c>
      <c r="AN119" s="22">
        <v>2</v>
      </c>
      <c r="AO119" s="22">
        <v>8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5</v>
      </c>
      <c r="AW119" s="22">
        <v>119</v>
      </c>
      <c r="AX119" s="20">
        <v>142.4</v>
      </c>
      <c r="AY119" s="20">
        <v>175.3</v>
      </c>
      <c r="AZ119" s="20">
        <v>53</v>
      </c>
      <c r="BA119" s="20">
        <v>37</v>
      </c>
      <c r="BB119" s="22">
        <v>6</v>
      </c>
      <c r="BC119" s="20">
        <v>0.22</v>
      </c>
      <c r="BD119" s="20">
        <v>1.38</v>
      </c>
      <c r="BE119" s="20">
        <v>1.6</v>
      </c>
      <c r="BF119" s="20">
        <v>7.08</v>
      </c>
      <c r="BG119" s="22">
        <v>47</v>
      </c>
      <c r="BH119" s="22">
        <v>19</v>
      </c>
      <c r="BI119" s="22">
        <v>18</v>
      </c>
      <c r="BJ119" s="22">
        <v>13</v>
      </c>
      <c r="BK119" s="22">
        <v>113</v>
      </c>
      <c r="BL119" s="22">
        <v>67</v>
      </c>
      <c r="BM119" s="22">
        <v>33</v>
      </c>
      <c r="BN119" s="22">
        <v>22</v>
      </c>
      <c r="BO119" s="22">
        <v>2</v>
      </c>
      <c r="BP119" s="20"/>
      <c r="BQ119" s="22">
        <v>2</v>
      </c>
      <c r="BR119" s="20"/>
      <c r="BS119" s="20"/>
      <c r="BT119" s="20"/>
      <c r="BU119" s="22">
        <v>0.04</v>
      </c>
      <c r="BV119" s="22">
        <v>0</v>
      </c>
      <c r="BW119" s="22">
        <v>0.26</v>
      </c>
      <c r="BX119" s="22">
        <v>0.3</v>
      </c>
      <c r="BY119" s="22">
        <v>1.36</v>
      </c>
      <c r="BZ119" s="22">
        <v>1.54</v>
      </c>
      <c r="CA119" s="22">
        <v>130</v>
      </c>
      <c r="CB119" s="22">
        <v>83</v>
      </c>
      <c r="CC119" s="22">
        <v>15</v>
      </c>
      <c r="CD119" s="22">
        <v>8</v>
      </c>
      <c r="CE119" s="22">
        <v>31</v>
      </c>
      <c r="CF119" s="22">
        <v>16</v>
      </c>
      <c r="CG119" s="22">
        <v>168</v>
      </c>
      <c r="CH119" s="22">
        <v>54</v>
      </c>
      <c r="CI119" s="22">
        <v>1.1499999999999999</v>
      </c>
      <c r="CJ119" s="22">
        <v>0.38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0"/>
      <c r="B120" s="20"/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1.2</v>
      </c>
      <c r="K120" s="20">
        <v>1.2</v>
      </c>
      <c r="L120" s="22">
        <v>2</v>
      </c>
      <c r="M120" s="20" t="s">
        <v>693</v>
      </c>
      <c r="N120" s="20">
        <v>1.2</v>
      </c>
      <c r="O120" s="22">
        <v>107</v>
      </c>
      <c r="P120" s="23" t="b">
        <v>0</v>
      </c>
      <c r="Q120" s="20"/>
      <c r="R120" s="20"/>
      <c r="S120" s="22">
        <v>48</v>
      </c>
      <c r="T120" s="20" t="s">
        <v>1068</v>
      </c>
      <c r="U120" s="20">
        <v>1.2</v>
      </c>
      <c r="V120" s="20" t="s">
        <v>585</v>
      </c>
      <c r="W120" s="20">
        <v>0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6</v>
      </c>
      <c r="AD120" s="22">
        <v>450</v>
      </c>
      <c r="AE120" s="22">
        <v>75</v>
      </c>
      <c r="AF120" s="22">
        <v>1912</v>
      </c>
      <c r="AG120" s="22">
        <v>45</v>
      </c>
      <c r="AH120" s="20">
        <v>0.3</v>
      </c>
      <c r="AI120" s="20">
        <v>1.2</v>
      </c>
      <c r="AJ120" s="20" t="s">
        <v>585</v>
      </c>
      <c r="AK120" s="22">
        <v>144</v>
      </c>
      <c r="AL120" s="22">
        <v>0</v>
      </c>
      <c r="AM120" s="22">
        <v>0</v>
      </c>
      <c r="AN120" s="22">
        <v>0</v>
      </c>
      <c r="AO120" s="22">
        <v>4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5</v>
      </c>
      <c r="AX120" s="20">
        <v>9</v>
      </c>
      <c r="AY120" s="20">
        <v>18</v>
      </c>
      <c r="AZ120" s="20">
        <v>51</v>
      </c>
      <c r="BA120" s="20">
        <v>7.6</v>
      </c>
      <c r="BB120" s="22">
        <v>1</v>
      </c>
      <c r="BC120" s="20">
        <v>0.95</v>
      </c>
      <c r="BD120" s="20">
        <v>0.27</v>
      </c>
      <c r="BE120" s="20">
        <v>1.21</v>
      </c>
      <c r="BF120" s="20">
        <v>2.99</v>
      </c>
      <c r="BG120" s="22">
        <v>351</v>
      </c>
      <c r="BH120" s="22">
        <v>154</v>
      </c>
      <c r="BI120" s="22">
        <v>244</v>
      </c>
      <c r="BJ120" s="22">
        <v>133</v>
      </c>
      <c r="BK120" s="22">
        <v>119</v>
      </c>
      <c r="BL120" s="22">
        <v>72</v>
      </c>
      <c r="BM120" s="22">
        <v>279</v>
      </c>
      <c r="BN120" s="22">
        <v>122</v>
      </c>
      <c r="BO120" s="20"/>
      <c r="BP120" s="20"/>
      <c r="BQ120" s="20"/>
      <c r="BR120" s="20"/>
      <c r="BS120" s="20"/>
      <c r="BT120" s="20"/>
      <c r="BU120" s="22">
        <v>0.59</v>
      </c>
      <c r="BV120" s="22">
        <v>0</v>
      </c>
      <c r="BW120" s="22">
        <v>0.17</v>
      </c>
      <c r="BX120" s="22">
        <v>0.76</v>
      </c>
      <c r="BY120" s="22">
        <v>1.87</v>
      </c>
      <c r="BZ120" s="22">
        <v>2.5</v>
      </c>
      <c r="CA120" s="22">
        <v>319</v>
      </c>
      <c r="CB120" s="22">
        <v>211</v>
      </c>
      <c r="CC120" s="22">
        <v>234</v>
      </c>
      <c r="CD120" s="22">
        <v>103</v>
      </c>
      <c r="CE120" s="22">
        <v>302</v>
      </c>
      <c r="CF120" s="22">
        <v>135</v>
      </c>
      <c r="CG120" s="22">
        <v>560</v>
      </c>
      <c r="CH120" s="22">
        <v>208</v>
      </c>
      <c r="CI120" s="22">
        <v>0.62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0</v>
      </c>
      <c r="E121" s="22">
        <v>0</v>
      </c>
      <c r="F121" s="22">
        <v>4</v>
      </c>
      <c r="G121" s="22">
        <v>-4</v>
      </c>
      <c r="H121" s="22">
        <v>1</v>
      </c>
      <c r="I121" s="22">
        <v>3</v>
      </c>
      <c r="J121" s="20">
        <v>3.2</v>
      </c>
      <c r="K121" s="20">
        <v>3.2</v>
      </c>
      <c r="L121" s="22">
        <v>1</v>
      </c>
      <c r="M121" s="20" t="s">
        <v>133</v>
      </c>
      <c r="N121" s="20">
        <v>3.2</v>
      </c>
      <c r="O121" s="22">
        <v>108</v>
      </c>
      <c r="P121" s="23" t="b">
        <v>0</v>
      </c>
      <c r="Q121" s="20"/>
      <c r="R121" s="20" t="s">
        <v>2392</v>
      </c>
      <c r="S121" s="22">
        <v>69</v>
      </c>
      <c r="T121" s="20" t="s">
        <v>1061</v>
      </c>
      <c r="U121" s="20">
        <v>6</v>
      </c>
      <c r="V121" s="20" t="s">
        <v>508</v>
      </c>
      <c r="W121" s="20">
        <v>30.3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36</v>
      </c>
      <c r="AD121" s="22">
        <v>2543889</v>
      </c>
      <c r="AE121" s="22">
        <v>30747</v>
      </c>
      <c r="AF121" s="22">
        <v>547678</v>
      </c>
      <c r="AG121" s="22">
        <v>150483</v>
      </c>
      <c r="AH121" s="20">
        <v>0.5</v>
      </c>
      <c r="AI121" s="20">
        <v>5.2</v>
      </c>
      <c r="AJ121" s="20" t="s">
        <v>508</v>
      </c>
      <c r="AK121" s="22">
        <v>540</v>
      </c>
      <c r="AL121" s="22">
        <v>4</v>
      </c>
      <c r="AM121" s="22">
        <v>0</v>
      </c>
      <c r="AN121" s="22">
        <v>1</v>
      </c>
      <c r="AO121" s="22">
        <v>9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4</v>
      </c>
      <c r="AW121" s="22">
        <v>98</v>
      </c>
      <c r="AX121" s="20">
        <v>177.6</v>
      </c>
      <c r="AY121" s="20">
        <v>133.69999999999999</v>
      </c>
      <c r="AZ121" s="20">
        <v>196</v>
      </c>
      <c r="BA121" s="20">
        <v>50.7</v>
      </c>
      <c r="BB121" s="22">
        <v>6</v>
      </c>
      <c r="BC121" s="20">
        <v>4.26</v>
      </c>
      <c r="BD121" s="20">
        <v>1.1200000000000001</v>
      </c>
      <c r="BE121" s="20">
        <v>5.38</v>
      </c>
      <c r="BF121" s="20">
        <v>7.81</v>
      </c>
      <c r="BG121" s="22">
        <v>20</v>
      </c>
      <c r="BH121" s="22">
        <v>10</v>
      </c>
      <c r="BI121" s="22">
        <v>26</v>
      </c>
      <c r="BJ121" s="22">
        <v>18</v>
      </c>
      <c r="BK121" s="22">
        <v>16</v>
      </c>
      <c r="BL121" s="22">
        <v>10</v>
      </c>
      <c r="BM121" s="22">
        <v>15</v>
      </c>
      <c r="BN121" s="22">
        <v>12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0.71</v>
      </c>
      <c r="BV121" s="22">
        <v>0</v>
      </c>
      <c r="BW121" s="22">
        <v>0.19</v>
      </c>
      <c r="BX121" s="22">
        <v>0.9</v>
      </c>
      <c r="BY121" s="22">
        <v>1.3</v>
      </c>
      <c r="BZ121" s="22">
        <v>1.5</v>
      </c>
      <c r="CA121" s="22">
        <v>35</v>
      </c>
      <c r="CB121" s="22">
        <v>20</v>
      </c>
      <c r="CC121" s="22">
        <v>83</v>
      </c>
      <c r="CD121" s="22">
        <v>39</v>
      </c>
      <c r="CE121" s="22">
        <v>13</v>
      </c>
      <c r="CF121" s="22">
        <v>9</v>
      </c>
      <c r="CG121" s="22">
        <v>10</v>
      </c>
      <c r="CH121" s="22">
        <v>5</v>
      </c>
      <c r="CI121" s="22">
        <v>1</v>
      </c>
      <c r="CJ121" s="22">
        <v>0.17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75</v>
      </c>
      <c r="B122" s="22">
        <v>75</v>
      </c>
      <c r="C122" s="22">
        <v>51927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2</v>
      </c>
      <c r="J122" s="20">
        <v>0.6</v>
      </c>
      <c r="K122" s="20">
        <v>0.6</v>
      </c>
      <c r="L122" s="22">
        <v>0</v>
      </c>
      <c r="M122" s="20" t="s">
        <v>999</v>
      </c>
      <c r="N122" s="20">
        <v>0.8</v>
      </c>
      <c r="O122" s="22">
        <v>109</v>
      </c>
      <c r="P122" s="23" t="b">
        <v>0</v>
      </c>
      <c r="Q122" s="20" t="s">
        <v>3108</v>
      </c>
      <c r="R122" s="20" t="s">
        <v>3214</v>
      </c>
      <c r="S122" s="22">
        <v>49</v>
      </c>
      <c r="T122" s="20" t="s">
        <v>1070</v>
      </c>
      <c r="U122" s="20">
        <v>1.5</v>
      </c>
      <c r="V122" s="20" t="s">
        <v>418</v>
      </c>
      <c r="W122" s="20">
        <v>2.5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3</v>
      </c>
      <c r="AD122" s="22">
        <v>23260</v>
      </c>
      <c r="AE122" s="22">
        <v>73</v>
      </c>
      <c r="AF122" s="22">
        <v>363656</v>
      </c>
      <c r="AG122" s="22">
        <v>13390</v>
      </c>
      <c r="AH122" s="20">
        <v>0.2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281</v>
      </c>
      <c r="BH122" s="22">
        <v>113</v>
      </c>
      <c r="BI122" s="22">
        <v>298</v>
      </c>
      <c r="BJ122" s="22">
        <v>103</v>
      </c>
      <c r="BK122" s="22">
        <v>327</v>
      </c>
      <c r="BL122" s="22">
        <v>114</v>
      </c>
      <c r="BM122" s="22">
        <v>321</v>
      </c>
      <c r="BN122" s="22">
        <v>114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226</v>
      </c>
      <c r="CB122" s="22">
        <v>25</v>
      </c>
      <c r="CC122" s="22">
        <v>290</v>
      </c>
      <c r="CD122" s="22">
        <v>97</v>
      </c>
      <c r="CE122" s="22">
        <v>276</v>
      </c>
      <c r="CF122" s="22">
        <v>92</v>
      </c>
      <c r="CG122" s="22">
        <v>109</v>
      </c>
      <c r="CH122" s="22">
        <v>42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2.5</v>
      </c>
      <c r="K123" s="20">
        <v>2.5</v>
      </c>
      <c r="L123" s="22">
        <v>2</v>
      </c>
      <c r="M123" s="20" t="s">
        <v>1025</v>
      </c>
      <c r="N123" s="20">
        <v>2.5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2.5</v>
      </c>
      <c r="V123" s="20" t="s">
        <v>449</v>
      </c>
      <c r="W123" s="20">
        <v>0.1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15</v>
      </c>
      <c r="AD123" s="22">
        <v>4869</v>
      </c>
      <c r="AE123" s="22">
        <v>236</v>
      </c>
      <c r="AF123" s="22">
        <v>7414</v>
      </c>
      <c r="AG123" s="22">
        <v>395</v>
      </c>
      <c r="AH123" s="20">
        <v>0.5</v>
      </c>
      <c r="AI123" s="20">
        <v>2.7</v>
      </c>
      <c r="AJ123" s="20" t="s">
        <v>449</v>
      </c>
      <c r="AK123" s="22">
        <v>490</v>
      </c>
      <c r="AL123" s="22">
        <v>0</v>
      </c>
      <c r="AM123" s="22">
        <v>1</v>
      </c>
      <c r="AN123" s="22">
        <v>1</v>
      </c>
      <c r="AO123" s="22">
        <v>9</v>
      </c>
      <c r="AP123" s="22">
        <v>0</v>
      </c>
      <c r="AQ123" s="22">
        <v>0</v>
      </c>
      <c r="AR123" s="22">
        <v>0</v>
      </c>
      <c r="AS123" s="22">
        <v>1</v>
      </c>
      <c r="AT123" s="22">
        <v>0</v>
      </c>
      <c r="AU123" s="22">
        <v>0</v>
      </c>
      <c r="AV123" s="22">
        <v>0</v>
      </c>
      <c r="AW123" s="22">
        <v>86</v>
      </c>
      <c r="AX123" s="20">
        <v>103.6</v>
      </c>
      <c r="AY123" s="20">
        <v>74</v>
      </c>
      <c r="AZ123" s="20">
        <v>56</v>
      </c>
      <c r="BA123" s="20">
        <v>23.4</v>
      </c>
      <c r="BB123" s="22">
        <v>6</v>
      </c>
      <c r="BC123" s="20">
        <v>0.38</v>
      </c>
      <c r="BD123" s="20">
        <v>0.44</v>
      </c>
      <c r="BE123" s="20">
        <v>0.82</v>
      </c>
      <c r="BF123" s="20">
        <v>7.47</v>
      </c>
      <c r="BG123" s="22">
        <v>93</v>
      </c>
      <c r="BH123" s="22">
        <v>34</v>
      </c>
      <c r="BI123" s="22">
        <v>82</v>
      </c>
      <c r="BJ123" s="22">
        <v>61</v>
      </c>
      <c r="BK123" s="22">
        <v>107</v>
      </c>
      <c r="BL123" s="22">
        <v>64</v>
      </c>
      <c r="BM123" s="22">
        <v>84</v>
      </c>
      <c r="BN123" s="22">
        <v>50</v>
      </c>
      <c r="BO123" s="20"/>
      <c r="BP123" s="20"/>
      <c r="BQ123" s="20"/>
      <c r="BR123" s="20"/>
      <c r="BS123" s="20"/>
      <c r="BT123" s="20"/>
      <c r="BU123" s="22">
        <v>7.0000000000000007E-2</v>
      </c>
      <c r="BV123" s="22">
        <v>0</v>
      </c>
      <c r="BW123" s="22">
        <v>0.08</v>
      </c>
      <c r="BX123" s="22">
        <v>0.15</v>
      </c>
      <c r="BY123" s="22">
        <v>1.37</v>
      </c>
      <c r="BZ123" s="22">
        <v>1.65</v>
      </c>
      <c r="CA123" s="22">
        <v>99</v>
      </c>
      <c r="CB123" s="22">
        <v>61</v>
      </c>
      <c r="CC123" s="22">
        <v>126</v>
      </c>
      <c r="CD123" s="22">
        <v>60</v>
      </c>
      <c r="CE123" s="22">
        <v>169</v>
      </c>
      <c r="CF123" s="22">
        <v>72</v>
      </c>
      <c r="CG123" s="22">
        <v>359</v>
      </c>
      <c r="CH123" s="22">
        <v>114</v>
      </c>
      <c r="CI123" s="22">
        <v>1.1000000000000001</v>
      </c>
      <c r="CJ123" s="22">
        <v>0.18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</v>
      </c>
      <c r="K124" s="20">
        <v>1</v>
      </c>
      <c r="L124" s="22">
        <v>1</v>
      </c>
      <c r="M124" s="20" t="s">
        <v>1057</v>
      </c>
      <c r="N124" s="20">
        <v>1</v>
      </c>
      <c r="O124" s="22">
        <v>111</v>
      </c>
      <c r="P124" s="23" t="b">
        <v>0</v>
      </c>
      <c r="Q124" s="20"/>
      <c r="R124" s="20" t="s">
        <v>2393</v>
      </c>
      <c r="S124" s="22">
        <v>49</v>
      </c>
      <c r="T124" s="20" t="s">
        <v>1058</v>
      </c>
      <c r="U124" s="20">
        <v>1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4</v>
      </c>
      <c r="AD124" s="22">
        <v>495</v>
      </c>
      <c r="AE124" s="22">
        <v>19</v>
      </c>
      <c r="AF124" s="22">
        <v>730</v>
      </c>
      <c r="AG124" s="22">
        <v>48</v>
      </c>
      <c r="AH124" s="20">
        <v>0.2</v>
      </c>
      <c r="AI124" s="20">
        <v>0.8</v>
      </c>
      <c r="AJ124" s="20" t="s">
        <v>612</v>
      </c>
      <c r="AK124" s="22">
        <v>83</v>
      </c>
      <c r="AL124" s="22">
        <v>0</v>
      </c>
      <c r="AM124" s="22">
        <v>0</v>
      </c>
      <c r="AN124" s="22">
        <v>0</v>
      </c>
      <c r="AO124" s="22">
        <v>4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22</v>
      </c>
      <c r="AX124" s="20">
        <v>31.8</v>
      </c>
      <c r="AY124" s="20">
        <v>58.7</v>
      </c>
      <c r="AZ124" s="20">
        <v>25</v>
      </c>
      <c r="BA124" s="20">
        <v>11.5</v>
      </c>
      <c r="BB124" s="22">
        <v>0</v>
      </c>
      <c r="BC124" s="20">
        <v>0.28999999999999998</v>
      </c>
      <c r="BD124" s="20">
        <v>0.73</v>
      </c>
      <c r="BE124" s="20">
        <v>1.02</v>
      </c>
      <c r="BF124" s="20">
        <v>2.12</v>
      </c>
      <c r="BG124" s="22">
        <v>263</v>
      </c>
      <c r="BH124" s="22">
        <v>106</v>
      </c>
      <c r="BI124" s="22">
        <v>121</v>
      </c>
      <c r="BJ124" s="22">
        <v>84</v>
      </c>
      <c r="BK124" s="22">
        <v>197</v>
      </c>
      <c r="BL124" s="22">
        <v>107</v>
      </c>
      <c r="BM124" s="22">
        <v>222</v>
      </c>
      <c r="BN124" s="22">
        <v>104</v>
      </c>
      <c r="BO124" s="20"/>
      <c r="BP124" s="20"/>
      <c r="BQ124" s="20"/>
      <c r="BR124" s="20"/>
      <c r="BS124" s="20"/>
      <c r="BT124" s="20"/>
      <c r="BU124" s="22">
        <v>0.31</v>
      </c>
      <c r="BV124" s="22">
        <v>0</v>
      </c>
      <c r="BW124" s="22">
        <v>0.79</v>
      </c>
      <c r="BX124" s="22">
        <v>1.1000000000000001</v>
      </c>
      <c r="BY124" s="22">
        <v>2.2999999999999998</v>
      </c>
      <c r="BZ124" s="22">
        <v>4.34</v>
      </c>
      <c r="CA124" s="22">
        <v>276</v>
      </c>
      <c r="CB124" s="22">
        <v>180</v>
      </c>
      <c r="CC124" s="22">
        <v>266</v>
      </c>
      <c r="CD124" s="22">
        <v>120</v>
      </c>
      <c r="CE124" s="22">
        <v>368</v>
      </c>
      <c r="CF124" s="22">
        <v>170</v>
      </c>
      <c r="CG124" s="22">
        <v>638</v>
      </c>
      <c r="CH124" s="22">
        <v>257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1.5</v>
      </c>
      <c r="K125" s="20">
        <v>1.5</v>
      </c>
      <c r="L125" s="22">
        <v>1</v>
      </c>
      <c r="M125" s="20" t="s">
        <v>918</v>
      </c>
      <c r="N125" s="20">
        <v>1.5</v>
      </c>
      <c r="O125" s="22">
        <v>112</v>
      </c>
      <c r="P125" s="23" t="b">
        <v>0</v>
      </c>
      <c r="Q125" s="20"/>
      <c r="R125" s="20"/>
      <c r="S125" s="22">
        <v>45</v>
      </c>
      <c r="T125" s="20" t="s">
        <v>1056</v>
      </c>
      <c r="U125" s="20">
        <v>2.2999999999999998</v>
      </c>
      <c r="V125" s="20" t="s">
        <v>432</v>
      </c>
      <c r="W125" s="20">
        <v>2.1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14</v>
      </c>
      <c r="AD125" s="22">
        <v>84716</v>
      </c>
      <c r="AE125" s="22">
        <v>923</v>
      </c>
      <c r="AF125" s="22">
        <v>72675</v>
      </c>
      <c r="AG125" s="22">
        <v>7100</v>
      </c>
      <c r="AH125" s="20">
        <v>0.3</v>
      </c>
      <c r="AI125" s="20">
        <v>3.1</v>
      </c>
      <c r="AJ125" s="20" t="s">
        <v>432</v>
      </c>
      <c r="AK125" s="22">
        <v>540</v>
      </c>
      <c r="AL125" s="22">
        <v>0</v>
      </c>
      <c r="AM125" s="22">
        <v>0</v>
      </c>
      <c r="AN125" s="22">
        <v>1</v>
      </c>
      <c r="AO125" s="22">
        <v>9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97</v>
      </c>
      <c r="AX125" s="20">
        <v>138.6</v>
      </c>
      <c r="AY125" s="20">
        <v>34.299999999999997</v>
      </c>
      <c r="AZ125" s="20">
        <v>40</v>
      </c>
      <c r="BA125" s="20">
        <v>21.4</v>
      </c>
      <c r="BB125" s="22">
        <v>6</v>
      </c>
      <c r="BC125" s="20">
        <v>0.68</v>
      </c>
      <c r="BD125" s="20">
        <v>0.25</v>
      </c>
      <c r="BE125" s="20">
        <v>0.93</v>
      </c>
      <c r="BF125" s="20">
        <v>7.81</v>
      </c>
      <c r="BG125" s="22">
        <v>51</v>
      </c>
      <c r="BH125" s="22">
        <v>13</v>
      </c>
      <c r="BI125" s="22">
        <v>178</v>
      </c>
      <c r="BJ125" s="22">
        <v>49</v>
      </c>
      <c r="BK125" s="22">
        <v>140</v>
      </c>
      <c r="BL125" s="22">
        <v>25</v>
      </c>
      <c r="BM125" s="22">
        <v>95</v>
      </c>
      <c r="BN125" s="22">
        <v>22</v>
      </c>
      <c r="BO125" s="20"/>
      <c r="BP125" s="20"/>
      <c r="BQ125" s="20"/>
      <c r="BR125" s="20"/>
      <c r="BS125" s="20"/>
      <c r="BT125" s="20"/>
      <c r="BU125" s="22">
        <v>0.11</v>
      </c>
      <c r="BV125" s="22">
        <v>0</v>
      </c>
      <c r="BW125" s="22">
        <v>0.04</v>
      </c>
      <c r="BX125" s="22">
        <v>0.15</v>
      </c>
      <c r="BY125" s="22">
        <v>1.3</v>
      </c>
      <c r="BZ125" s="22">
        <v>1.5</v>
      </c>
      <c r="CA125" s="22">
        <v>393</v>
      </c>
      <c r="CB125" s="22">
        <v>79</v>
      </c>
      <c r="CC125" s="22">
        <v>210</v>
      </c>
      <c r="CD125" s="22">
        <v>70</v>
      </c>
      <c r="CE125" s="22">
        <v>182</v>
      </c>
      <c r="CF125" s="22">
        <v>62</v>
      </c>
      <c r="CG125" s="22">
        <v>117</v>
      </c>
      <c r="CH125" s="22">
        <v>45</v>
      </c>
      <c r="CI125" s="22">
        <v>1</v>
      </c>
      <c r="CJ125" s="22">
        <v>0.17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0.8</v>
      </c>
      <c r="K126" s="20">
        <v>0.8</v>
      </c>
      <c r="L126" s="22">
        <v>2</v>
      </c>
      <c r="M126" s="20" t="s">
        <v>1051</v>
      </c>
      <c r="N126" s="20">
        <v>0.8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1.2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5</v>
      </c>
      <c r="AD126" s="22">
        <v>1235</v>
      </c>
      <c r="AE126" s="22">
        <v>97</v>
      </c>
      <c r="AF126" s="22">
        <v>2461</v>
      </c>
      <c r="AG126" s="22">
        <v>101</v>
      </c>
      <c r="AH126" s="20">
        <v>0.2</v>
      </c>
      <c r="AI126" s="20">
        <v>1.1000000000000001</v>
      </c>
      <c r="AJ126" s="20" t="s">
        <v>469</v>
      </c>
      <c r="AK126" s="22">
        <v>138</v>
      </c>
      <c r="AL126" s="22">
        <v>0</v>
      </c>
      <c r="AM126" s="22">
        <v>0</v>
      </c>
      <c r="AN126" s="22">
        <v>0</v>
      </c>
      <c r="AO126" s="22">
        <v>2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24</v>
      </c>
      <c r="AX126" s="20">
        <v>31.6</v>
      </c>
      <c r="AY126" s="20">
        <v>36.9</v>
      </c>
      <c r="AZ126" s="20">
        <v>2</v>
      </c>
      <c r="BA126" s="20">
        <v>7.1</v>
      </c>
      <c r="BB126" s="22">
        <v>1</v>
      </c>
      <c r="BC126" s="20">
        <v>0.03</v>
      </c>
      <c r="BD126" s="20">
        <v>0.04</v>
      </c>
      <c r="BE126" s="20">
        <v>7.0000000000000007E-2</v>
      </c>
      <c r="BF126" s="20">
        <v>2.1</v>
      </c>
      <c r="BG126" s="22">
        <v>264</v>
      </c>
      <c r="BH126" s="22">
        <v>104</v>
      </c>
      <c r="BI126" s="22">
        <v>170</v>
      </c>
      <c r="BJ126" s="22">
        <v>44</v>
      </c>
      <c r="BK126" s="22">
        <v>340</v>
      </c>
      <c r="BL126" s="22">
        <v>121</v>
      </c>
      <c r="BM126" s="22">
        <v>284</v>
      </c>
      <c r="BN126" s="22">
        <v>102</v>
      </c>
      <c r="BO126" s="20"/>
      <c r="BP126" s="20"/>
      <c r="BQ126" s="20"/>
      <c r="BR126" s="20"/>
      <c r="BS126" s="20"/>
      <c r="BT126" s="20"/>
      <c r="BU126" s="22">
        <v>0.02</v>
      </c>
      <c r="BV126" s="22">
        <v>0</v>
      </c>
      <c r="BW126" s="22">
        <v>0.03</v>
      </c>
      <c r="BX126" s="22">
        <v>0.05</v>
      </c>
      <c r="BY126" s="22">
        <v>1.37</v>
      </c>
      <c r="BZ126" s="22">
        <v>1.3</v>
      </c>
      <c r="CA126" s="22">
        <v>536</v>
      </c>
      <c r="CB126" s="22">
        <v>139</v>
      </c>
      <c r="CC126" s="22">
        <v>285</v>
      </c>
      <c r="CD126" s="22">
        <v>96</v>
      </c>
      <c r="CE126" s="22">
        <v>298</v>
      </c>
      <c r="CF126" s="22">
        <v>103</v>
      </c>
      <c r="CG126" s="22">
        <v>470</v>
      </c>
      <c r="CH126" s="22">
        <v>181</v>
      </c>
      <c r="CI126" s="22">
        <v>0.65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75</v>
      </c>
      <c r="B127" s="20"/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2.8</v>
      </c>
      <c r="K127" s="20">
        <v>3.8</v>
      </c>
      <c r="L127" s="22">
        <v>0</v>
      </c>
      <c r="M127" s="20" t="s">
        <v>1083</v>
      </c>
      <c r="N127" s="20">
        <v>3.8</v>
      </c>
      <c r="O127" s="22">
        <v>115</v>
      </c>
      <c r="P127" s="23" t="b">
        <v>0</v>
      </c>
      <c r="Q127" s="20" t="s">
        <v>3108</v>
      </c>
      <c r="R127" s="20" t="s">
        <v>3402</v>
      </c>
      <c r="S127" s="22">
        <v>54</v>
      </c>
      <c r="T127" s="20" t="s">
        <v>1084</v>
      </c>
      <c r="U127" s="20">
        <v>3.8</v>
      </c>
      <c r="V127" s="20" t="s">
        <v>1085</v>
      </c>
      <c r="W127" s="20">
        <v>0.2</v>
      </c>
      <c r="X127" s="23" t="b">
        <v>0</v>
      </c>
      <c r="Y127" s="20"/>
      <c r="Z127" s="20" t="s">
        <v>937</v>
      </c>
      <c r="AA127" s="22">
        <v>4</v>
      </c>
      <c r="AB127" s="22">
        <v>94</v>
      </c>
      <c r="AC127" s="22">
        <v>19</v>
      </c>
      <c r="AD127" s="22">
        <v>18367</v>
      </c>
      <c r="AE127" s="22">
        <v>73</v>
      </c>
      <c r="AF127" s="22">
        <v>12295</v>
      </c>
      <c r="AG127" s="22">
        <v>2248</v>
      </c>
      <c r="AH127" s="20">
        <v>0.7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226</v>
      </c>
      <c r="BH127" s="22">
        <v>91</v>
      </c>
      <c r="BI127" s="22">
        <v>155</v>
      </c>
      <c r="BJ127" s="22">
        <v>96</v>
      </c>
      <c r="BK127" s="22">
        <v>92</v>
      </c>
      <c r="BL127" s="22">
        <v>54</v>
      </c>
      <c r="BM127" s="22">
        <v>169</v>
      </c>
      <c r="BN127" s="22">
        <v>86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138</v>
      </c>
      <c r="CB127" s="22">
        <v>88</v>
      </c>
      <c r="CC127" s="22">
        <v>59</v>
      </c>
      <c r="CD127" s="22">
        <v>29</v>
      </c>
      <c r="CE127" s="22">
        <v>82</v>
      </c>
      <c r="CF127" s="22">
        <v>36</v>
      </c>
      <c r="CG127" s="22">
        <v>327</v>
      </c>
      <c r="CH127" s="22">
        <v>100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1</v>
      </c>
      <c r="J128" s="20">
        <v>0</v>
      </c>
      <c r="K128" s="20">
        <v>0</v>
      </c>
      <c r="L128" s="22">
        <v>0</v>
      </c>
      <c r="M128" s="20" t="s">
        <v>558</v>
      </c>
      <c r="N128" s="20">
        <v>0</v>
      </c>
      <c r="O128" s="22">
        <v>116</v>
      </c>
      <c r="P128" s="23" t="b">
        <v>0</v>
      </c>
      <c r="Q128" s="20"/>
      <c r="R128" s="20" t="s">
        <v>2898</v>
      </c>
      <c r="S128" s="22">
        <v>40</v>
      </c>
      <c r="T128" s="20" t="s">
        <v>1069</v>
      </c>
      <c r="U128" s="20">
        <v>0</v>
      </c>
      <c r="V128" s="20" t="s">
        <v>725</v>
      </c>
      <c r="W128" s="20">
        <v>0.3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0</v>
      </c>
      <c r="AD128" s="22">
        <v>2884</v>
      </c>
      <c r="AE128" s="22">
        <v>110</v>
      </c>
      <c r="AF128" s="22">
        <v>11913</v>
      </c>
      <c r="AG128" s="22">
        <v>396</v>
      </c>
      <c r="AH128" s="20">
        <v>0</v>
      </c>
      <c r="AI128" s="20">
        <v>0</v>
      </c>
      <c r="AJ128" s="20" t="s">
        <v>725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0">
        <v>0</v>
      </c>
      <c r="AY128" s="20">
        <v>0</v>
      </c>
      <c r="AZ128" s="20">
        <v>0</v>
      </c>
      <c r="BA128" s="20">
        <v>0</v>
      </c>
      <c r="BB128" s="22">
        <v>0</v>
      </c>
      <c r="BC128" s="20">
        <v>0</v>
      </c>
      <c r="BD128" s="20">
        <v>0</v>
      </c>
      <c r="BE128" s="20">
        <v>0</v>
      </c>
      <c r="BF128" s="20">
        <v>0</v>
      </c>
      <c r="BG128" s="22">
        <v>445</v>
      </c>
      <c r="BH128" s="22">
        <v>45</v>
      </c>
      <c r="BI128" s="22">
        <v>429</v>
      </c>
      <c r="BJ128" s="22">
        <v>28</v>
      </c>
      <c r="BK128" s="22">
        <v>400</v>
      </c>
      <c r="BL128" s="22">
        <v>24</v>
      </c>
      <c r="BM128" s="22">
        <v>451</v>
      </c>
      <c r="BN128" s="22">
        <v>45</v>
      </c>
      <c r="BO128" s="20"/>
      <c r="BP128" s="20"/>
      <c r="BQ128" s="20"/>
      <c r="BR128" s="20"/>
      <c r="BS128" s="20"/>
      <c r="BT128" s="20"/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623</v>
      </c>
      <c r="CB128" s="22">
        <v>52</v>
      </c>
      <c r="CC128" s="22">
        <v>413</v>
      </c>
      <c r="CD128" s="22">
        <v>45</v>
      </c>
      <c r="CE128" s="22">
        <v>446</v>
      </c>
      <c r="CF128" s="22">
        <v>45</v>
      </c>
      <c r="CG128" s="22">
        <v>257</v>
      </c>
      <c r="CH128" s="22">
        <v>37</v>
      </c>
      <c r="CI128" s="22">
        <v>0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1805</v>
      </c>
      <c r="R129" s="20" t="s">
        <v>1941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1806</v>
      </c>
      <c r="AA129" s="22">
        <v>4</v>
      </c>
      <c r="AB129" s="22">
        <v>94</v>
      </c>
      <c r="AC129" s="22">
        <v>0</v>
      </c>
      <c r="AD129" s="22">
        <v>2452</v>
      </c>
      <c r="AE129" s="22">
        <v>64</v>
      </c>
      <c r="AF129" s="22">
        <v>9120</v>
      </c>
      <c r="AG129" s="22">
        <v>140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717</v>
      </c>
      <c r="BH129" s="22">
        <v>91</v>
      </c>
      <c r="BI129" s="22">
        <v>717</v>
      </c>
      <c r="BJ129" s="22">
        <v>91</v>
      </c>
      <c r="BK129" s="22">
        <v>717</v>
      </c>
      <c r="BL129" s="22">
        <v>91</v>
      </c>
      <c r="BM129" s="22">
        <v>717</v>
      </c>
      <c r="BN129" s="22">
        <v>91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10</v>
      </c>
      <c r="CB129" s="22">
        <v>3</v>
      </c>
      <c r="CC129" s="22">
        <v>712</v>
      </c>
      <c r="CD129" s="22">
        <v>91</v>
      </c>
      <c r="CE129" s="22">
        <v>716</v>
      </c>
      <c r="CF129" s="22">
        <v>91</v>
      </c>
      <c r="CG129" s="22">
        <v>458</v>
      </c>
      <c r="CH129" s="22">
        <v>66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2513</v>
      </c>
      <c r="R130" s="20" t="s">
        <v>2514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1569</v>
      </c>
      <c r="AG130" s="22">
        <v>37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641</v>
      </c>
      <c r="BH130" s="22">
        <v>258</v>
      </c>
      <c r="BI130" s="22">
        <v>636</v>
      </c>
      <c r="BJ130" s="22">
        <v>259</v>
      </c>
      <c r="BK130" s="22">
        <v>629</v>
      </c>
      <c r="BL130" s="22">
        <v>255</v>
      </c>
      <c r="BM130" s="22">
        <v>646</v>
      </c>
      <c r="BN130" s="22">
        <v>261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470</v>
      </c>
      <c r="CB130" s="22">
        <v>265</v>
      </c>
      <c r="CC130" s="22">
        <v>625</v>
      </c>
      <c r="CD130" s="22">
        <v>250</v>
      </c>
      <c r="CE130" s="22">
        <v>645</v>
      </c>
      <c r="CF130" s="22">
        <v>261</v>
      </c>
      <c r="CG130" s="22">
        <v>618</v>
      </c>
      <c r="CH130" s="22">
        <v>245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-1</v>
      </c>
      <c r="E131" s="22">
        <v>1</v>
      </c>
      <c r="F131" s="22">
        <v>0</v>
      </c>
      <c r="G131" s="22">
        <v>0</v>
      </c>
      <c r="H131" s="22">
        <v>2</v>
      </c>
      <c r="I131" s="22">
        <v>4</v>
      </c>
      <c r="J131" s="20">
        <v>1.8</v>
      </c>
      <c r="K131" s="20">
        <v>1.8</v>
      </c>
      <c r="L131" s="22">
        <v>2</v>
      </c>
      <c r="M131" s="20" t="s">
        <v>1049</v>
      </c>
      <c r="N131" s="20">
        <v>1.8</v>
      </c>
      <c r="O131" s="22">
        <v>119</v>
      </c>
      <c r="P131" s="23" t="b">
        <v>0</v>
      </c>
      <c r="Q131" s="20"/>
      <c r="R131" s="20"/>
      <c r="S131" s="22">
        <v>60</v>
      </c>
      <c r="T131" s="20" t="s">
        <v>1050</v>
      </c>
      <c r="U131" s="20">
        <v>4.5</v>
      </c>
      <c r="V131" s="20" t="s">
        <v>438</v>
      </c>
      <c r="W131" s="20">
        <v>12.5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27</v>
      </c>
      <c r="AD131" s="22">
        <v>1436668</v>
      </c>
      <c r="AE131" s="22">
        <v>13782</v>
      </c>
      <c r="AF131" s="22">
        <v>847221</v>
      </c>
      <c r="AG131" s="22">
        <v>80783</v>
      </c>
      <c r="AH131" s="20">
        <v>0.3</v>
      </c>
      <c r="AI131" s="20">
        <v>4.5</v>
      </c>
      <c r="AJ131" s="20" t="s">
        <v>438</v>
      </c>
      <c r="AK131" s="22">
        <v>509</v>
      </c>
      <c r="AL131" s="22">
        <v>2</v>
      </c>
      <c r="AM131" s="22">
        <v>1</v>
      </c>
      <c r="AN131" s="22">
        <v>1</v>
      </c>
      <c r="AO131" s="22">
        <v>9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5</v>
      </c>
      <c r="AW131" s="22">
        <v>79</v>
      </c>
      <c r="AX131" s="20">
        <v>97.8</v>
      </c>
      <c r="AY131" s="20">
        <v>53.9</v>
      </c>
      <c r="AZ131" s="20">
        <v>207</v>
      </c>
      <c r="BA131" s="20">
        <v>35.1</v>
      </c>
      <c r="BB131" s="22">
        <v>6</v>
      </c>
      <c r="BC131" s="20">
        <v>2.81</v>
      </c>
      <c r="BD131" s="20">
        <v>0.16</v>
      </c>
      <c r="BE131" s="20">
        <v>2.97</v>
      </c>
      <c r="BF131" s="20">
        <v>7.47</v>
      </c>
      <c r="BG131" s="22">
        <v>99</v>
      </c>
      <c r="BH131" s="22">
        <v>13</v>
      </c>
      <c r="BI131" s="22">
        <v>132</v>
      </c>
      <c r="BJ131" s="22">
        <v>13</v>
      </c>
      <c r="BK131" s="22">
        <v>13</v>
      </c>
      <c r="BL131" s="22">
        <v>6</v>
      </c>
      <c r="BM131" s="22">
        <v>42</v>
      </c>
      <c r="BN131" s="22">
        <v>10</v>
      </c>
      <c r="BO131" s="20"/>
      <c r="BP131" s="20"/>
      <c r="BQ131" s="20"/>
      <c r="BR131" s="20"/>
      <c r="BS131" s="20"/>
      <c r="BT131" s="20"/>
      <c r="BU131" s="22">
        <v>0.5</v>
      </c>
      <c r="BV131" s="22">
        <v>0</v>
      </c>
      <c r="BW131" s="22">
        <v>0.03</v>
      </c>
      <c r="BX131" s="22">
        <v>0.53</v>
      </c>
      <c r="BY131" s="22">
        <v>1.32</v>
      </c>
      <c r="BZ131" s="22">
        <v>1.59</v>
      </c>
      <c r="CA131" s="22">
        <v>65</v>
      </c>
      <c r="CB131" s="22">
        <v>21</v>
      </c>
      <c r="CC131" s="22">
        <v>196</v>
      </c>
      <c r="CD131" s="22">
        <v>28</v>
      </c>
      <c r="CE131" s="22">
        <v>40</v>
      </c>
      <c r="CF131" s="22">
        <v>10</v>
      </c>
      <c r="CG131" s="22">
        <v>33</v>
      </c>
      <c r="CH131" s="22">
        <v>5</v>
      </c>
      <c r="CI131" s="22">
        <v>1.06</v>
      </c>
      <c r="CJ131" s="22">
        <v>0.18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</v>
      </c>
      <c r="K132" s="20">
        <v>0</v>
      </c>
      <c r="L132" s="22">
        <v>0</v>
      </c>
      <c r="M132" s="20" t="s">
        <v>1081</v>
      </c>
      <c r="N132" s="20">
        <v>0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1942</v>
      </c>
      <c r="U132" s="20">
        <v>0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0</v>
      </c>
      <c r="AD132" s="22">
        <v>26145</v>
      </c>
      <c r="AE132" s="22">
        <v>2612</v>
      </c>
      <c r="AF132" s="22">
        <v>40314</v>
      </c>
      <c r="AG132" s="22">
        <v>1932</v>
      </c>
      <c r="AH132" s="20">
        <v>0</v>
      </c>
      <c r="AI132" s="20">
        <v>0</v>
      </c>
      <c r="AJ132" s="20" t="s">
        <v>1082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572</v>
      </c>
      <c r="BH132" s="22">
        <v>220</v>
      </c>
      <c r="BI132" s="22">
        <v>563</v>
      </c>
      <c r="BJ132" s="22">
        <v>221</v>
      </c>
      <c r="BK132" s="22">
        <v>549</v>
      </c>
      <c r="BL132" s="22">
        <v>215</v>
      </c>
      <c r="BM132" s="22">
        <v>577</v>
      </c>
      <c r="BN132" s="22">
        <v>223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577</v>
      </c>
      <c r="CB132" s="22">
        <v>306</v>
      </c>
      <c r="CC132" s="22">
        <v>553</v>
      </c>
      <c r="CD132" s="22">
        <v>209</v>
      </c>
      <c r="CE132" s="22">
        <v>577</v>
      </c>
      <c r="CF132" s="22">
        <v>223</v>
      </c>
      <c r="CG132" s="22">
        <v>191</v>
      </c>
      <c r="CH132" s="22">
        <v>58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771</v>
      </c>
      <c r="AE133" s="22">
        <v>28</v>
      </c>
      <c r="AF133" s="22">
        <v>3475</v>
      </c>
      <c r="AG133" s="22">
        <v>127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342</v>
      </c>
      <c r="BH133" s="22">
        <v>130</v>
      </c>
      <c r="BI133" s="22">
        <v>248</v>
      </c>
      <c r="BJ133" s="22">
        <v>77</v>
      </c>
      <c r="BK133" s="22">
        <v>481</v>
      </c>
      <c r="BL133" s="22">
        <v>189</v>
      </c>
      <c r="BM133" s="22">
        <v>347</v>
      </c>
      <c r="BN133" s="22">
        <v>123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477</v>
      </c>
      <c r="CB133" s="22">
        <v>103</v>
      </c>
      <c r="CC133" s="22">
        <v>490</v>
      </c>
      <c r="CD133" s="22">
        <v>187</v>
      </c>
      <c r="CE133" s="22">
        <v>319</v>
      </c>
      <c r="CF133" s="22">
        <v>112</v>
      </c>
      <c r="CG133" s="22">
        <v>446</v>
      </c>
      <c r="CH133" s="22">
        <v>174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0.2</v>
      </c>
      <c r="K134" s="20">
        <v>0</v>
      </c>
      <c r="L134" s="22">
        <v>0</v>
      </c>
      <c r="M134" s="20" t="s">
        <v>1243</v>
      </c>
      <c r="N134" s="20">
        <v>0.2</v>
      </c>
      <c r="O134" s="22">
        <v>258</v>
      </c>
      <c r="P134" s="23" t="b">
        <v>0</v>
      </c>
      <c r="Q134" s="20"/>
      <c r="R134" s="20" t="s">
        <v>3403</v>
      </c>
      <c r="S134" s="22">
        <v>49</v>
      </c>
      <c r="T134" s="20" t="s">
        <v>1244</v>
      </c>
      <c r="U134" s="20">
        <v>1.3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4</v>
      </c>
      <c r="AD134" s="22">
        <v>33138</v>
      </c>
      <c r="AE134" s="22">
        <v>1313</v>
      </c>
      <c r="AF134" s="22">
        <v>81249</v>
      </c>
      <c r="AG134" s="22">
        <v>2759</v>
      </c>
      <c r="AH134" s="20">
        <v>0</v>
      </c>
      <c r="AI134" s="20">
        <v>0.8</v>
      </c>
      <c r="AJ134" s="20" t="s">
        <v>640</v>
      </c>
      <c r="AK134" s="22">
        <v>128</v>
      </c>
      <c r="AL134" s="22">
        <v>0</v>
      </c>
      <c r="AM134" s="22">
        <v>0</v>
      </c>
      <c r="AN134" s="22">
        <v>1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-2</v>
      </c>
      <c r="AX134" s="20">
        <v>14.6</v>
      </c>
      <c r="AY134" s="20">
        <v>13.6</v>
      </c>
      <c r="AZ134" s="20">
        <v>99</v>
      </c>
      <c r="BA134" s="20">
        <v>12.8</v>
      </c>
      <c r="BB134" s="22">
        <v>1</v>
      </c>
      <c r="BC134" s="20">
        <v>1.51</v>
      </c>
      <c r="BD134" s="20">
        <v>0.03</v>
      </c>
      <c r="BE134" s="20">
        <v>1.54</v>
      </c>
      <c r="BF134" s="20">
        <v>1.3</v>
      </c>
      <c r="BG134" s="22">
        <v>316</v>
      </c>
      <c r="BH134" s="22">
        <v>38</v>
      </c>
      <c r="BI134" s="22">
        <v>277</v>
      </c>
      <c r="BJ134" s="22">
        <v>39</v>
      </c>
      <c r="BK134" s="22">
        <v>49</v>
      </c>
      <c r="BL134" s="22">
        <v>18</v>
      </c>
      <c r="BM134" s="22">
        <v>205</v>
      </c>
      <c r="BN134" s="22">
        <v>29</v>
      </c>
      <c r="BO134" s="20"/>
      <c r="BP134" s="20"/>
      <c r="BQ134" s="20"/>
      <c r="BR134" s="20"/>
      <c r="BS134" s="20"/>
      <c r="BT134" s="20"/>
      <c r="BU134" s="22">
        <v>1.06</v>
      </c>
      <c r="BV134" s="22">
        <v>0</v>
      </c>
      <c r="BW134" s="22">
        <v>0.02</v>
      </c>
      <c r="BX134" s="22">
        <v>1.08</v>
      </c>
      <c r="BY134" s="22">
        <v>0.91</v>
      </c>
      <c r="BZ134" s="22">
        <v>1.41</v>
      </c>
      <c r="CA134" s="22">
        <v>244</v>
      </c>
      <c r="CB134" s="22">
        <v>50</v>
      </c>
      <c r="CC134" s="22">
        <v>368</v>
      </c>
      <c r="CD134" s="22">
        <v>49</v>
      </c>
      <c r="CE134" s="22">
        <v>292</v>
      </c>
      <c r="CF134" s="22">
        <v>40</v>
      </c>
      <c r="CG134" s="22">
        <v>185</v>
      </c>
      <c r="CH134" s="22">
        <v>33</v>
      </c>
      <c r="CI134" s="22">
        <v>0.7</v>
      </c>
      <c r="CJ134" s="22">
        <v>0.7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0.5</v>
      </c>
      <c r="K135" s="20">
        <v>0.5</v>
      </c>
      <c r="L135" s="22">
        <v>1</v>
      </c>
      <c r="M135" s="20" t="s">
        <v>1027</v>
      </c>
      <c r="N135" s="20">
        <v>0.5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2515</v>
      </c>
      <c r="U135" s="20">
        <v>1</v>
      </c>
      <c r="V135" s="20" t="s">
        <v>2516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2</v>
      </c>
      <c r="AD135" s="22">
        <v>1143</v>
      </c>
      <c r="AE135" s="22">
        <v>120</v>
      </c>
      <c r="AF135" s="22">
        <v>983</v>
      </c>
      <c r="AG135" s="22">
        <v>60</v>
      </c>
      <c r="AH135" s="20">
        <v>0.1</v>
      </c>
      <c r="AI135" s="20">
        <v>0.4</v>
      </c>
      <c r="AJ135" s="20" t="s">
        <v>2516</v>
      </c>
      <c r="AK135" s="22">
        <v>9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2</v>
      </c>
      <c r="AX135" s="20">
        <v>0.6</v>
      </c>
      <c r="AY135" s="20">
        <v>1.1000000000000001</v>
      </c>
      <c r="AZ135" s="20">
        <v>13</v>
      </c>
      <c r="BA135" s="20">
        <v>1.4</v>
      </c>
      <c r="BB135" s="22">
        <v>0</v>
      </c>
      <c r="BC135" s="20">
        <v>0.04</v>
      </c>
      <c r="BD135" s="20">
        <v>0.01</v>
      </c>
      <c r="BE135" s="20">
        <v>0.05</v>
      </c>
      <c r="BF135" s="20">
        <v>0</v>
      </c>
      <c r="BG135" s="22">
        <v>402</v>
      </c>
      <c r="BH135" s="22">
        <v>190</v>
      </c>
      <c r="BI135" s="22">
        <v>360</v>
      </c>
      <c r="BJ135" s="22">
        <v>180</v>
      </c>
      <c r="BK135" s="22">
        <v>252</v>
      </c>
      <c r="BL135" s="22">
        <v>131</v>
      </c>
      <c r="BM135" s="22">
        <v>377</v>
      </c>
      <c r="BN135" s="22">
        <v>176</v>
      </c>
      <c r="BO135" s="20"/>
      <c r="BP135" s="20"/>
      <c r="BQ135" s="20"/>
      <c r="BR135" s="20"/>
      <c r="BS135" s="20"/>
      <c r="BT135" s="20"/>
      <c r="BU135" s="22">
        <v>0.4</v>
      </c>
      <c r="BV135" s="22">
        <v>0</v>
      </c>
      <c r="BW135" s="22">
        <v>0.1</v>
      </c>
      <c r="BX135" s="22">
        <v>0.5</v>
      </c>
      <c r="BY135" s="22">
        <v>0</v>
      </c>
      <c r="BZ135" s="22">
        <v>0</v>
      </c>
      <c r="CA135" s="22">
        <v>450</v>
      </c>
      <c r="CB135" s="22">
        <v>251</v>
      </c>
      <c r="CC135" s="22">
        <v>321</v>
      </c>
      <c r="CD135" s="22">
        <v>149</v>
      </c>
      <c r="CE135" s="22">
        <v>347</v>
      </c>
      <c r="CF135" s="22">
        <v>153</v>
      </c>
      <c r="CG135" s="22">
        <v>587</v>
      </c>
      <c r="CH135" s="22">
        <v>224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0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2899</v>
      </c>
      <c r="U136" s="20">
        <v>0</v>
      </c>
      <c r="V136" s="20" t="s">
        <v>2900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537</v>
      </c>
      <c r="AE136" s="22">
        <v>53</v>
      </c>
      <c r="AF136" s="22">
        <v>211</v>
      </c>
      <c r="AG136" s="22">
        <v>34</v>
      </c>
      <c r="AH136" s="20">
        <v>0</v>
      </c>
      <c r="AI136" s="20">
        <v>0</v>
      </c>
      <c r="AJ136" s="20" t="s">
        <v>2900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626</v>
      </c>
      <c r="BH136" s="22">
        <v>247</v>
      </c>
      <c r="BI136" s="22">
        <v>621</v>
      </c>
      <c r="BJ136" s="22">
        <v>248</v>
      </c>
      <c r="BK136" s="22">
        <v>613</v>
      </c>
      <c r="BL136" s="22">
        <v>243</v>
      </c>
      <c r="BM136" s="22">
        <v>631</v>
      </c>
      <c r="BN136" s="22">
        <v>250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449</v>
      </c>
      <c r="CB136" s="22">
        <v>250</v>
      </c>
      <c r="CC136" s="22">
        <v>608</v>
      </c>
      <c r="CD136" s="22">
        <v>238</v>
      </c>
      <c r="CE136" s="22">
        <v>630</v>
      </c>
      <c r="CF136" s="22">
        <v>250</v>
      </c>
      <c r="CG136" s="22">
        <v>671</v>
      </c>
      <c r="CH136" s="22">
        <v>273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0</v>
      </c>
      <c r="K137" s="20">
        <v>0</v>
      </c>
      <c r="L137" s="22">
        <v>0</v>
      </c>
      <c r="M137" s="20" t="s">
        <v>3030</v>
      </c>
      <c r="N137" s="20">
        <v>0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3031</v>
      </c>
      <c r="U137" s="20">
        <v>0</v>
      </c>
      <c r="V137" s="20" t="s">
        <v>3032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0</v>
      </c>
      <c r="AD137" s="22">
        <v>239</v>
      </c>
      <c r="AE137" s="22">
        <v>43</v>
      </c>
      <c r="AF137" s="22">
        <v>71</v>
      </c>
      <c r="AG137" s="22">
        <v>14</v>
      </c>
      <c r="AH137" s="20">
        <v>0</v>
      </c>
      <c r="AI137" s="20">
        <v>0</v>
      </c>
      <c r="AJ137" s="20" t="s">
        <v>3032</v>
      </c>
      <c r="AK137" s="22">
        <v>17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1</v>
      </c>
      <c r="AT137" s="22">
        <v>0</v>
      </c>
      <c r="AU137" s="22">
        <v>0</v>
      </c>
      <c r="AV137" s="22">
        <v>0</v>
      </c>
      <c r="AW137" s="22">
        <v>2</v>
      </c>
      <c r="AX137" s="20">
        <v>5</v>
      </c>
      <c r="AY137" s="20">
        <v>15.1</v>
      </c>
      <c r="AZ137" s="20">
        <v>0</v>
      </c>
      <c r="BA137" s="20">
        <v>2</v>
      </c>
      <c r="BB137" s="22">
        <v>0</v>
      </c>
      <c r="BC137" s="20">
        <v>0</v>
      </c>
      <c r="BD137" s="20">
        <v>0.03</v>
      </c>
      <c r="BE137" s="20">
        <v>0.03</v>
      </c>
      <c r="BF137" s="20">
        <v>0.03</v>
      </c>
      <c r="BG137" s="22">
        <v>376</v>
      </c>
      <c r="BH137" s="22">
        <v>173</v>
      </c>
      <c r="BI137" s="22">
        <v>265</v>
      </c>
      <c r="BJ137" s="22">
        <v>144</v>
      </c>
      <c r="BK137" s="22">
        <v>572</v>
      </c>
      <c r="BL137" s="22">
        <v>223</v>
      </c>
      <c r="BM137" s="22">
        <v>366</v>
      </c>
      <c r="BN137" s="22">
        <v>168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0.16</v>
      </c>
      <c r="BX137" s="22">
        <v>0.16</v>
      </c>
      <c r="BY137" s="22">
        <v>0.16</v>
      </c>
      <c r="BZ137" s="22">
        <v>0</v>
      </c>
      <c r="CA137" s="22">
        <v>378</v>
      </c>
      <c r="CB137" s="22">
        <v>226</v>
      </c>
      <c r="CC137" s="22">
        <v>569</v>
      </c>
      <c r="CD137" s="22">
        <v>217</v>
      </c>
      <c r="CE137" s="22">
        <v>593</v>
      </c>
      <c r="CF137" s="22">
        <v>231</v>
      </c>
      <c r="CG137" s="22">
        <v>703</v>
      </c>
      <c r="CH137" s="22">
        <v>296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535818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2.2000000000000002</v>
      </c>
      <c r="K138" s="20">
        <v>2.2000000000000002</v>
      </c>
      <c r="L138" s="22">
        <v>2</v>
      </c>
      <c r="M138" s="20" t="s">
        <v>1943</v>
      </c>
      <c r="N138" s="20">
        <v>2.2000000000000002</v>
      </c>
      <c r="O138" s="22">
        <v>122</v>
      </c>
      <c r="P138" s="23" t="b">
        <v>0</v>
      </c>
      <c r="Q138" s="20"/>
      <c r="R138" s="20"/>
      <c r="S138" s="22">
        <v>50</v>
      </c>
      <c r="T138" s="20" t="s">
        <v>1944</v>
      </c>
      <c r="U138" s="20">
        <v>3</v>
      </c>
      <c r="V138" s="20" t="s">
        <v>1945</v>
      </c>
      <c r="W138" s="20">
        <v>0.3</v>
      </c>
      <c r="X138" s="23" t="b">
        <v>0</v>
      </c>
      <c r="Y138" s="20"/>
      <c r="Z138" s="20" t="s">
        <v>858</v>
      </c>
      <c r="AA138" s="22">
        <v>5</v>
      </c>
      <c r="AB138" s="22">
        <v>36</v>
      </c>
      <c r="AC138" s="22">
        <v>15</v>
      </c>
      <c r="AD138" s="22">
        <v>32128</v>
      </c>
      <c r="AE138" s="22">
        <v>1034</v>
      </c>
      <c r="AF138" s="22">
        <v>32914</v>
      </c>
      <c r="AG138" s="22">
        <v>1201</v>
      </c>
      <c r="AH138" s="20">
        <v>0.4</v>
      </c>
      <c r="AI138" s="20">
        <v>3</v>
      </c>
      <c r="AJ138" s="20" t="s">
        <v>1945</v>
      </c>
      <c r="AK138" s="22">
        <v>206</v>
      </c>
      <c r="AL138" s="22">
        <v>1</v>
      </c>
      <c r="AM138" s="22">
        <v>1</v>
      </c>
      <c r="AN138" s="22">
        <v>0</v>
      </c>
      <c r="AO138" s="22">
        <v>4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57</v>
      </c>
      <c r="AX138" s="20">
        <v>77.2</v>
      </c>
      <c r="AY138" s="20">
        <v>65.8</v>
      </c>
      <c r="AZ138" s="20">
        <v>54</v>
      </c>
      <c r="BA138" s="20">
        <v>19.7</v>
      </c>
      <c r="BB138" s="22">
        <v>2</v>
      </c>
      <c r="BC138" s="20">
        <v>0.35</v>
      </c>
      <c r="BD138" s="20">
        <v>0.3</v>
      </c>
      <c r="BE138" s="20">
        <v>0.65</v>
      </c>
      <c r="BF138" s="20">
        <v>4.25</v>
      </c>
      <c r="BG138" s="22">
        <v>149</v>
      </c>
      <c r="BH138" s="22">
        <v>55</v>
      </c>
      <c r="BI138" s="22">
        <v>107</v>
      </c>
      <c r="BJ138" s="22">
        <v>75</v>
      </c>
      <c r="BK138" s="22">
        <v>111</v>
      </c>
      <c r="BL138" s="22">
        <v>66</v>
      </c>
      <c r="BM138" s="22">
        <v>116</v>
      </c>
      <c r="BN138" s="22">
        <v>64</v>
      </c>
      <c r="BO138" s="22">
        <v>3</v>
      </c>
      <c r="BP138" s="20"/>
      <c r="BQ138" s="20"/>
      <c r="BR138" s="20"/>
      <c r="BS138" s="20"/>
      <c r="BT138" s="20"/>
      <c r="BU138" s="22">
        <v>0.15</v>
      </c>
      <c r="BV138" s="22">
        <v>0</v>
      </c>
      <c r="BW138" s="22">
        <v>0.13</v>
      </c>
      <c r="BX138" s="22">
        <v>0.28000000000000003</v>
      </c>
      <c r="BY138" s="22">
        <v>1.86</v>
      </c>
      <c r="BZ138" s="22">
        <v>1.75</v>
      </c>
      <c r="CA138" s="22">
        <v>218</v>
      </c>
      <c r="CB138" s="22">
        <v>139</v>
      </c>
      <c r="CC138" s="22">
        <v>155</v>
      </c>
      <c r="CD138" s="22">
        <v>68</v>
      </c>
      <c r="CE138" s="22">
        <v>128</v>
      </c>
      <c r="CF138" s="22">
        <v>55</v>
      </c>
      <c r="CG138" s="22">
        <v>263</v>
      </c>
      <c r="CH138" s="22">
        <v>80</v>
      </c>
      <c r="CI138" s="22">
        <v>0.87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235382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3</v>
      </c>
      <c r="J139" s="20">
        <v>0</v>
      </c>
      <c r="K139" s="20">
        <v>0</v>
      </c>
      <c r="L139" s="22">
        <v>0</v>
      </c>
      <c r="M139" s="20" t="s">
        <v>1103</v>
      </c>
      <c r="N139" s="20">
        <v>0</v>
      </c>
      <c r="O139" s="22">
        <v>123</v>
      </c>
      <c r="P139" s="23" t="b">
        <v>0</v>
      </c>
      <c r="Q139" s="20" t="s">
        <v>3215</v>
      </c>
      <c r="R139" s="20" t="s">
        <v>3216</v>
      </c>
      <c r="S139" s="22">
        <v>44</v>
      </c>
      <c r="T139" s="20" t="s">
        <v>1104</v>
      </c>
      <c r="U139" s="20">
        <v>0</v>
      </c>
      <c r="V139" s="20" t="s">
        <v>654</v>
      </c>
      <c r="W139" s="20">
        <v>0.1</v>
      </c>
      <c r="X139" s="23" t="b">
        <v>0</v>
      </c>
      <c r="Y139" s="20"/>
      <c r="Z139" s="20" t="s">
        <v>872</v>
      </c>
      <c r="AA139" s="22">
        <v>5</v>
      </c>
      <c r="AB139" s="22">
        <v>36</v>
      </c>
      <c r="AC139" s="22">
        <v>0</v>
      </c>
      <c r="AD139" s="22">
        <v>2752</v>
      </c>
      <c r="AE139" s="22">
        <v>0</v>
      </c>
      <c r="AF139" s="22">
        <v>9924</v>
      </c>
      <c r="AG139" s="22">
        <v>358</v>
      </c>
      <c r="AH139" s="20">
        <v>0</v>
      </c>
      <c r="AI139" s="20">
        <v>0</v>
      </c>
      <c r="AJ139" s="20" t="s">
        <v>654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555</v>
      </c>
      <c r="BH139" s="22">
        <v>207</v>
      </c>
      <c r="BI139" s="22">
        <v>543</v>
      </c>
      <c r="BJ139" s="22">
        <v>207</v>
      </c>
      <c r="BK139" s="22">
        <v>527</v>
      </c>
      <c r="BL139" s="22">
        <v>199</v>
      </c>
      <c r="BM139" s="22">
        <v>560</v>
      </c>
      <c r="BN139" s="22">
        <v>210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541</v>
      </c>
      <c r="CB139" s="22">
        <v>283</v>
      </c>
      <c r="CC139" s="22">
        <v>532</v>
      </c>
      <c r="CD139" s="22">
        <v>193</v>
      </c>
      <c r="CE139" s="22">
        <v>560</v>
      </c>
      <c r="CF139" s="22">
        <v>210</v>
      </c>
      <c r="CG139" s="22">
        <v>437</v>
      </c>
      <c r="CH139" s="22">
        <v>141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509416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1746</v>
      </c>
      <c r="N140" s="20">
        <v>0</v>
      </c>
      <c r="O140" s="22">
        <v>124</v>
      </c>
      <c r="P140" s="23" t="b">
        <v>0</v>
      </c>
      <c r="Q140" s="20" t="s">
        <v>2901</v>
      </c>
      <c r="R140" s="20" t="s">
        <v>2902</v>
      </c>
      <c r="S140" s="22">
        <v>45</v>
      </c>
      <c r="T140" s="20" t="s">
        <v>1747</v>
      </c>
      <c r="U140" s="20">
        <v>0</v>
      </c>
      <c r="V140" s="20" t="s">
        <v>1748</v>
      </c>
      <c r="W140" s="20">
        <v>0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483</v>
      </c>
      <c r="AE140" s="22">
        <v>0</v>
      </c>
      <c r="AF140" s="22">
        <v>4171</v>
      </c>
      <c r="AG140" s="22">
        <v>63</v>
      </c>
      <c r="AH140" s="20">
        <v>0</v>
      </c>
      <c r="AI140" s="20">
        <v>0</v>
      </c>
      <c r="AJ140" s="20" t="s">
        <v>1748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628</v>
      </c>
      <c r="BH140" s="22">
        <v>249</v>
      </c>
      <c r="BI140" s="22">
        <v>623</v>
      </c>
      <c r="BJ140" s="22">
        <v>250</v>
      </c>
      <c r="BK140" s="22">
        <v>615</v>
      </c>
      <c r="BL140" s="22">
        <v>245</v>
      </c>
      <c r="BM140" s="22">
        <v>633</v>
      </c>
      <c r="BN140" s="22">
        <v>252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452</v>
      </c>
      <c r="CB140" s="22">
        <v>253</v>
      </c>
      <c r="CC140" s="22">
        <v>610</v>
      </c>
      <c r="CD140" s="22">
        <v>240</v>
      </c>
      <c r="CE140" s="22">
        <v>632</v>
      </c>
      <c r="CF140" s="22">
        <v>252</v>
      </c>
      <c r="CG140" s="22">
        <v>568</v>
      </c>
      <c r="CH140" s="22">
        <v>213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536916</v>
      </c>
      <c r="D141" s="22">
        <v>0</v>
      </c>
      <c r="E141" s="22">
        <v>0</v>
      </c>
      <c r="F141" s="22">
        <v>-2</v>
      </c>
      <c r="G141" s="22">
        <v>2</v>
      </c>
      <c r="H141" s="22">
        <v>0</v>
      </c>
      <c r="I141" s="22">
        <v>3</v>
      </c>
      <c r="J141" s="20">
        <v>0.2</v>
      </c>
      <c r="K141" s="20">
        <v>0.2</v>
      </c>
      <c r="L141" s="22">
        <v>1</v>
      </c>
      <c r="M141" s="20" t="s">
        <v>1138</v>
      </c>
      <c r="N141" s="20">
        <v>0.2</v>
      </c>
      <c r="O141" s="22">
        <v>125</v>
      </c>
      <c r="P141" s="23" t="b">
        <v>0</v>
      </c>
      <c r="Q141" s="20"/>
      <c r="R141" s="20"/>
      <c r="S141" s="22">
        <v>48</v>
      </c>
      <c r="T141" s="20" t="s">
        <v>1139</v>
      </c>
      <c r="U141" s="20">
        <v>1</v>
      </c>
      <c r="V141" s="20" t="s">
        <v>1140</v>
      </c>
      <c r="W141" s="20">
        <v>0</v>
      </c>
      <c r="X141" s="23" t="b">
        <v>0</v>
      </c>
      <c r="Y141" s="20"/>
      <c r="Z141" s="20" t="s">
        <v>858</v>
      </c>
      <c r="AA141" s="22">
        <v>5</v>
      </c>
      <c r="AB141" s="22">
        <v>36</v>
      </c>
      <c r="AC141" s="22">
        <v>1</v>
      </c>
      <c r="AD141" s="22">
        <v>854</v>
      </c>
      <c r="AE141" s="22">
        <v>76</v>
      </c>
      <c r="AF141" s="22">
        <v>3625</v>
      </c>
      <c r="AG141" s="22">
        <v>88</v>
      </c>
      <c r="AH141" s="20">
        <v>0</v>
      </c>
      <c r="AI141" s="20">
        <v>0.2</v>
      </c>
      <c r="AJ141" s="20" t="s">
        <v>1140</v>
      </c>
      <c r="AK141" s="22">
        <v>45</v>
      </c>
      <c r="AL141" s="22">
        <v>0</v>
      </c>
      <c r="AM141" s="22">
        <v>0</v>
      </c>
      <c r="AN141" s="22">
        <v>0</v>
      </c>
      <c r="AO141" s="22">
        <v>1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-1</v>
      </c>
      <c r="AX141" s="20">
        <v>6.2</v>
      </c>
      <c r="AY141" s="20">
        <v>1.8</v>
      </c>
      <c r="AZ141" s="20">
        <v>7</v>
      </c>
      <c r="BA141" s="20">
        <v>1.5</v>
      </c>
      <c r="BB141" s="22">
        <v>1</v>
      </c>
      <c r="BC141" s="20">
        <v>0.04</v>
      </c>
      <c r="BD141" s="20">
        <v>0.02</v>
      </c>
      <c r="BE141" s="20">
        <v>0.06</v>
      </c>
      <c r="BF141" s="20">
        <v>0.45</v>
      </c>
      <c r="BG141" s="22">
        <v>366</v>
      </c>
      <c r="BH141" s="22">
        <v>164</v>
      </c>
      <c r="BI141" s="22">
        <v>349</v>
      </c>
      <c r="BJ141" s="22">
        <v>173</v>
      </c>
      <c r="BK141" s="22">
        <v>296</v>
      </c>
      <c r="BL141" s="22">
        <v>150</v>
      </c>
      <c r="BM141" s="22">
        <v>376</v>
      </c>
      <c r="BN141" s="22">
        <v>175</v>
      </c>
      <c r="BO141" s="20"/>
      <c r="BP141" s="20"/>
      <c r="BQ141" s="20"/>
      <c r="BR141" s="20"/>
      <c r="BS141" s="20"/>
      <c r="BT141" s="20"/>
      <c r="BU141" s="22">
        <v>0.08</v>
      </c>
      <c r="BV141" s="22">
        <v>0</v>
      </c>
      <c r="BW141" s="22">
        <v>0.04</v>
      </c>
      <c r="BX141" s="22">
        <v>0.12</v>
      </c>
      <c r="BY141" s="22">
        <v>0.9</v>
      </c>
      <c r="BZ141" s="22">
        <v>2</v>
      </c>
      <c r="CA141" s="22">
        <v>328</v>
      </c>
      <c r="CB141" s="22">
        <v>219</v>
      </c>
      <c r="CC141" s="22">
        <v>366</v>
      </c>
      <c r="CD141" s="22">
        <v>171</v>
      </c>
      <c r="CE141" s="22">
        <v>361</v>
      </c>
      <c r="CF141" s="22">
        <v>164</v>
      </c>
      <c r="CG141" s="22">
        <v>535</v>
      </c>
      <c r="CH141" s="22">
        <v>194</v>
      </c>
      <c r="CI141" s="22">
        <v>2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233425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4</v>
      </c>
      <c r="J142" s="20">
        <v>0</v>
      </c>
      <c r="K142" s="20">
        <v>0</v>
      </c>
      <c r="L142" s="22">
        <v>0</v>
      </c>
      <c r="M142" s="20" t="s">
        <v>883</v>
      </c>
      <c r="N142" s="20">
        <v>0</v>
      </c>
      <c r="O142" s="22">
        <v>127</v>
      </c>
      <c r="P142" s="23" t="b">
        <v>0</v>
      </c>
      <c r="Q142" s="20" t="s">
        <v>2394</v>
      </c>
      <c r="R142" s="20" t="s">
        <v>2395</v>
      </c>
      <c r="S142" s="22">
        <v>45</v>
      </c>
      <c r="T142" s="20" t="s">
        <v>1946</v>
      </c>
      <c r="U142" s="20">
        <v>0</v>
      </c>
      <c r="V142" s="20" t="s">
        <v>1947</v>
      </c>
      <c r="W142" s="20">
        <v>0</v>
      </c>
      <c r="X142" s="23" t="b">
        <v>0</v>
      </c>
      <c r="Y142" s="20"/>
      <c r="Z142" s="20" t="s">
        <v>872</v>
      </c>
      <c r="AA142" s="22">
        <v>5</v>
      </c>
      <c r="AB142" s="22">
        <v>36</v>
      </c>
      <c r="AC142" s="22">
        <v>0</v>
      </c>
      <c r="AD142" s="22">
        <v>0</v>
      </c>
      <c r="AE142" s="22">
        <v>0</v>
      </c>
      <c r="AF142" s="22">
        <v>3157</v>
      </c>
      <c r="AG142" s="22">
        <v>49</v>
      </c>
      <c r="AH142" s="20">
        <v>0</v>
      </c>
      <c r="AI142" s="20">
        <v>0</v>
      </c>
      <c r="AJ142" s="20" t="s">
        <v>1947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594</v>
      </c>
      <c r="BH142" s="22">
        <v>59</v>
      </c>
      <c r="BI142" s="22">
        <v>590</v>
      </c>
      <c r="BJ142" s="22">
        <v>62</v>
      </c>
      <c r="BK142" s="22">
        <v>580</v>
      </c>
      <c r="BL142" s="22">
        <v>61</v>
      </c>
      <c r="BM142" s="22">
        <v>599</v>
      </c>
      <c r="BN142" s="22">
        <v>61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399</v>
      </c>
      <c r="CB142" s="22">
        <v>67</v>
      </c>
      <c r="CC142" s="22">
        <v>576</v>
      </c>
      <c r="CD142" s="22">
        <v>59</v>
      </c>
      <c r="CE142" s="22">
        <v>601</v>
      </c>
      <c r="CF142" s="22">
        <v>63</v>
      </c>
      <c r="CG142" s="22">
        <v>572</v>
      </c>
      <c r="CH142" s="22">
        <v>81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168090</v>
      </c>
      <c r="D143" s="22">
        <v>0</v>
      </c>
      <c r="E143" s="22">
        <v>0</v>
      </c>
      <c r="F143" s="22">
        <v>-2</v>
      </c>
      <c r="G143" s="22">
        <v>2</v>
      </c>
      <c r="H143" s="22">
        <v>0</v>
      </c>
      <c r="I143" s="22">
        <v>3</v>
      </c>
      <c r="J143" s="20">
        <v>1.8</v>
      </c>
      <c r="K143" s="20">
        <v>1.8</v>
      </c>
      <c r="L143" s="22">
        <v>5</v>
      </c>
      <c r="M143" s="20" t="s">
        <v>1948</v>
      </c>
      <c r="N143" s="20">
        <v>1.8</v>
      </c>
      <c r="O143" s="22">
        <v>128</v>
      </c>
      <c r="P143" s="23" t="b">
        <v>0</v>
      </c>
      <c r="Q143" s="20"/>
      <c r="R143" s="20"/>
      <c r="S143" s="22">
        <v>48</v>
      </c>
      <c r="T143" s="20" t="s">
        <v>1949</v>
      </c>
      <c r="U143" s="20">
        <v>2.2000000000000002</v>
      </c>
      <c r="V143" s="20" t="s">
        <v>1950</v>
      </c>
      <c r="W143" s="20">
        <v>0.1</v>
      </c>
      <c r="X143" s="23" t="b">
        <v>0</v>
      </c>
      <c r="Y143" s="20"/>
      <c r="Z143" s="20" t="s">
        <v>858</v>
      </c>
      <c r="AA143" s="22">
        <v>5</v>
      </c>
      <c r="AB143" s="22">
        <v>36</v>
      </c>
      <c r="AC143" s="22">
        <v>11</v>
      </c>
      <c r="AD143" s="22">
        <v>5116</v>
      </c>
      <c r="AE143" s="22">
        <v>740</v>
      </c>
      <c r="AF143" s="22">
        <v>11490</v>
      </c>
      <c r="AG143" s="22">
        <v>232</v>
      </c>
      <c r="AH143" s="20">
        <v>0.4</v>
      </c>
      <c r="AI143" s="20">
        <v>2.2999999999999998</v>
      </c>
      <c r="AJ143" s="20" t="s">
        <v>1950</v>
      </c>
      <c r="AK143" s="22">
        <v>244</v>
      </c>
      <c r="AL143" s="22">
        <v>0</v>
      </c>
      <c r="AM143" s="22">
        <v>1</v>
      </c>
      <c r="AN143" s="22">
        <v>1</v>
      </c>
      <c r="AO143" s="22">
        <v>3</v>
      </c>
      <c r="AP143" s="22">
        <v>0</v>
      </c>
      <c r="AQ143" s="22">
        <v>0</v>
      </c>
      <c r="AR143" s="22">
        <v>0</v>
      </c>
      <c r="AS143" s="22">
        <v>1</v>
      </c>
      <c r="AT143" s="22">
        <v>0</v>
      </c>
      <c r="AU143" s="22">
        <v>0</v>
      </c>
      <c r="AV143" s="22">
        <v>0</v>
      </c>
      <c r="AW143" s="22">
        <v>48</v>
      </c>
      <c r="AX143" s="20">
        <v>50.8</v>
      </c>
      <c r="AY143" s="20">
        <v>63.8</v>
      </c>
      <c r="AZ143" s="20">
        <v>9</v>
      </c>
      <c r="BA143" s="20">
        <v>12.2</v>
      </c>
      <c r="BB143" s="22">
        <v>3</v>
      </c>
      <c r="BC143" s="20">
        <v>0.11</v>
      </c>
      <c r="BD143" s="20">
        <v>0.3</v>
      </c>
      <c r="BE143" s="20">
        <v>0.41</v>
      </c>
      <c r="BF143" s="20">
        <v>2.6</v>
      </c>
      <c r="BG143" s="22">
        <v>216</v>
      </c>
      <c r="BH143" s="22">
        <v>87</v>
      </c>
      <c r="BI143" s="22">
        <v>113</v>
      </c>
      <c r="BJ143" s="22">
        <v>80</v>
      </c>
      <c r="BK143" s="22">
        <v>283</v>
      </c>
      <c r="BL143" s="22">
        <v>146</v>
      </c>
      <c r="BM143" s="22">
        <v>215</v>
      </c>
      <c r="BN143" s="22">
        <v>102</v>
      </c>
      <c r="BO143" s="20"/>
      <c r="BP143" s="20"/>
      <c r="BQ143" s="20"/>
      <c r="BR143" s="20"/>
      <c r="BS143" s="20"/>
      <c r="BT143" s="20"/>
      <c r="BU143" s="22">
        <v>0.04</v>
      </c>
      <c r="BV143" s="22">
        <v>0</v>
      </c>
      <c r="BW143" s="22">
        <v>0.11</v>
      </c>
      <c r="BX143" s="22">
        <v>0.15</v>
      </c>
      <c r="BY143" s="22">
        <v>0.96</v>
      </c>
      <c r="BZ143" s="22">
        <v>1.1100000000000001</v>
      </c>
      <c r="CA143" s="22">
        <v>304</v>
      </c>
      <c r="CB143" s="22">
        <v>202</v>
      </c>
      <c r="CC143" s="22">
        <v>187</v>
      </c>
      <c r="CD143" s="22">
        <v>82</v>
      </c>
      <c r="CE143" s="22">
        <v>190</v>
      </c>
      <c r="CF143" s="22">
        <v>81</v>
      </c>
      <c r="CG143" s="22">
        <v>406</v>
      </c>
      <c r="CH143" s="22">
        <v>131</v>
      </c>
      <c r="CI143" s="22">
        <v>1.1100000000000001</v>
      </c>
      <c r="CJ143" s="22">
        <v>0.37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100</v>
      </c>
      <c r="B144" s="22">
        <v>50</v>
      </c>
      <c r="C144" s="22">
        <v>83299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2</v>
      </c>
      <c r="J144" s="20">
        <v>1.5</v>
      </c>
      <c r="K144" s="20">
        <v>0.8</v>
      </c>
      <c r="L144" s="22">
        <v>1</v>
      </c>
      <c r="M144" s="20" t="s">
        <v>505</v>
      </c>
      <c r="N144" s="20">
        <v>1.5</v>
      </c>
      <c r="O144" s="22">
        <v>129</v>
      </c>
      <c r="P144" s="23" t="b">
        <v>0</v>
      </c>
      <c r="Q144" s="20"/>
      <c r="R144" s="20" t="s">
        <v>3404</v>
      </c>
      <c r="S144" s="22">
        <v>50</v>
      </c>
      <c r="T144" s="20" t="s">
        <v>1093</v>
      </c>
      <c r="U144" s="20">
        <v>1.7</v>
      </c>
      <c r="V144" s="20" t="s">
        <v>487</v>
      </c>
      <c r="W144" s="20">
        <v>3.6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10</v>
      </c>
      <c r="AD144" s="22">
        <v>109720</v>
      </c>
      <c r="AE144" s="22">
        <v>1686</v>
      </c>
      <c r="AF144" s="22">
        <v>198195</v>
      </c>
      <c r="AG144" s="22">
        <v>18941</v>
      </c>
      <c r="AH144" s="20">
        <v>0.3</v>
      </c>
      <c r="AI144" s="20">
        <v>2</v>
      </c>
      <c r="AJ144" s="20" t="s">
        <v>487</v>
      </c>
      <c r="AK144" s="22">
        <v>540</v>
      </c>
      <c r="AL144" s="22">
        <v>0</v>
      </c>
      <c r="AM144" s="22">
        <v>0</v>
      </c>
      <c r="AN144" s="22">
        <v>0</v>
      </c>
      <c r="AO144" s="22">
        <v>8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84</v>
      </c>
      <c r="AX144" s="20">
        <v>98.2</v>
      </c>
      <c r="AY144" s="20">
        <v>35.200000000000003</v>
      </c>
      <c r="AZ144" s="20">
        <v>74</v>
      </c>
      <c r="BA144" s="20">
        <v>20.7</v>
      </c>
      <c r="BB144" s="22">
        <v>6</v>
      </c>
      <c r="BC144" s="20">
        <v>0.57999999999999996</v>
      </c>
      <c r="BD144" s="20">
        <v>0.7</v>
      </c>
      <c r="BE144" s="20">
        <v>1.28</v>
      </c>
      <c r="BF144" s="20">
        <v>10.47</v>
      </c>
      <c r="BG144" s="22">
        <v>98</v>
      </c>
      <c r="BH144" s="22">
        <v>34</v>
      </c>
      <c r="BI144" s="22">
        <v>175</v>
      </c>
      <c r="BJ144" s="22">
        <v>47</v>
      </c>
      <c r="BK144" s="22">
        <v>78</v>
      </c>
      <c r="BL144" s="22">
        <v>7</v>
      </c>
      <c r="BM144" s="22">
        <v>102</v>
      </c>
      <c r="BN144" s="22">
        <v>24</v>
      </c>
      <c r="BO144" s="20"/>
      <c r="BP144" s="20"/>
      <c r="BQ144" s="22">
        <v>3</v>
      </c>
      <c r="BR144" s="20"/>
      <c r="BS144" s="20"/>
      <c r="BT144" s="20"/>
      <c r="BU144" s="22">
        <v>0.1</v>
      </c>
      <c r="BV144" s="22">
        <v>0</v>
      </c>
      <c r="BW144" s="22">
        <v>0.12</v>
      </c>
      <c r="BX144" s="22">
        <v>0.22</v>
      </c>
      <c r="BY144" s="22">
        <v>1.74</v>
      </c>
      <c r="BZ144" s="22">
        <v>1.33</v>
      </c>
      <c r="CA144" s="22">
        <v>169</v>
      </c>
      <c r="CB144" s="22">
        <v>19</v>
      </c>
      <c r="CC144" s="22">
        <v>215</v>
      </c>
      <c r="CD144" s="22">
        <v>73</v>
      </c>
      <c r="CE144" s="22">
        <v>254</v>
      </c>
      <c r="CF144" s="22">
        <v>82</v>
      </c>
      <c r="CG144" s="22">
        <v>93</v>
      </c>
      <c r="CH144" s="22">
        <v>37</v>
      </c>
      <c r="CI144" s="22">
        <v>1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474120</v>
      </c>
      <c r="D145" s="22">
        <v>0</v>
      </c>
      <c r="E145" s="22">
        <v>0</v>
      </c>
      <c r="F145" s="22">
        <v>-3</v>
      </c>
      <c r="G145" s="22">
        <v>3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1120</v>
      </c>
      <c r="N145" s="20">
        <v>0</v>
      </c>
      <c r="O145" s="22">
        <v>130</v>
      </c>
      <c r="P145" s="23" t="b">
        <v>0</v>
      </c>
      <c r="Q145" s="20" t="s">
        <v>910</v>
      </c>
      <c r="R145" s="20" t="s">
        <v>2903</v>
      </c>
      <c r="S145" s="22">
        <v>52</v>
      </c>
      <c r="T145" s="20" t="s">
        <v>1121</v>
      </c>
      <c r="U145" s="20">
        <v>4</v>
      </c>
      <c r="V145" s="20" t="s">
        <v>650</v>
      </c>
      <c r="W145" s="20">
        <v>0.8</v>
      </c>
      <c r="X145" s="23" t="b">
        <v>0</v>
      </c>
      <c r="Y145" s="20"/>
      <c r="Z145" s="20" t="s">
        <v>899</v>
      </c>
      <c r="AA145" s="22">
        <v>5</v>
      </c>
      <c r="AB145" s="22">
        <v>36</v>
      </c>
      <c r="AC145" s="22">
        <v>8</v>
      </c>
      <c r="AD145" s="22">
        <v>45850</v>
      </c>
      <c r="AE145" s="22">
        <v>66</v>
      </c>
      <c r="AF145" s="22">
        <v>353433</v>
      </c>
      <c r="AG145" s="22">
        <v>4379</v>
      </c>
      <c r="AH145" s="20">
        <v>0</v>
      </c>
      <c r="AI145" s="20">
        <v>1.5</v>
      </c>
      <c r="AJ145" s="20" t="s">
        <v>650</v>
      </c>
      <c r="AK145" s="22">
        <v>68</v>
      </c>
      <c r="AL145" s="22">
        <v>0</v>
      </c>
      <c r="AM145" s="22">
        <v>2</v>
      </c>
      <c r="AN145" s="22">
        <v>0</v>
      </c>
      <c r="AO145" s="22">
        <v>1</v>
      </c>
      <c r="AP145" s="22">
        <v>0</v>
      </c>
      <c r="AQ145" s="22">
        <v>0</v>
      </c>
      <c r="AR145" s="22">
        <v>0</v>
      </c>
      <c r="AS145" s="22">
        <v>1</v>
      </c>
      <c r="AT145" s="22">
        <v>0</v>
      </c>
      <c r="AU145" s="22">
        <v>0</v>
      </c>
      <c r="AV145" s="22">
        <v>0</v>
      </c>
      <c r="AW145" s="22">
        <v>30</v>
      </c>
      <c r="AX145" s="20">
        <v>39</v>
      </c>
      <c r="AY145" s="20">
        <v>25</v>
      </c>
      <c r="AZ145" s="20">
        <v>30</v>
      </c>
      <c r="BA145" s="20">
        <v>9.4</v>
      </c>
      <c r="BB145" s="22">
        <v>1</v>
      </c>
      <c r="BC145" s="20">
        <v>0.2</v>
      </c>
      <c r="BD145" s="20">
        <v>0.57999999999999996</v>
      </c>
      <c r="BE145" s="20">
        <v>0.78</v>
      </c>
      <c r="BF145" s="20">
        <v>2.02</v>
      </c>
      <c r="BG145" s="22">
        <v>249</v>
      </c>
      <c r="BH145" s="22">
        <v>100</v>
      </c>
      <c r="BI145" s="22">
        <v>224</v>
      </c>
      <c r="BJ145" s="22">
        <v>125</v>
      </c>
      <c r="BK145" s="22">
        <v>177</v>
      </c>
      <c r="BL145" s="22">
        <v>101</v>
      </c>
      <c r="BM145" s="22">
        <v>249</v>
      </c>
      <c r="BN145" s="22">
        <v>112</v>
      </c>
      <c r="BO145" s="20"/>
      <c r="BP145" s="20"/>
      <c r="BQ145" s="20"/>
      <c r="BR145" s="20"/>
      <c r="BS145" s="20"/>
      <c r="BT145" s="20"/>
      <c r="BU145" s="22">
        <v>0.26</v>
      </c>
      <c r="BV145" s="22">
        <v>0</v>
      </c>
      <c r="BW145" s="22">
        <v>0.77</v>
      </c>
      <c r="BX145" s="22">
        <v>1.03</v>
      </c>
      <c r="BY145" s="22">
        <v>2.67</v>
      </c>
      <c r="BZ145" s="22">
        <v>1.32</v>
      </c>
      <c r="CA145" s="22">
        <v>161</v>
      </c>
      <c r="CB145" s="22">
        <v>102</v>
      </c>
      <c r="CC145" s="22">
        <v>682</v>
      </c>
      <c r="CD145" s="22">
        <v>292</v>
      </c>
      <c r="CE145" s="22">
        <v>66</v>
      </c>
      <c r="CF145" s="22">
        <v>29</v>
      </c>
      <c r="CG145" s="22">
        <v>181</v>
      </c>
      <c r="CH145" s="22">
        <v>56</v>
      </c>
      <c r="CI145" s="22">
        <v>1.32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204214</v>
      </c>
      <c r="D146" s="22">
        <v>0</v>
      </c>
      <c r="E146" s="22">
        <v>0</v>
      </c>
      <c r="F146" s="22">
        <v>3</v>
      </c>
      <c r="G146" s="22">
        <v>-3</v>
      </c>
      <c r="H146" s="22">
        <v>1</v>
      </c>
      <c r="I146" s="22">
        <v>2</v>
      </c>
      <c r="J146" s="20">
        <v>2.2000000000000002</v>
      </c>
      <c r="K146" s="20">
        <v>2.2000000000000002</v>
      </c>
      <c r="L146" s="22">
        <v>6</v>
      </c>
      <c r="M146" s="20" t="s">
        <v>1133</v>
      </c>
      <c r="N146" s="20">
        <v>2.2000000000000002</v>
      </c>
      <c r="O146" s="22">
        <v>131</v>
      </c>
      <c r="P146" s="23" t="b">
        <v>0</v>
      </c>
      <c r="Q146" s="20"/>
      <c r="R146" s="20"/>
      <c r="S146" s="22">
        <v>53</v>
      </c>
      <c r="T146" s="20" t="s">
        <v>1134</v>
      </c>
      <c r="U146" s="20">
        <v>5.4</v>
      </c>
      <c r="V146" s="20" t="s">
        <v>446</v>
      </c>
      <c r="W146" s="20">
        <v>62.7</v>
      </c>
      <c r="X146" s="23" t="b">
        <v>0</v>
      </c>
      <c r="Y146" s="20"/>
      <c r="Z146" s="20" t="s">
        <v>858</v>
      </c>
      <c r="AA146" s="22">
        <v>5</v>
      </c>
      <c r="AB146" s="22">
        <v>36</v>
      </c>
      <c r="AC146" s="22">
        <v>27</v>
      </c>
      <c r="AD146" s="22">
        <v>1722176</v>
      </c>
      <c r="AE146" s="22">
        <v>33355</v>
      </c>
      <c r="AF146" s="22">
        <v>618685</v>
      </c>
      <c r="AG146" s="22">
        <v>50061</v>
      </c>
      <c r="AH146" s="20">
        <v>0.4</v>
      </c>
      <c r="AI146" s="20">
        <v>5.0999999999999996</v>
      </c>
      <c r="AJ146" s="20" t="s">
        <v>1951</v>
      </c>
      <c r="AK146" s="22">
        <v>450</v>
      </c>
      <c r="AL146" s="22">
        <v>1</v>
      </c>
      <c r="AM146" s="22">
        <v>3</v>
      </c>
      <c r="AN146" s="22">
        <v>0</v>
      </c>
      <c r="AO146" s="22">
        <v>7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5</v>
      </c>
      <c r="AW146" s="22">
        <v>120</v>
      </c>
      <c r="AX146" s="20">
        <v>160.80000000000001</v>
      </c>
      <c r="AY146" s="20">
        <v>176.8</v>
      </c>
      <c r="AZ146" s="20">
        <v>93</v>
      </c>
      <c r="BA146" s="20">
        <v>43</v>
      </c>
      <c r="BB146" s="22">
        <v>5</v>
      </c>
      <c r="BC146" s="20">
        <v>0.41</v>
      </c>
      <c r="BD146" s="20">
        <v>1.45</v>
      </c>
      <c r="BE146" s="20">
        <v>1.86</v>
      </c>
      <c r="BF146" s="20">
        <v>9.51</v>
      </c>
      <c r="BG146" s="22">
        <v>28</v>
      </c>
      <c r="BH146" s="22">
        <v>5</v>
      </c>
      <c r="BI146" s="22">
        <v>17</v>
      </c>
      <c r="BJ146" s="22">
        <v>4</v>
      </c>
      <c r="BK146" s="22">
        <v>54</v>
      </c>
      <c r="BL146" s="22">
        <v>4</v>
      </c>
      <c r="BM146" s="22">
        <v>21</v>
      </c>
      <c r="BN146" s="22">
        <v>2</v>
      </c>
      <c r="BO146" s="20"/>
      <c r="BP146" s="20"/>
      <c r="BQ146" s="20"/>
      <c r="BR146" s="20"/>
      <c r="BS146" s="20"/>
      <c r="BT146" s="20"/>
      <c r="BU146" s="22">
        <v>0.08</v>
      </c>
      <c r="BV146" s="22">
        <v>0</v>
      </c>
      <c r="BW146" s="22">
        <v>0.28999999999999998</v>
      </c>
      <c r="BX146" s="22">
        <v>0.37</v>
      </c>
      <c r="BY146" s="22">
        <v>1.9</v>
      </c>
      <c r="BZ146" s="22">
        <v>1.4</v>
      </c>
      <c r="CA146" s="22">
        <v>152</v>
      </c>
      <c r="CB146" s="22">
        <v>12</v>
      </c>
      <c r="CC146" s="22">
        <v>156</v>
      </c>
      <c r="CD146" s="22">
        <v>52</v>
      </c>
      <c r="CE146" s="22">
        <v>19</v>
      </c>
      <c r="CF146" s="22">
        <v>3</v>
      </c>
      <c r="CG146" s="22">
        <v>3</v>
      </c>
      <c r="CH146" s="22">
        <v>1</v>
      </c>
      <c r="CI146" s="22">
        <v>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100</v>
      </c>
      <c r="B147" s="22">
        <v>75</v>
      </c>
      <c r="C147" s="22">
        <v>487117</v>
      </c>
      <c r="D147" s="22">
        <v>0</v>
      </c>
      <c r="E147" s="22">
        <v>0</v>
      </c>
      <c r="F147" s="22">
        <v>0</v>
      </c>
      <c r="G147" s="22">
        <v>0</v>
      </c>
      <c r="H147" s="22">
        <v>1</v>
      </c>
      <c r="I147" s="22">
        <v>4</v>
      </c>
      <c r="J147" s="20">
        <v>5.2</v>
      </c>
      <c r="K147" s="20">
        <v>3.9</v>
      </c>
      <c r="L147" s="22">
        <v>1</v>
      </c>
      <c r="M147" s="20" t="s">
        <v>1135</v>
      </c>
      <c r="N147" s="20">
        <v>5.2</v>
      </c>
      <c r="O147" s="22">
        <v>132</v>
      </c>
      <c r="P147" s="23" t="b">
        <v>0</v>
      </c>
      <c r="Q147" s="20"/>
      <c r="R147" s="20" t="s">
        <v>3405</v>
      </c>
      <c r="S147" s="22">
        <v>60</v>
      </c>
      <c r="T147" s="20" t="s">
        <v>1136</v>
      </c>
      <c r="U147" s="20">
        <v>4.5</v>
      </c>
      <c r="V147" s="20" t="s">
        <v>690</v>
      </c>
      <c r="W147" s="20">
        <v>7.8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27</v>
      </c>
      <c r="AD147" s="22">
        <v>555251</v>
      </c>
      <c r="AE147" s="22">
        <v>16821</v>
      </c>
      <c r="AF147" s="22">
        <v>448310</v>
      </c>
      <c r="AG147" s="22">
        <v>44758</v>
      </c>
      <c r="AH147" s="20">
        <v>0.9</v>
      </c>
      <c r="AI147" s="20">
        <v>4.5</v>
      </c>
      <c r="AJ147" s="20" t="s">
        <v>690</v>
      </c>
      <c r="AK147" s="22">
        <v>255</v>
      </c>
      <c r="AL147" s="22">
        <v>4</v>
      </c>
      <c r="AM147" s="22">
        <v>0</v>
      </c>
      <c r="AN147" s="22">
        <v>1</v>
      </c>
      <c r="AO147" s="22">
        <v>5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3</v>
      </c>
      <c r="AW147" s="22">
        <v>107</v>
      </c>
      <c r="AX147" s="20">
        <v>157.19999999999999</v>
      </c>
      <c r="AY147" s="20">
        <v>31.7</v>
      </c>
      <c r="AZ147" s="20">
        <v>189</v>
      </c>
      <c r="BA147" s="20">
        <v>37.9</v>
      </c>
      <c r="BB147" s="22">
        <v>3</v>
      </c>
      <c r="BC147" s="20">
        <v>2.68</v>
      </c>
      <c r="BD147" s="20">
        <v>0.44</v>
      </c>
      <c r="BE147" s="20">
        <v>3.12</v>
      </c>
      <c r="BF147" s="20">
        <v>5.95</v>
      </c>
      <c r="BG147" s="22">
        <v>31</v>
      </c>
      <c r="BH147" s="22">
        <v>4</v>
      </c>
      <c r="BI147" s="22">
        <v>192</v>
      </c>
      <c r="BJ147" s="22">
        <v>29</v>
      </c>
      <c r="BK147" s="22">
        <v>20</v>
      </c>
      <c r="BL147" s="22">
        <v>8</v>
      </c>
      <c r="BM147" s="22">
        <v>32</v>
      </c>
      <c r="BN147" s="22">
        <v>8</v>
      </c>
      <c r="BO147" s="20"/>
      <c r="BP147" s="20"/>
      <c r="BQ147" s="20"/>
      <c r="BR147" s="20"/>
      <c r="BS147" s="20"/>
      <c r="BT147" s="20"/>
      <c r="BU147" s="22">
        <v>0.95</v>
      </c>
      <c r="BV147" s="22">
        <v>0</v>
      </c>
      <c r="BW147" s="22">
        <v>0.16</v>
      </c>
      <c r="BX147" s="22">
        <v>1.1100000000000001</v>
      </c>
      <c r="BY147" s="22">
        <v>2.1</v>
      </c>
      <c r="BZ147" s="22">
        <v>1.76</v>
      </c>
      <c r="CA147" s="22">
        <v>68</v>
      </c>
      <c r="CB147" s="22">
        <v>23</v>
      </c>
      <c r="CC147" s="22">
        <v>25</v>
      </c>
      <c r="CD147" s="22">
        <v>6</v>
      </c>
      <c r="CE147" s="22">
        <v>41</v>
      </c>
      <c r="CF147" s="22">
        <v>11</v>
      </c>
      <c r="CG147" s="22">
        <v>53</v>
      </c>
      <c r="CH147" s="22">
        <v>9</v>
      </c>
      <c r="CI147" s="22">
        <v>1.06</v>
      </c>
      <c r="CJ147" s="22">
        <v>0.35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243568</v>
      </c>
      <c r="D148" s="22">
        <v>0</v>
      </c>
      <c r="E148" s="22">
        <v>0</v>
      </c>
      <c r="F148" s="22">
        <v>-1</v>
      </c>
      <c r="G148" s="22">
        <v>1</v>
      </c>
      <c r="H148" s="22">
        <v>1</v>
      </c>
      <c r="I148" s="22">
        <v>3</v>
      </c>
      <c r="J148" s="20">
        <v>4.8</v>
      </c>
      <c r="K148" s="20">
        <v>4.8</v>
      </c>
      <c r="L148" s="22">
        <v>6</v>
      </c>
      <c r="M148" s="20" t="s">
        <v>1124</v>
      </c>
      <c r="N148" s="20">
        <v>4.8</v>
      </c>
      <c r="O148" s="22">
        <v>133</v>
      </c>
      <c r="P148" s="23" t="b">
        <v>0</v>
      </c>
      <c r="Q148" s="20"/>
      <c r="R148" s="20"/>
      <c r="S148" s="22">
        <v>49</v>
      </c>
      <c r="T148" s="20" t="s">
        <v>1125</v>
      </c>
      <c r="U148" s="20">
        <v>3.7</v>
      </c>
      <c r="V148" s="20" t="s">
        <v>648</v>
      </c>
      <c r="W148" s="20">
        <v>0.4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22</v>
      </c>
      <c r="AD148" s="22">
        <v>36534</v>
      </c>
      <c r="AE148" s="22">
        <v>7427</v>
      </c>
      <c r="AF148" s="22">
        <v>11315</v>
      </c>
      <c r="AG148" s="22">
        <v>1360</v>
      </c>
      <c r="AH148" s="20">
        <v>1</v>
      </c>
      <c r="AI148" s="20">
        <v>4.5</v>
      </c>
      <c r="AJ148" s="20" t="s">
        <v>648</v>
      </c>
      <c r="AK148" s="22">
        <v>344</v>
      </c>
      <c r="AL148" s="22">
        <v>0</v>
      </c>
      <c r="AM148" s="22">
        <v>3</v>
      </c>
      <c r="AN148" s="22">
        <v>1</v>
      </c>
      <c r="AO148" s="22">
        <v>5</v>
      </c>
      <c r="AP148" s="22">
        <v>0</v>
      </c>
      <c r="AQ148" s="22">
        <v>0</v>
      </c>
      <c r="AR148" s="22">
        <v>0</v>
      </c>
      <c r="AS148" s="22">
        <v>1</v>
      </c>
      <c r="AT148" s="22">
        <v>0</v>
      </c>
      <c r="AU148" s="22">
        <v>0</v>
      </c>
      <c r="AV148" s="22">
        <v>4</v>
      </c>
      <c r="AW148" s="22">
        <v>94</v>
      </c>
      <c r="AX148" s="20">
        <v>74</v>
      </c>
      <c r="AY148" s="20">
        <v>142.6</v>
      </c>
      <c r="AZ148" s="20">
        <v>22</v>
      </c>
      <c r="BA148" s="20">
        <v>23.8</v>
      </c>
      <c r="BB148" s="22">
        <v>4</v>
      </c>
      <c r="BC148" s="20">
        <v>0.23</v>
      </c>
      <c r="BD148" s="20">
        <v>0.85</v>
      </c>
      <c r="BE148" s="20">
        <v>1.08</v>
      </c>
      <c r="BF148" s="20">
        <v>7.49</v>
      </c>
      <c r="BG148" s="22">
        <v>162</v>
      </c>
      <c r="BH148" s="22">
        <v>60</v>
      </c>
      <c r="BI148" s="22">
        <v>22</v>
      </c>
      <c r="BJ148" s="22">
        <v>17</v>
      </c>
      <c r="BK148" s="22">
        <v>205</v>
      </c>
      <c r="BL148" s="22">
        <v>110</v>
      </c>
      <c r="BM148" s="22">
        <v>80</v>
      </c>
      <c r="BN148" s="22">
        <v>46</v>
      </c>
      <c r="BO148" s="22">
        <v>4</v>
      </c>
      <c r="BP148" s="20"/>
      <c r="BQ148" s="20"/>
      <c r="BR148" s="20"/>
      <c r="BS148" s="20"/>
      <c r="BT148" s="20"/>
      <c r="BU148" s="22">
        <v>0.06</v>
      </c>
      <c r="BV148" s="22">
        <v>0</v>
      </c>
      <c r="BW148" s="22">
        <v>0.22</v>
      </c>
      <c r="BX148" s="22">
        <v>0.28000000000000003</v>
      </c>
      <c r="BY148" s="22">
        <v>1.96</v>
      </c>
      <c r="BZ148" s="22">
        <v>1.31</v>
      </c>
      <c r="CA148" s="22">
        <v>274</v>
      </c>
      <c r="CB148" s="22">
        <v>178</v>
      </c>
      <c r="CC148" s="22">
        <v>35</v>
      </c>
      <c r="CD148" s="22">
        <v>16</v>
      </c>
      <c r="CE148" s="22">
        <v>91</v>
      </c>
      <c r="CF148" s="22">
        <v>39</v>
      </c>
      <c r="CG148" s="22">
        <v>234</v>
      </c>
      <c r="CH148" s="22">
        <v>73</v>
      </c>
      <c r="CI148" s="22">
        <v>1.05</v>
      </c>
      <c r="CJ148" s="22">
        <v>0.26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50</v>
      </c>
      <c r="B149" s="22">
        <v>50</v>
      </c>
      <c r="C149" s="22">
        <v>60307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2.9</v>
      </c>
      <c r="K149" s="20">
        <v>2.9</v>
      </c>
      <c r="L149" s="22">
        <v>0</v>
      </c>
      <c r="M149" s="20" t="s">
        <v>1091</v>
      </c>
      <c r="N149" s="20">
        <v>5.8</v>
      </c>
      <c r="O149" s="22">
        <v>134</v>
      </c>
      <c r="P149" s="23" t="b">
        <v>0</v>
      </c>
      <c r="Q149" s="20" t="s">
        <v>3207</v>
      </c>
      <c r="R149" s="20" t="s">
        <v>3406</v>
      </c>
      <c r="S149" s="22">
        <v>63</v>
      </c>
      <c r="T149" s="20" t="s">
        <v>1092</v>
      </c>
      <c r="U149" s="20">
        <v>5.2</v>
      </c>
      <c r="V149" s="20" t="s">
        <v>419</v>
      </c>
      <c r="W149" s="20">
        <v>2.6</v>
      </c>
      <c r="X149" s="23" t="b">
        <v>0</v>
      </c>
      <c r="Y149" s="20"/>
      <c r="Z149" s="20" t="s">
        <v>937</v>
      </c>
      <c r="AA149" s="22">
        <v>5</v>
      </c>
      <c r="AB149" s="22">
        <v>36</v>
      </c>
      <c r="AC149" s="22">
        <v>26</v>
      </c>
      <c r="AD149" s="22">
        <v>121400</v>
      </c>
      <c r="AE149" s="22">
        <v>1055</v>
      </c>
      <c r="AF149" s="22">
        <v>264522</v>
      </c>
      <c r="AG149" s="22">
        <v>31604</v>
      </c>
      <c r="AH149" s="20">
        <v>0.9</v>
      </c>
      <c r="AI149" s="20">
        <v>4.0999999999999996</v>
      </c>
      <c r="AJ149" s="20" t="s">
        <v>1952</v>
      </c>
      <c r="AK149" s="22">
        <v>438</v>
      </c>
      <c r="AL149" s="22">
        <v>2</v>
      </c>
      <c r="AM149" s="22">
        <v>0</v>
      </c>
      <c r="AN149" s="22">
        <v>1</v>
      </c>
      <c r="AO149" s="22">
        <v>6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6</v>
      </c>
      <c r="AW149" s="22">
        <v>112</v>
      </c>
      <c r="AX149" s="20">
        <v>173.8</v>
      </c>
      <c r="AY149" s="20">
        <v>222.9</v>
      </c>
      <c r="AZ149" s="20">
        <v>104</v>
      </c>
      <c r="BA149" s="20">
        <v>50</v>
      </c>
      <c r="BB149" s="22">
        <v>5</v>
      </c>
      <c r="BC149" s="20">
        <v>0.99</v>
      </c>
      <c r="BD149" s="20">
        <v>1.01</v>
      </c>
      <c r="BE149" s="20">
        <v>2</v>
      </c>
      <c r="BF149" s="20">
        <v>8.48</v>
      </c>
      <c r="BG149" s="22">
        <v>22</v>
      </c>
      <c r="BH149" s="22">
        <v>12</v>
      </c>
      <c r="BI149" s="22">
        <v>8</v>
      </c>
      <c r="BJ149" s="22">
        <v>6</v>
      </c>
      <c r="BK149" s="22">
        <v>48</v>
      </c>
      <c r="BL149" s="22">
        <v>29</v>
      </c>
      <c r="BM149" s="22">
        <v>16</v>
      </c>
      <c r="BN149" s="22">
        <v>13</v>
      </c>
      <c r="BO149" s="22">
        <v>1</v>
      </c>
      <c r="BP149" s="20"/>
      <c r="BQ149" s="20"/>
      <c r="BR149" s="20"/>
      <c r="BS149" s="22">
        <v>2</v>
      </c>
      <c r="BT149" s="20"/>
      <c r="BU149" s="22">
        <v>0.2</v>
      </c>
      <c r="BV149" s="22">
        <v>0</v>
      </c>
      <c r="BW149" s="22">
        <v>0.21</v>
      </c>
      <c r="BX149" s="22">
        <v>0.41</v>
      </c>
      <c r="BY149" s="22">
        <v>1.74</v>
      </c>
      <c r="BZ149" s="22">
        <v>1.23</v>
      </c>
      <c r="CA149" s="22">
        <v>56</v>
      </c>
      <c r="CB149" s="22">
        <v>34</v>
      </c>
      <c r="CC149" s="22">
        <v>16</v>
      </c>
      <c r="CD149" s="22">
        <v>9</v>
      </c>
      <c r="CE149" s="22">
        <v>23</v>
      </c>
      <c r="CF149" s="22">
        <v>15</v>
      </c>
      <c r="CG149" s="22">
        <v>108</v>
      </c>
      <c r="CH149" s="22">
        <v>30</v>
      </c>
      <c r="CI149" s="22">
        <v>1.03</v>
      </c>
      <c r="CJ149" s="22">
        <v>0.21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475168</v>
      </c>
      <c r="D150" s="22">
        <v>0</v>
      </c>
      <c r="E150" s="22">
        <v>0</v>
      </c>
      <c r="F150" s="22">
        <v>-1</v>
      </c>
      <c r="G150" s="22">
        <v>1</v>
      </c>
      <c r="H150" s="22">
        <v>0</v>
      </c>
      <c r="I150" s="22">
        <v>4</v>
      </c>
      <c r="J150" s="20">
        <v>2.8</v>
      </c>
      <c r="K150" s="20">
        <v>2.8</v>
      </c>
      <c r="L150" s="22">
        <v>1</v>
      </c>
      <c r="M150" s="20" t="s">
        <v>1953</v>
      </c>
      <c r="N150" s="20">
        <v>2.8</v>
      </c>
      <c r="O150" s="22">
        <v>135</v>
      </c>
      <c r="P150" s="23" t="b">
        <v>0</v>
      </c>
      <c r="Q150" s="20"/>
      <c r="R150" s="20"/>
      <c r="S150" s="22">
        <v>54</v>
      </c>
      <c r="T150" s="20" t="s">
        <v>1954</v>
      </c>
      <c r="U150" s="20">
        <v>3</v>
      </c>
      <c r="V150" s="20" t="s">
        <v>1955</v>
      </c>
      <c r="W150" s="20">
        <v>11.7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18</v>
      </c>
      <c r="AD150" s="22">
        <v>491146</v>
      </c>
      <c r="AE150" s="22">
        <v>22458</v>
      </c>
      <c r="AF150" s="22">
        <v>1664321</v>
      </c>
      <c r="AG150" s="22">
        <v>48216</v>
      </c>
      <c r="AH150" s="20">
        <v>0.5</v>
      </c>
      <c r="AI150" s="20">
        <v>3.3</v>
      </c>
      <c r="AJ150" s="20" t="s">
        <v>1953</v>
      </c>
      <c r="AK150" s="22">
        <v>279</v>
      </c>
      <c r="AL150" s="22">
        <v>2</v>
      </c>
      <c r="AM150" s="22">
        <v>0</v>
      </c>
      <c r="AN150" s="22">
        <v>1</v>
      </c>
      <c r="AO150" s="22">
        <v>4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3</v>
      </c>
      <c r="AW150" s="22">
        <v>75</v>
      </c>
      <c r="AX150" s="20">
        <v>117</v>
      </c>
      <c r="AY150" s="20">
        <v>107.5</v>
      </c>
      <c r="AZ150" s="20">
        <v>142</v>
      </c>
      <c r="BA150" s="20">
        <v>36.700000000000003</v>
      </c>
      <c r="BB150" s="22">
        <v>2</v>
      </c>
      <c r="BC150" s="20">
        <v>1.91</v>
      </c>
      <c r="BD150" s="20">
        <v>0.53</v>
      </c>
      <c r="BE150" s="20">
        <v>2.44</v>
      </c>
      <c r="BF150" s="20">
        <v>5.42</v>
      </c>
      <c r="BG150" s="22">
        <v>71</v>
      </c>
      <c r="BH150" s="22">
        <v>9</v>
      </c>
      <c r="BI150" s="22">
        <v>43</v>
      </c>
      <c r="BJ150" s="22">
        <v>3</v>
      </c>
      <c r="BK150" s="22">
        <v>32</v>
      </c>
      <c r="BL150" s="22">
        <v>12</v>
      </c>
      <c r="BM150" s="22">
        <v>36</v>
      </c>
      <c r="BN150" s="22">
        <v>9</v>
      </c>
      <c r="BO150" s="22">
        <v>5</v>
      </c>
      <c r="BP150" s="20"/>
      <c r="BQ150" s="20"/>
      <c r="BR150" s="20"/>
      <c r="BS150" s="22">
        <v>1</v>
      </c>
      <c r="BT150" s="20"/>
      <c r="BU150" s="22">
        <v>0.62</v>
      </c>
      <c r="BV150" s="22">
        <v>0</v>
      </c>
      <c r="BW150" s="22">
        <v>0.17</v>
      </c>
      <c r="BX150" s="22">
        <v>0.79</v>
      </c>
      <c r="BY150" s="22">
        <v>1.75</v>
      </c>
      <c r="BZ150" s="22">
        <v>1.29</v>
      </c>
      <c r="CA150" s="22">
        <v>136</v>
      </c>
      <c r="CB150" s="22">
        <v>38</v>
      </c>
      <c r="CC150" s="22">
        <v>116</v>
      </c>
      <c r="CD150" s="22">
        <v>17</v>
      </c>
      <c r="CE150" s="22">
        <v>131</v>
      </c>
      <c r="CF150" s="22">
        <v>20</v>
      </c>
      <c r="CG150" s="22">
        <v>35</v>
      </c>
      <c r="CH150" s="22">
        <v>7</v>
      </c>
      <c r="CI150" s="22">
        <v>0.65</v>
      </c>
      <c r="CJ150" s="22">
        <v>0.32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442229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0</v>
      </c>
      <c r="K151" s="20">
        <v>0</v>
      </c>
      <c r="L151" s="22">
        <v>0</v>
      </c>
      <c r="M151" s="20" t="s">
        <v>1956</v>
      </c>
      <c r="N151" s="20">
        <v>0</v>
      </c>
      <c r="O151" s="22">
        <v>136</v>
      </c>
      <c r="P151" s="23" t="b">
        <v>0</v>
      </c>
      <c r="Q151" s="20" t="s">
        <v>2517</v>
      </c>
      <c r="R151" s="20" t="s">
        <v>2518</v>
      </c>
      <c r="S151" s="22">
        <v>40</v>
      </c>
      <c r="T151" s="20" t="s">
        <v>1957</v>
      </c>
      <c r="U151" s="20">
        <v>0</v>
      </c>
      <c r="V151" s="20" t="s">
        <v>1958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0</v>
      </c>
      <c r="AE151" s="22">
        <v>0</v>
      </c>
      <c r="AF151" s="22">
        <v>1979</v>
      </c>
      <c r="AG151" s="22">
        <v>20</v>
      </c>
      <c r="AH151" s="20">
        <v>0</v>
      </c>
      <c r="AI151" s="20">
        <v>0</v>
      </c>
      <c r="AJ151" s="20" t="s">
        <v>1958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478</v>
      </c>
      <c r="BH151" s="22">
        <v>177</v>
      </c>
      <c r="BI151" s="22">
        <v>464</v>
      </c>
      <c r="BJ151" s="22">
        <v>176</v>
      </c>
      <c r="BK151" s="22">
        <v>437</v>
      </c>
      <c r="BL151" s="22">
        <v>163</v>
      </c>
      <c r="BM151" s="22">
        <v>484</v>
      </c>
      <c r="BN151" s="22">
        <v>178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666</v>
      </c>
      <c r="CB151" s="22">
        <v>198</v>
      </c>
      <c r="CC151" s="22">
        <v>448</v>
      </c>
      <c r="CD151" s="22">
        <v>162</v>
      </c>
      <c r="CE151" s="22">
        <v>482</v>
      </c>
      <c r="CF151" s="22">
        <v>174</v>
      </c>
      <c r="CG151" s="22">
        <v>610</v>
      </c>
      <c r="CH151" s="22">
        <v>211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484658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1122</v>
      </c>
      <c r="N152" s="20">
        <v>0</v>
      </c>
      <c r="O152" s="22">
        <v>137</v>
      </c>
      <c r="P152" s="23" t="b">
        <v>0</v>
      </c>
      <c r="Q152" s="20" t="s">
        <v>1959</v>
      </c>
      <c r="R152" s="20" t="s">
        <v>1960</v>
      </c>
      <c r="S152" s="22">
        <v>45</v>
      </c>
      <c r="T152" s="20" t="s">
        <v>1123</v>
      </c>
      <c r="U152" s="20">
        <v>0</v>
      </c>
      <c r="V152" s="20" t="s">
        <v>655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110</v>
      </c>
      <c r="AG152" s="22">
        <v>2</v>
      </c>
      <c r="AH152" s="20">
        <v>0</v>
      </c>
      <c r="AI152" s="20">
        <v>0</v>
      </c>
      <c r="AJ152" s="20" t="s">
        <v>655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617</v>
      </c>
      <c r="BH152" s="22">
        <v>242</v>
      </c>
      <c r="BI152" s="22">
        <v>613</v>
      </c>
      <c r="BJ152" s="22">
        <v>243</v>
      </c>
      <c r="BK152" s="22">
        <v>604</v>
      </c>
      <c r="BL152" s="22">
        <v>238</v>
      </c>
      <c r="BM152" s="22">
        <v>622</v>
      </c>
      <c r="BN152" s="22">
        <v>245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438</v>
      </c>
      <c r="CB152" s="22">
        <v>245</v>
      </c>
      <c r="CC152" s="22">
        <v>599</v>
      </c>
      <c r="CD152" s="22">
        <v>233</v>
      </c>
      <c r="CE152" s="22">
        <v>622</v>
      </c>
      <c r="CF152" s="22">
        <v>245</v>
      </c>
      <c r="CG152" s="22">
        <v>712</v>
      </c>
      <c r="CH152" s="22">
        <v>305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39155</v>
      </c>
      <c r="D153" s="22">
        <v>0</v>
      </c>
      <c r="E153" s="22">
        <v>0</v>
      </c>
      <c r="F153" s="22">
        <v>-1</v>
      </c>
      <c r="G153" s="22">
        <v>1</v>
      </c>
      <c r="H153" s="22">
        <v>0</v>
      </c>
      <c r="I153" s="22">
        <v>3</v>
      </c>
      <c r="J153" s="20">
        <v>1</v>
      </c>
      <c r="K153" s="20">
        <v>1</v>
      </c>
      <c r="L153" s="22">
        <v>0</v>
      </c>
      <c r="M153" s="20" t="s">
        <v>981</v>
      </c>
      <c r="N153" s="20">
        <v>1</v>
      </c>
      <c r="O153" s="22">
        <v>138</v>
      </c>
      <c r="P153" s="23" t="b">
        <v>0</v>
      </c>
      <c r="Q153" s="20"/>
      <c r="R153" s="20" t="s">
        <v>2519</v>
      </c>
      <c r="S153" s="22">
        <v>49</v>
      </c>
      <c r="T153" s="20" t="s">
        <v>1086</v>
      </c>
      <c r="U153" s="20">
        <v>1.2</v>
      </c>
      <c r="V153" s="20" t="s">
        <v>489</v>
      </c>
      <c r="W153" s="20">
        <v>0.1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5</v>
      </c>
      <c r="AD153" s="22">
        <v>2058</v>
      </c>
      <c r="AE153" s="22">
        <v>173</v>
      </c>
      <c r="AF153" s="22">
        <v>4307</v>
      </c>
      <c r="AG153" s="22">
        <v>207</v>
      </c>
      <c r="AH153" s="20">
        <v>0.2</v>
      </c>
      <c r="AI153" s="20">
        <v>1</v>
      </c>
      <c r="AJ153" s="20" t="s">
        <v>489</v>
      </c>
      <c r="AK153" s="22">
        <v>111</v>
      </c>
      <c r="AL153" s="22">
        <v>0</v>
      </c>
      <c r="AM153" s="22">
        <v>0</v>
      </c>
      <c r="AN153" s="22">
        <v>1</v>
      </c>
      <c r="AO153" s="22">
        <v>2</v>
      </c>
      <c r="AP153" s="22">
        <v>0</v>
      </c>
      <c r="AQ153" s="22">
        <v>0</v>
      </c>
      <c r="AR153" s="22">
        <v>0</v>
      </c>
      <c r="AS153" s="22">
        <v>1</v>
      </c>
      <c r="AT153" s="22">
        <v>0</v>
      </c>
      <c r="AU153" s="22">
        <v>0</v>
      </c>
      <c r="AV153" s="22">
        <v>0</v>
      </c>
      <c r="AW153" s="22">
        <v>13</v>
      </c>
      <c r="AX153" s="20">
        <v>14.4</v>
      </c>
      <c r="AY153" s="20">
        <v>39.5</v>
      </c>
      <c r="AZ153" s="20">
        <v>10</v>
      </c>
      <c r="BA153" s="20">
        <v>6.4</v>
      </c>
      <c r="BB153" s="22">
        <v>1</v>
      </c>
      <c r="BC153" s="20">
        <v>0</v>
      </c>
      <c r="BD153" s="20">
        <v>0.06</v>
      </c>
      <c r="BE153" s="20">
        <v>0.06</v>
      </c>
      <c r="BF153" s="20">
        <v>2.5299999999999998</v>
      </c>
      <c r="BG153" s="22">
        <v>317</v>
      </c>
      <c r="BH153" s="22">
        <v>134</v>
      </c>
      <c r="BI153" s="22">
        <v>164</v>
      </c>
      <c r="BJ153" s="22">
        <v>102</v>
      </c>
      <c r="BK153" s="22">
        <v>272</v>
      </c>
      <c r="BL153" s="22">
        <v>141</v>
      </c>
      <c r="BM153" s="22">
        <v>293</v>
      </c>
      <c r="BN153" s="22">
        <v>125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0.05</v>
      </c>
      <c r="BX153" s="22">
        <v>0.05</v>
      </c>
      <c r="BY153" s="22">
        <v>2.0499999999999998</v>
      </c>
      <c r="BZ153" s="22">
        <v>1.62</v>
      </c>
      <c r="CA153" s="22">
        <v>223</v>
      </c>
      <c r="CB153" s="22">
        <v>143</v>
      </c>
      <c r="CC153" s="22">
        <v>261</v>
      </c>
      <c r="CD153" s="22">
        <v>115</v>
      </c>
      <c r="CE153" s="22">
        <v>304</v>
      </c>
      <c r="CF153" s="22">
        <v>137</v>
      </c>
      <c r="CG153" s="22">
        <v>482</v>
      </c>
      <c r="CH153" s="22">
        <v>163</v>
      </c>
      <c r="CI153" s="22">
        <v>0.81</v>
      </c>
      <c r="CJ153" s="22">
        <v>0.81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232792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2</v>
      </c>
      <c r="J154" s="20">
        <v>2</v>
      </c>
      <c r="K154" s="20">
        <v>2</v>
      </c>
      <c r="L154" s="22">
        <v>1</v>
      </c>
      <c r="M154" s="20" t="s">
        <v>1101</v>
      </c>
      <c r="N154" s="20">
        <v>2</v>
      </c>
      <c r="O154" s="22">
        <v>139</v>
      </c>
      <c r="P154" s="23" t="b">
        <v>0</v>
      </c>
      <c r="Q154" s="20"/>
      <c r="R154" s="20"/>
      <c r="S154" s="22">
        <v>39</v>
      </c>
      <c r="T154" s="20" t="s">
        <v>1102</v>
      </c>
      <c r="U154" s="20">
        <v>2.7</v>
      </c>
      <c r="V154" s="20" t="s">
        <v>512</v>
      </c>
      <c r="W154" s="20">
        <v>6.9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8</v>
      </c>
      <c r="AD154" s="22">
        <v>273059</v>
      </c>
      <c r="AE154" s="22">
        <v>34681</v>
      </c>
      <c r="AF154" s="22">
        <v>298983</v>
      </c>
      <c r="AG154" s="22">
        <v>11454</v>
      </c>
      <c r="AH154" s="20">
        <v>0.5</v>
      </c>
      <c r="AI154" s="20">
        <v>2.1</v>
      </c>
      <c r="AJ154" s="20" t="s">
        <v>512</v>
      </c>
      <c r="AK154" s="22">
        <v>92</v>
      </c>
      <c r="AL154" s="22">
        <v>0</v>
      </c>
      <c r="AM154" s="22">
        <v>2</v>
      </c>
      <c r="AN154" s="22">
        <v>0</v>
      </c>
      <c r="AO154" s="22">
        <v>2</v>
      </c>
      <c r="AP154" s="22">
        <v>0</v>
      </c>
      <c r="AQ154" s="22">
        <v>0</v>
      </c>
      <c r="AR154" s="22">
        <v>0</v>
      </c>
      <c r="AS154" s="22">
        <v>2</v>
      </c>
      <c r="AT154" s="22">
        <v>0</v>
      </c>
      <c r="AU154" s="22">
        <v>0</v>
      </c>
      <c r="AV154" s="22">
        <v>0</v>
      </c>
      <c r="AW154" s="22">
        <v>31</v>
      </c>
      <c r="AX154" s="20">
        <v>35.4</v>
      </c>
      <c r="AY154" s="20">
        <v>23.8</v>
      </c>
      <c r="AZ154" s="20">
        <v>7</v>
      </c>
      <c r="BA154" s="20">
        <v>6.6</v>
      </c>
      <c r="BB154" s="22">
        <v>1</v>
      </c>
      <c r="BC154" s="20">
        <v>0.02</v>
      </c>
      <c r="BD154" s="20">
        <v>0.08</v>
      </c>
      <c r="BE154" s="20">
        <v>0.1</v>
      </c>
      <c r="BF154" s="20">
        <v>1.54</v>
      </c>
      <c r="BG154" s="22">
        <v>255</v>
      </c>
      <c r="BH154" s="22">
        <v>101</v>
      </c>
      <c r="BI154" s="22">
        <v>227</v>
      </c>
      <c r="BJ154" s="22">
        <v>70</v>
      </c>
      <c r="BK154" s="22">
        <v>295</v>
      </c>
      <c r="BL154" s="22">
        <v>99</v>
      </c>
      <c r="BM154" s="22">
        <v>288</v>
      </c>
      <c r="BN154" s="22">
        <v>105</v>
      </c>
      <c r="BO154" s="20"/>
      <c r="BP154" s="20"/>
      <c r="BQ154" s="20"/>
      <c r="BR154" s="20"/>
      <c r="BS154" s="20"/>
      <c r="BT154" s="20"/>
      <c r="BU154" s="22">
        <v>0.02</v>
      </c>
      <c r="BV154" s="22">
        <v>0</v>
      </c>
      <c r="BW154" s="22">
        <v>0.08</v>
      </c>
      <c r="BX154" s="22">
        <v>0.1</v>
      </c>
      <c r="BY154" s="22">
        <v>1.51</v>
      </c>
      <c r="BZ154" s="22">
        <v>1.96</v>
      </c>
      <c r="CA154" s="22">
        <v>712</v>
      </c>
      <c r="CB154" s="22">
        <v>226</v>
      </c>
      <c r="CC154" s="22">
        <v>159</v>
      </c>
      <c r="CD154" s="22">
        <v>53</v>
      </c>
      <c r="CE154" s="22">
        <v>144</v>
      </c>
      <c r="CF154" s="22">
        <v>47</v>
      </c>
      <c r="CG154" s="22">
        <v>56</v>
      </c>
      <c r="CH154" s="22">
        <v>19</v>
      </c>
      <c r="CI154" s="22">
        <v>0.98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109345</v>
      </c>
      <c r="D155" s="22">
        <v>0</v>
      </c>
      <c r="E155" s="22">
        <v>0</v>
      </c>
      <c r="F155" s="22">
        <v>0</v>
      </c>
      <c r="G155" s="22">
        <v>0</v>
      </c>
      <c r="H155" s="22">
        <v>1</v>
      </c>
      <c r="I155" s="22">
        <v>3</v>
      </c>
      <c r="J155" s="20">
        <v>1.2</v>
      </c>
      <c r="K155" s="20">
        <v>1.2</v>
      </c>
      <c r="L155" s="22">
        <v>0</v>
      </c>
      <c r="M155" s="20" t="s">
        <v>1094</v>
      </c>
      <c r="N155" s="20">
        <v>1.2</v>
      </c>
      <c r="O155" s="22">
        <v>140</v>
      </c>
      <c r="P155" s="23" t="b">
        <v>0</v>
      </c>
      <c r="Q155" s="20"/>
      <c r="R155" s="20" t="s">
        <v>3217</v>
      </c>
      <c r="S155" s="22">
        <v>65</v>
      </c>
      <c r="T155" s="20" t="s">
        <v>1095</v>
      </c>
      <c r="U155" s="20">
        <v>7.2</v>
      </c>
      <c r="V155" s="20" t="s">
        <v>392</v>
      </c>
      <c r="W155" s="20">
        <v>7.9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29</v>
      </c>
      <c r="AD155" s="22">
        <v>966233</v>
      </c>
      <c r="AE155" s="22">
        <v>7644</v>
      </c>
      <c r="AF155" s="22">
        <v>612332</v>
      </c>
      <c r="AG155" s="22">
        <v>74389</v>
      </c>
      <c r="AH155" s="20">
        <v>0.2</v>
      </c>
      <c r="AI155" s="20">
        <v>4.5</v>
      </c>
      <c r="AJ155" s="20" t="s">
        <v>392</v>
      </c>
      <c r="AK155" s="22">
        <v>314</v>
      </c>
      <c r="AL155" s="22">
        <v>3</v>
      </c>
      <c r="AM155" s="22">
        <v>0</v>
      </c>
      <c r="AN155" s="22">
        <v>2</v>
      </c>
      <c r="AO155" s="22">
        <v>4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4</v>
      </c>
      <c r="AW155" s="22">
        <v>85</v>
      </c>
      <c r="AX155" s="20">
        <v>142.6</v>
      </c>
      <c r="AY155" s="20">
        <v>88.3</v>
      </c>
      <c r="AZ155" s="20">
        <v>123</v>
      </c>
      <c r="BA155" s="20">
        <v>35.5</v>
      </c>
      <c r="BB155" s="22">
        <v>4</v>
      </c>
      <c r="BC155" s="20">
        <v>1.59</v>
      </c>
      <c r="BD155" s="20">
        <v>0.4</v>
      </c>
      <c r="BE155" s="20">
        <v>1.99</v>
      </c>
      <c r="BF155" s="20">
        <v>6.11</v>
      </c>
      <c r="BG155" s="22">
        <v>46</v>
      </c>
      <c r="BH155" s="22">
        <v>18</v>
      </c>
      <c r="BI155" s="22">
        <v>62</v>
      </c>
      <c r="BJ155" s="22">
        <v>45</v>
      </c>
      <c r="BK155" s="22">
        <v>43</v>
      </c>
      <c r="BL155" s="22">
        <v>27</v>
      </c>
      <c r="BM155" s="22">
        <v>41</v>
      </c>
      <c r="BN155" s="22">
        <v>26</v>
      </c>
      <c r="BO155" s="22">
        <v>2</v>
      </c>
      <c r="BP155" s="20"/>
      <c r="BQ155" s="22">
        <v>2</v>
      </c>
      <c r="BR155" s="20"/>
      <c r="BS155" s="20"/>
      <c r="BT155" s="20"/>
      <c r="BU155" s="22">
        <v>0.46</v>
      </c>
      <c r="BV155" s="22">
        <v>0</v>
      </c>
      <c r="BW155" s="22">
        <v>0.11</v>
      </c>
      <c r="BX155" s="22">
        <v>0.56999999999999995</v>
      </c>
      <c r="BY155" s="22">
        <v>1.75</v>
      </c>
      <c r="BZ155" s="22">
        <v>1.1499999999999999</v>
      </c>
      <c r="CA155" s="22">
        <v>48</v>
      </c>
      <c r="CB155" s="22">
        <v>28</v>
      </c>
      <c r="CC155" s="22">
        <v>246</v>
      </c>
      <c r="CD155" s="22">
        <v>112</v>
      </c>
      <c r="CE155" s="22">
        <v>4</v>
      </c>
      <c r="CF155" s="22">
        <v>3</v>
      </c>
      <c r="CG155" s="22">
        <v>52</v>
      </c>
      <c r="CH155" s="22">
        <v>18</v>
      </c>
      <c r="CI155" s="22">
        <v>1.1499999999999999</v>
      </c>
      <c r="CJ155" s="22">
        <v>0.56999999999999995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209288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1</v>
      </c>
      <c r="J156" s="20">
        <v>0</v>
      </c>
      <c r="K156" s="20">
        <v>0</v>
      </c>
      <c r="L156" s="22">
        <v>0</v>
      </c>
      <c r="M156" s="20" t="s">
        <v>1261</v>
      </c>
      <c r="N156" s="20">
        <v>0</v>
      </c>
      <c r="O156" s="22">
        <v>141</v>
      </c>
      <c r="P156" s="23" t="b">
        <v>0</v>
      </c>
      <c r="Q156" s="20"/>
      <c r="R156" s="20"/>
      <c r="S156" s="22">
        <v>40</v>
      </c>
      <c r="T156" s="20" t="s">
        <v>1796</v>
      </c>
      <c r="U156" s="20">
        <v>0</v>
      </c>
      <c r="V156" s="20" t="s">
        <v>1797</v>
      </c>
      <c r="W156" s="20">
        <v>0.2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0</v>
      </c>
      <c r="AD156" s="22">
        <v>2844</v>
      </c>
      <c r="AE156" s="22">
        <v>133</v>
      </c>
      <c r="AF156" s="22">
        <v>7442</v>
      </c>
      <c r="AG156" s="22">
        <v>308</v>
      </c>
      <c r="AH156" s="20">
        <v>0</v>
      </c>
      <c r="AI156" s="20">
        <v>0</v>
      </c>
      <c r="AJ156" s="20" t="s">
        <v>1797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459</v>
      </c>
      <c r="BH156" s="22">
        <v>51</v>
      </c>
      <c r="BI156" s="22">
        <v>444</v>
      </c>
      <c r="BJ156" s="22">
        <v>34</v>
      </c>
      <c r="BK156" s="22">
        <v>415</v>
      </c>
      <c r="BL156" s="22">
        <v>30</v>
      </c>
      <c r="BM156" s="22">
        <v>465</v>
      </c>
      <c r="BN156" s="22">
        <v>51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641</v>
      </c>
      <c r="CB156" s="22">
        <v>58</v>
      </c>
      <c r="CC156" s="22">
        <v>427</v>
      </c>
      <c r="CD156" s="22">
        <v>50</v>
      </c>
      <c r="CE156" s="22">
        <v>461</v>
      </c>
      <c r="CF156" s="22">
        <v>51</v>
      </c>
      <c r="CG156" s="22">
        <v>308</v>
      </c>
      <c r="CH156" s="22">
        <v>47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50</v>
      </c>
      <c r="B157" s="22">
        <v>50</v>
      </c>
      <c r="C157" s="22">
        <v>15157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3</v>
      </c>
      <c r="J157" s="20">
        <v>0.4</v>
      </c>
      <c r="K157" s="20">
        <v>0.4</v>
      </c>
      <c r="L157" s="22">
        <v>0</v>
      </c>
      <c r="M157" s="20" t="s">
        <v>479</v>
      </c>
      <c r="N157" s="20">
        <v>0.8</v>
      </c>
      <c r="O157" s="22">
        <v>142</v>
      </c>
      <c r="P157" s="23" t="b">
        <v>0</v>
      </c>
      <c r="Q157" s="20" t="s">
        <v>3207</v>
      </c>
      <c r="R157" s="20" t="s">
        <v>3407</v>
      </c>
      <c r="S157" s="22">
        <v>49</v>
      </c>
      <c r="T157" s="20" t="s">
        <v>1338</v>
      </c>
      <c r="U157" s="20">
        <v>1.2</v>
      </c>
      <c r="V157" s="20" t="s">
        <v>606</v>
      </c>
      <c r="W157" s="20">
        <v>0.2</v>
      </c>
      <c r="X157" s="23" t="b">
        <v>0</v>
      </c>
      <c r="Y157" s="20"/>
      <c r="Z157" s="20" t="s">
        <v>937</v>
      </c>
      <c r="AA157" s="22">
        <v>5</v>
      </c>
      <c r="AB157" s="22">
        <v>36</v>
      </c>
      <c r="AC157" s="22">
        <v>6</v>
      </c>
      <c r="AD157" s="22">
        <v>5315</v>
      </c>
      <c r="AE157" s="22">
        <v>22</v>
      </c>
      <c r="AF157" s="22">
        <v>14360</v>
      </c>
      <c r="AG157" s="22">
        <v>964</v>
      </c>
      <c r="AH157" s="20">
        <v>0.2</v>
      </c>
      <c r="AI157" s="20">
        <v>1.2</v>
      </c>
      <c r="AJ157" s="20" t="s">
        <v>606</v>
      </c>
      <c r="AK157" s="22">
        <v>227</v>
      </c>
      <c r="AL157" s="22">
        <v>0</v>
      </c>
      <c r="AM157" s="22">
        <v>0</v>
      </c>
      <c r="AN157" s="22">
        <v>1</v>
      </c>
      <c r="AO157" s="22">
        <v>4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0</v>
      </c>
      <c r="AW157" s="22">
        <v>36</v>
      </c>
      <c r="AX157" s="20">
        <v>27.6</v>
      </c>
      <c r="AY157" s="20">
        <v>29.2</v>
      </c>
      <c r="AZ157" s="20">
        <v>2</v>
      </c>
      <c r="BA157" s="20">
        <v>5.9</v>
      </c>
      <c r="BB157" s="22">
        <v>3</v>
      </c>
      <c r="BC157" s="20">
        <v>0</v>
      </c>
      <c r="BD157" s="20">
        <v>0.26</v>
      </c>
      <c r="BE157" s="20">
        <v>0.26</v>
      </c>
      <c r="BF157" s="20">
        <v>4.59</v>
      </c>
      <c r="BG157" s="22">
        <v>277</v>
      </c>
      <c r="BH157" s="22">
        <v>113</v>
      </c>
      <c r="BI157" s="22">
        <v>202</v>
      </c>
      <c r="BJ157" s="22">
        <v>114</v>
      </c>
      <c r="BK157" s="22">
        <v>354</v>
      </c>
      <c r="BL157" s="22">
        <v>176</v>
      </c>
      <c r="BM157" s="22">
        <v>298</v>
      </c>
      <c r="BN157" s="22">
        <v>129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0.1</v>
      </c>
      <c r="BX157" s="22">
        <v>0.1</v>
      </c>
      <c r="BY157" s="22">
        <v>1.82</v>
      </c>
      <c r="BZ157" s="22">
        <v>1.59</v>
      </c>
      <c r="CA157" s="22">
        <v>221</v>
      </c>
      <c r="CB157" s="22">
        <v>142</v>
      </c>
      <c r="CC157" s="22">
        <v>289</v>
      </c>
      <c r="CD157" s="22">
        <v>131</v>
      </c>
      <c r="CE157" s="22">
        <v>303</v>
      </c>
      <c r="CF157" s="22">
        <v>136</v>
      </c>
      <c r="CG157" s="22">
        <v>348</v>
      </c>
      <c r="CH157" s="22">
        <v>111</v>
      </c>
      <c r="CI157" s="22">
        <v>1.19</v>
      </c>
      <c r="CJ157" s="22">
        <v>0.4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451340</v>
      </c>
      <c r="D158" s="22">
        <v>1</v>
      </c>
      <c r="E158" s="22">
        <v>-1</v>
      </c>
      <c r="F158" s="22">
        <v>1</v>
      </c>
      <c r="G158" s="22">
        <v>-1</v>
      </c>
      <c r="H158" s="22">
        <v>2</v>
      </c>
      <c r="I158" s="22">
        <v>3</v>
      </c>
      <c r="J158" s="20">
        <v>5.5</v>
      </c>
      <c r="K158" s="20">
        <v>5.5</v>
      </c>
      <c r="L158" s="22">
        <v>14</v>
      </c>
      <c r="M158" s="20" t="s">
        <v>1118</v>
      </c>
      <c r="N158" s="20">
        <v>5.5</v>
      </c>
      <c r="O158" s="22">
        <v>143</v>
      </c>
      <c r="P158" s="23" t="b">
        <v>1</v>
      </c>
      <c r="Q158" s="20"/>
      <c r="R158" s="20"/>
      <c r="S158" s="22">
        <v>66</v>
      </c>
      <c r="T158" s="20" t="s">
        <v>1119</v>
      </c>
      <c r="U158" s="20">
        <v>6.5</v>
      </c>
      <c r="V158" s="20" t="s">
        <v>393</v>
      </c>
      <c r="W158" s="20">
        <v>41.7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39</v>
      </c>
      <c r="AD158" s="22">
        <v>1387534</v>
      </c>
      <c r="AE158" s="22">
        <v>171231</v>
      </c>
      <c r="AF158" s="22">
        <v>999596</v>
      </c>
      <c r="AG158" s="22">
        <v>29716</v>
      </c>
      <c r="AH158" s="20">
        <v>0.8</v>
      </c>
      <c r="AI158" s="20">
        <v>5.9</v>
      </c>
      <c r="AJ158" s="20" t="s">
        <v>393</v>
      </c>
      <c r="AK158" s="22">
        <v>485</v>
      </c>
      <c r="AL158" s="22">
        <v>3</v>
      </c>
      <c r="AM158" s="22">
        <v>3</v>
      </c>
      <c r="AN158" s="22">
        <v>0</v>
      </c>
      <c r="AO158" s="22">
        <v>7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6</v>
      </c>
      <c r="AW158" s="22">
        <v>131</v>
      </c>
      <c r="AX158" s="20">
        <v>198</v>
      </c>
      <c r="AY158" s="20">
        <v>183.8</v>
      </c>
      <c r="AZ158" s="20">
        <v>229</v>
      </c>
      <c r="BA158" s="20">
        <v>61.2</v>
      </c>
      <c r="BB158" s="22">
        <v>5</v>
      </c>
      <c r="BC158" s="20">
        <v>1.68</v>
      </c>
      <c r="BD158" s="20">
        <v>1.89</v>
      </c>
      <c r="BE158" s="20">
        <v>3.57</v>
      </c>
      <c r="BF158" s="20">
        <v>9.84</v>
      </c>
      <c r="BG158" s="22">
        <v>12</v>
      </c>
      <c r="BH158" s="22">
        <v>6</v>
      </c>
      <c r="BI158" s="22">
        <v>15</v>
      </c>
      <c r="BJ158" s="22">
        <v>11</v>
      </c>
      <c r="BK158" s="22">
        <v>7</v>
      </c>
      <c r="BL158" s="22">
        <v>4</v>
      </c>
      <c r="BM158" s="22">
        <v>5</v>
      </c>
      <c r="BN158" s="22">
        <v>4</v>
      </c>
      <c r="BO158" s="20"/>
      <c r="BP158" s="20"/>
      <c r="BQ158" s="20"/>
      <c r="BR158" s="20"/>
      <c r="BS158" s="20"/>
      <c r="BT158" s="20"/>
      <c r="BU158" s="22">
        <v>0.31</v>
      </c>
      <c r="BV158" s="22">
        <v>0</v>
      </c>
      <c r="BW158" s="22">
        <v>0.35</v>
      </c>
      <c r="BX158" s="22">
        <v>0.66</v>
      </c>
      <c r="BY158" s="22">
        <v>1.83</v>
      </c>
      <c r="BZ158" s="22">
        <v>1.3</v>
      </c>
      <c r="CA158" s="22">
        <v>46</v>
      </c>
      <c r="CB158" s="22">
        <v>27</v>
      </c>
      <c r="CC158" s="22">
        <v>20</v>
      </c>
      <c r="CD158" s="22">
        <v>13</v>
      </c>
      <c r="CE158" s="22">
        <v>6</v>
      </c>
      <c r="CF158" s="22">
        <v>5</v>
      </c>
      <c r="CG158" s="22">
        <v>4</v>
      </c>
      <c r="CH158" s="22">
        <v>2</v>
      </c>
      <c r="CI158" s="22">
        <v>0.93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243505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1107</v>
      </c>
      <c r="N159" s="20">
        <v>0</v>
      </c>
      <c r="O159" s="22">
        <v>144</v>
      </c>
      <c r="P159" s="23" t="b">
        <v>0</v>
      </c>
      <c r="Q159" s="20"/>
      <c r="R159" s="20"/>
      <c r="S159" s="22">
        <v>44</v>
      </c>
      <c r="T159" s="20" t="s">
        <v>1108</v>
      </c>
      <c r="U159" s="20">
        <v>0</v>
      </c>
      <c r="V159" s="20" t="s">
        <v>652</v>
      </c>
      <c r="W159" s="20">
        <v>0.1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0</v>
      </c>
      <c r="AD159" s="22">
        <v>3630</v>
      </c>
      <c r="AE159" s="22">
        <v>380</v>
      </c>
      <c r="AF159" s="22">
        <v>4795</v>
      </c>
      <c r="AG159" s="22">
        <v>264</v>
      </c>
      <c r="AH159" s="20">
        <v>0</v>
      </c>
      <c r="AI159" s="20">
        <v>0</v>
      </c>
      <c r="AJ159" s="20" t="s">
        <v>652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558</v>
      </c>
      <c r="BH159" s="22">
        <v>209</v>
      </c>
      <c r="BI159" s="22">
        <v>546</v>
      </c>
      <c r="BJ159" s="22">
        <v>209</v>
      </c>
      <c r="BK159" s="22">
        <v>530</v>
      </c>
      <c r="BL159" s="22">
        <v>201</v>
      </c>
      <c r="BM159" s="22">
        <v>563</v>
      </c>
      <c r="BN159" s="22">
        <v>212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544</v>
      </c>
      <c r="CB159" s="22">
        <v>285</v>
      </c>
      <c r="CC159" s="22">
        <v>535</v>
      </c>
      <c r="CD159" s="22">
        <v>195</v>
      </c>
      <c r="CE159" s="22">
        <v>563</v>
      </c>
      <c r="CF159" s="22">
        <v>212</v>
      </c>
      <c r="CG159" s="22">
        <v>444</v>
      </c>
      <c r="CH159" s="22">
        <v>143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0</v>
      </c>
      <c r="B160" s="22">
        <v>0</v>
      </c>
      <c r="C160" s="22">
        <v>441192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3</v>
      </c>
      <c r="J160" s="20">
        <v>0</v>
      </c>
      <c r="K160" s="20">
        <v>0</v>
      </c>
      <c r="L160" s="22">
        <v>0</v>
      </c>
      <c r="M160" s="20" t="s">
        <v>1110</v>
      </c>
      <c r="N160" s="20">
        <v>0</v>
      </c>
      <c r="O160" s="22">
        <v>146</v>
      </c>
      <c r="P160" s="23" t="b">
        <v>0</v>
      </c>
      <c r="Q160" s="20" t="s">
        <v>1962</v>
      </c>
      <c r="R160" s="20" t="s">
        <v>1963</v>
      </c>
      <c r="S160" s="22">
        <v>45</v>
      </c>
      <c r="T160" s="20" t="s">
        <v>1111</v>
      </c>
      <c r="U160" s="20">
        <v>0</v>
      </c>
      <c r="V160" s="20" t="s">
        <v>1112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0</v>
      </c>
      <c r="AE160" s="22">
        <v>0</v>
      </c>
      <c r="AF160" s="22">
        <v>1337</v>
      </c>
      <c r="AG160" s="22">
        <v>23</v>
      </c>
      <c r="AH160" s="20">
        <v>0</v>
      </c>
      <c r="AI160" s="20">
        <v>0</v>
      </c>
      <c r="AJ160" s="20" t="s">
        <v>647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603</v>
      </c>
      <c r="BH160" s="22">
        <v>233</v>
      </c>
      <c r="BI160" s="22">
        <v>599</v>
      </c>
      <c r="BJ160" s="22">
        <v>234</v>
      </c>
      <c r="BK160" s="22">
        <v>590</v>
      </c>
      <c r="BL160" s="22">
        <v>229</v>
      </c>
      <c r="BM160" s="22">
        <v>608</v>
      </c>
      <c r="BN160" s="22">
        <v>236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417</v>
      </c>
      <c r="CB160" s="22">
        <v>233</v>
      </c>
      <c r="CC160" s="22">
        <v>585</v>
      </c>
      <c r="CD160" s="22">
        <v>223</v>
      </c>
      <c r="CE160" s="22">
        <v>610</v>
      </c>
      <c r="CF160" s="22">
        <v>237</v>
      </c>
      <c r="CG160" s="22">
        <v>649</v>
      </c>
      <c r="CH160" s="22">
        <v>262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240514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1</v>
      </c>
      <c r="J161" s="20">
        <v>0</v>
      </c>
      <c r="K161" s="20">
        <v>0</v>
      </c>
      <c r="L161" s="22">
        <v>0</v>
      </c>
      <c r="M161" s="20" t="s">
        <v>1126</v>
      </c>
      <c r="N161" s="20">
        <v>0</v>
      </c>
      <c r="O161" s="22">
        <v>147</v>
      </c>
      <c r="P161" s="23" t="b">
        <v>0</v>
      </c>
      <c r="Q161" s="20" t="s">
        <v>1964</v>
      </c>
      <c r="R161" s="20" t="s">
        <v>1965</v>
      </c>
      <c r="S161" s="22">
        <v>40</v>
      </c>
      <c r="T161" s="20" t="s">
        <v>1127</v>
      </c>
      <c r="U161" s="20">
        <v>0</v>
      </c>
      <c r="V161" s="20" t="s">
        <v>653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26</v>
      </c>
      <c r="AG161" s="22">
        <v>0</v>
      </c>
      <c r="AH161" s="20">
        <v>0</v>
      </c>
      <c r="AI161" s="20">
        <v>0</v>
      </c>
      <c r="AJ161" s="20" t="s">
        <v>653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471</v>
      </c>
      <c r="BH161" s="22">
        <v>57</v>
      </c>
      <c r="BI161" s="22">
        <v>457</v>
      </c>
      <c r="BJ161" s="22">
        <v>41</v>
      </c>
      <c r="BK161" s="22">
        <v>428</v>
      </c>
      <c r="BL161" s="22">
        <v>37</v>
      </c>
      <c r="BM161" s="22">
        <v>477</v>
      </c>
      <c r="BN161" s="22">
        <v>57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654</v>
      </c>
      <c r="CB161" s="22">
        <v>65</v>
      </c>
      <c r="CC161" s="22">
        <v>439</v>
      </c>
      <c r="CD161" s="22">
        <v>56</v>
      </c>
      <c r="CE161" s="22">
        <v>473</v>
      </c>
      <c r="CF161" s="22">
        <v>57</v>
      </c>
      <c r="CG161" s="22">
        <v>716</v>
      </c>
      <c r="CH161" s="22">
        <v>85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49262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1</v>
      </c>
      <c r="J162" s="20">
        <v>0.8</v>
      </c>
      <c r="K162" s="20">
        <v>0.8</v>
      </c>
      <c r="L162" s="22">
        <v>0</v>
      </c>
      <c r="M162" s="20" t="s">
        <v>1087</v>
      </c>
      <c r="N162" s="20">
        <v>0.8</v>
      </c>
      <c r="O162" s="22">
        <v>148</v>
      </c>
      <c r="P162" s="23" t="b">
        <v>0</v>
      </c>
      <c r="Q162" s="20"/>
      <c r="R162" s="20"/>
      <c r="S162" s="22">
        <v>44</v>
      </c>
      <c r="T162" s="20" t="s">
        <v>1088</v>
      </c>
      <c r="U162" s="20">
        <v>2.7</v>
      </c>
      <c r="V162" s="20" t="s">
        <v>651</v>
      </c>
      <c r="W162" s="20">
        <v>3.5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8</v>
      </c>
      <c r="AD162" s="22">
        <v>65607</v>
      </c>
      <c r="AE162" s="22">
        <v>1188</v>
      </c>
      <c r="AF162" s="22">
        <v>259093</v>
      </c>
      <c r="AG162" s="22">
        <v>13495</v>
      </c>
      <c r="AH162" s="20">
        <v>0.2</v>
      </c>
      <c r="AI162" s="20">
        <v>1.8</v>
      </c>
      <c r="AJ162" s="20" t="s">
        <v>651</v>
      </c>
      <c r="AK162" s="22">
        <v>270</v>
      </c>
      <c r="AL162" s="22">
        <v>0</v>
      </c>
      <c r="AM162" s="22">
        <v>0</v>
      </c>
      <c r="AN162" s="22">
        <v>0</v>
      </c>
      <c r="AO162" s="22">
        <v>3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9</v>
      </c>
      <c r="AV162" s="22">
        <v>0</v>
      </c>
      <c r="AW162" s="22">
        <v>59</v>
      </c>
      <c r="AX162" s="20">
        <v>85.4</v>
      </c>
      <c r="AY162" s="20">
        <v>0</v>
      </c>
      <c r="AZ162" s="20">
        <v>0</v>
      </c>
      <c r="BA162" s="20">
        <v>8.5</v>
      </c>
      <c r="BB162" s="22">
        <v>3</v>
      </c>
      <c r="BC162" s="20">
        <v>0</v>
      </c>
      <c r="BD162" s="20">
        <v>0</v>
      </c>
      <c r="BE162" s="20">
        <v>0</v>
      </c>
      <c r="BF162" s="20">
        <v>4.47</v>
      </c>
      <c r="BG162" s="22">
        <v>130</v>
      </c>
      <c r="BH162" s="22">
        <v>18</v>
      </c>
      <c r="BI162" s="22">
        <v>504</v>
      </c>
      <c r="BJ162" s="22">
        <v>61</v>
      </c>
      <c r="BK162" s="22">
        <v>482</v>
      </c>
      <c r="BL162" s="22">
        <v>57</v>
      </c>
      <c r="BM162" s="22">
        <v>264</v>
      </c>
      <c r="BN162" s="22">
        <v>18</v>
      </c>
      <c r="BO162" s="20"/>
      <c r="BP162" s="20"/>
      <c r="BQ162" s="20"/>
      <c r="BR162" s="20"/>
      <c r="BS162" s="20"/>
      <c r="BT162" s="20"/>
      <c r="BU162" s="22">
        <v>0</v>
      </c>
      <c r="BV162" s="22">
        <v>3</v>
      </c>
      <c r="BW162" s="22">
        <v>0</v>
      </c>
      <c r="BX162" s="22">
        <v>0</v>
      </c>
      <c r="BY162" s="22">
        <v>1.49</v>
      </c>
      <c r="BZ162" s="22">
        <v>1</v>
      </c>
      <c r="CA162" s="22">
        <v>478</v>
      </c>
      <c r="CB162" s="22">
        <v>25</v>
      </c>
      <c r="CC162" s="22">
        <v>282</v>
      </c>
      <c r="CD162" s="22">
        <v>21</v>
      </c>
      <c r="CE162" s="22">
        <v>145</v>
      </c>
      <c r="CF162" s="22">
        <v>16</v>
      </c>
      <c r="CG162" s="22">
        <v>94</v>
      </c>
      <c r="CH162" s="22">
        <v>14</v>
      </c>
      <c r="CI162" s="22">
        <v>1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450434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4</v>
      </c>
      <c r="J163" s="20">
        <v>0</v>
      </c>
      <c r="K163" s="20">
        <v>0</v>
      </c>
      <c r="L163" s="22">
        <v>0</v>
      </c>
      <c r="M163" s="20" t="s">
        <v>1116</v>
      </c>
      <c r="N163" s="20">
        <v>0</v>
      </c>
      <c r="O163" s="22">
        <v>149</v>
      </c>
      <c r="P163" s="23" t="b">
        <v>0</v>
      </c>
      <c r="Q163" s="20" t="s">
        <v>2396</v>
      </c>
      <c r="R163" s="20" t="s">
        <v>2397</v>
      </c>
      <c r="S163" s="22">
        <v>55</v>
      </c>
      <c r="T163" s="20" t="s">
        <v>1117</v>
      </c>
      <c r="U163" s="20">
        <v>0</v>
      </c>
      <c r="V163" s="20" t="s">
        <v>649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4144</v>
      </c>
      <c r="AG163" s="22">
        <v>34</v>
      </c>
      <c r="AH163" s="20">
        <v>0</v>
      </c>
      <c r="AI163" s="20">
        <v>0</v>
      </c>
      <c r="AJ163" s="20" t="s">
        <v>649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706</v>
      </c>
      <c r="BH163" s="22">
        <v>86</v>
      </c>
      <c r="BI163" s="22">
        <v>706</v>
      </c>
      <c r="BJ163" s="22">
        <v>86</v>
      </c>
      <c r="BK163" s="22">
        <v>704</v>
      </c>
      <c r="BL163" s="22">
        <v>86</v>
      </c>
      <c r="BM163" s="22">
        <v>706</v>
      </c>
      <c r="BN163" s="22">
        <v>86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116</v>
      </c>
      <c r="CB163" s="22">
        <v>34</v>
      </c>
      <c r="CC163" s="22">
        <v>698</v>
      </c>
      <c r="CD163" s="22">
        <v>85</v>
      </c>
      <c r="CE163" s="22">
        <v>705</v>
      </c>
      <c r="CF163" s="22">
        <v>86</v>
      </c>
      <c r="CG163" s="22">
        <v>607</v>
      </c>
      <c r="CH163" s="22">
        <v>85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0"/>
      <c r="B164" s="20"/>
      <c r="C164" s="22">
        <v>469142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2</v>
      </c>
      <c r="J164" s="20">
        <v>0.8</v>
      </c>
      <c r="K164" s="20">
        <v>0.8</v>
      </c>
      <c r="L164" s="22">
        <v>0</v>
      </c>
      <c r="M164" s="20" t="s">
        <v>1128</v>
      </c>
      <c r="N164" s="20">
        <v>0.8</v>
      </c>
      <c r="O164" s="22">
        <v>150</v>
      </c>
      <c r="P164" s="23" t="b">
        <v>0</v>
      </c>
      <c r="Q164" s="20"/>
      <c r="R164" s="20"/>
      <c r="S164" s="22">
        <v>40</v>
      </c>
      <c r="T164" s="20" t="s">
        <v>1129</v>
      </c>
      <c r="U164" s="20">
        <v>1.7</v>
      </c>
      <c r="V164" s="20" t="s">
        <v>1130</v>
      </c>
      <c r="W164" s="20">
        <v>1.9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5</v>
      </c>
      <c r="AD164" s="22">
        <v>143689</v>
      </c>
      <c r="AE164" s="22">
        <v>2363</v>
      </c>
      <c r="AF164" s="22">
        <v>101966</v>
      </c>
      <c r="AG164" s="22">
        <v>4678</v>
      </c>
      <c r="AH164" s="20">
        <v>0.2</v>
      </c>
      <c r="AI164" s="20">
        <v>1.2</v>
      </c>
      <c r="AJ164" s="20" t="s">
        <v>646</v>
      </c>
      <c r="AK164" s="22">
        <v>270</v>
      </c>
      <c r="AL164" s="22">
        <v>0</v>
      </c>
      <c r="AM164" s="22">
        <v>0</v>
      </c>
      <c r="AN164" s="22">
        <v>0</v>
      </c>
      <c r="AO164" s="22">
        <v>3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0</v>
      </c>
      <c r="AW164" s="22">
        <v>49</v>
      </c>
      <c r="AX164" s="20">
        <v>93</v>
      </c>
      <c r="AY164" s="20">
        <v>2.2999999999999998</v>
      </c>
      <c r="AZ164" s="20">
        <v>17</v>
      </c>
      <c r="BA164" s="20">
        <v>11.2</v>
      </c>
      <c r="BB164" s="22">
        <v>3</v>
      </c>
      <c r="BC164" s="20">
        <v>0.02</v>
      </c>
      <c r="BD164" s="20">
        <v>0.02</v>
      </c>
      <c r="BE164" s="20">
        <v>0.04</v>
      </c>
      <c r="BF164" s="20">
        <v>3.71</v>
      </c>
      <c r="BG164" s="22">
        <v>113</v>
      </c>
      <c r="BH164" s="22">
        <v>42</v>
      </c>
      <c r="BI164" s="22">
        <v>342</v>
      </c>
      <c r="BJ164" s="22">
        <v>126</v>
      </c>
      <c r="BK164" s="22">
        <v>222</v>
      </c>
      <c r="BL164" s="22">
        <v>60</v>
      </c>
      <c r="BM164" s="22">
        <v>229</v>
      </c>
      <c r="BN164" s="22">
        <v>76</v>
      </c>
      <c r="BO164" s="20"/>
      <c r="BP164" s="20"/>
      <c r="BQ164" s="20"/>
      <c r="BR164" s="20"/>
      <c r="BS164" s="20"/>
      <c r="BT164" s="20"/>
      <c r="BU164" s="22">
        <v>0.01</v>
      </c>
      <c r="BV164" s="22">
        <v>0</v>
      </c>
      <c r="BW164" s="22">
        <v>0.01</v>
      </c>
      <c r="BX164" s="22">
        <v>0.02</v>
      </c>
      <c r="BY164" s="22">
        <v>1.24</v>
      </c>
      <c r="BZ164" s="22">
        <v>1</v>
      </c>
      <c r="CA164" s="22">
        <v>678</v>
      </c>
      <c r="CB164" s="22">
        <v>205</v>
      </c>
      <c r="CC164" s="22">
        <v>281</v>
      </c>
      <c r="CD164" s="22">
        <v>93</v>
      </c>
      <c r="CE164" s="22">
        <v>243</v>
      </c>
      <c r="CF164" s="22">
        <v>77</v>
      </c>
      <c r="CG164" s="22">
        <v>122</v>
      </c>
      <c r="CH164" s="22">
        <v>46</v>
      </c>
      <c r="CI164" s="22">
        <v>1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111478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2</v>
      </c>
      <c r="J165" s="20">
        <v>2.2000000000000002</v>
      </c>
      <c r="K165" s="20">
        <v>2.2000000000000002</v>
      </c>
      <c r="L165" s="22">
        <v>1</v>
      </c>
      <c r="M165" s="20" t="s">
        <v>1097</v>
      </c>
      <c r="N165" s="20">
        <v>2.2000000000000002</v>
      </c>
      <c r="O165" s="22">
        <v>151</v>
      </c>
      <c r="P165" s="23" t="b">
        <v>0</v>
      </c>
      <c r="Q165" s="20"/>
      <c r="R165" s="20"/>
      <c r="S165" s="22">
        <v>44</v>
      </c>
      <c r="T165" s="20" t="s">
        <v>1098</v>
      </c>
      <c r="U165" s="20">
        <v>1.8</v>
      </c>
      <c r="V165" s="20" t="s">
        <v>454</v>
      </c>
      <c r="W165" s="20">
        <v>0.9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11</v>
      </c>
      <c r="AD165" s="22">
        <v>32307</v>
      </c>
      <c r="AE165" s="22">
        <v>2270</v>
      </c>
      <c r="AF165" s="22">
        <v>58309</v>
      </c>
      <c r="AG165" s="22">
        <v>2229</v>
      </c>
      <c r="AH165" s="20">
        <v>0.5</v>
      </c>
      <c r="AI165" s="20">
        <v>2.5</v>
      </c>
      <c r="AJ165" s="20" t="s">
        <v>454</v>
      </c>
      <c r="AK165" s="22">
        <v>332</v>
      </c>
      <c r="AL165" s="22">
        <v>0</v>
      </c>
      <c r="AM165" s="22">
        <v>1</v>
      </c>
      <c r="AN165" s="22">
        <v>0</v>
      </c>
      <c r="AO165" s="22">
        <v>5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68</v>
      </c>
      <c r="AX165" s="20">
        <v>90</v>
      </c>
      <c r="AY165" s="20">
        <v>25.1</v>
      </c>
      <c r="AZ165" s="20">
        <v>19</v>
      </c>
      <c r="BA165" s="20">
        <v>13.5</v>
      </c>
      <c r="BB165" s="22">
        <v>3</v>
      </c>
      <c r="BC165" s="20">
        <v>7.0000000000000007E-2</v>
      </c>
      <c r="BD165" s="20">
        <v>0.06</v>
      </c>
      <c r="BE165" s="20">
        <v>0.13</v>
      </c>
      <c r="BF165" s="20">
        <v>6.35</v>
      </c>
      <c r="BG165" s="22">
        <v>115</v>
      </c>
      <c r="BH165" s="22">
        <v>43</v>
      </c>
      <c r="BI165" s="22">
        <v>220</v>
      </c>
      <c r="BJ165" s="22">
        <v>67</v>
      </c>
      <c r="BK165" s="22">
        <v>214</v>
      </c>
      <c r="BL165" s="22">
        <v>54</v>
      </c>
      <c r="BM165" s="22">
        <v>195</v>
      </c>
      <c r="BN165" s="22">
        <v>61</v>
      </c>
      <c r="BO165" s="20"/>
      <c r="BP165" s="20"/>
      <c r="BQ165" s="20"/>
      <c r="BR165" s="20"/>
      <c r="BS165" s="20"/>
      <c r="BT165" s="20"/>
      <c r="BU165" s="22">
        <v>0.02</v>
      </c>
      <c r="BV165" s="22">
        <v>0</v>
      </c>
      <c r="BW165" s="22">
        <v>0.02</v>
      </c>
      <c r="BX165" s="22">
        <v>0.04</v>
      </c>
      <c r="BY165" s="22">
        <v>1.72</v>
      </c>
      <c r="BZ165" s="22">
        <v>1.36</v>
      </c>
      <c r="CA165" s="22">
        <v>494</v>
      </c>
      <c r="CB165" s="22">
        <v>113</v>
      </c>
      <c r="CC165" s="22">
        <v>139</v>
      </c>
      <c r="CD165" s="22">
        <v>44</v>
      </c>
      <c r="CE165" s="22">
        <v>229</v>
      </c>
      <c r="CF165" s="22">
        <v>74</v>
      </c>
      <c r="CG165" s="22">
        <v>171</v>
      </c>
      <c r="CH165" s="22">
        <v>67</v>
      </c>
      <c r="CI165" s="22">
        <v>0.81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489639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1</v>
      </c>
      <c r="J166" s="20">
        <v>1.5</v>
      </c>
      <c r="K166" s="20">
        <v>1.5</v>
      </c>
      <c r="L166" s="22">
        <v>2</v>
      </c>
      <c r="M166" s="20" t="s">
        <v>1966</v>
      </c>
      <c r="N166" s="20">
        <v>1.5</v>
      </c>
      <c r="O166" s="22">
        <v>152</v>
      </c>
      <c r="P166" s="23" t="b">
        <v>0</v>
      </c>
      <c r="Q166" s="20"/>
      <c r="R166" s="20"/>
      <c r="S166" s="22">
        <v>44</v>
      </c>
      <c r="T166" s="20" t="s">
        <v>1967</v>
      </c>
      <c r="U166" s="20">
        <v>2</v>
      </c>
      <c r="V166" s="20" t="s">
        <v>1968</v>
      </c>
      <c r="W166" s="20">
        <v>0.4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6</v>
      </c>
      <c r="AD166" s="22">
        <v>12650</v>
      </c>
      <c r="AE166" s="22">
        <v>678</v>
      </c>
      <c r="AF166" s="22">
        <v>22283</v>
      </c>
      <c r="AG166" s="22">
        <v>690</v>
      </c>
      <c r="AH166" s="20">
        <v>0.3</v>
      </c>
      <c r="AI166" s="20">
        <v>1.4</v>
      </c>
      <c r="AJ166" s="20" t="s">
        <v>1968</v>
      </c>
      <c r="AK166" s="22">
        <v>270</v>
      </c>
      <c r="AL166" s="22">
        <v>0</v>
      </c>
      <c r="AM166" s="22">
        <v>0</v>
      </c>
      <c r="AN166" s="22">
        <v>0</v>
      </c>
      <c r="AO166" s="22">
        <v>5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8</v>
      </c>
      <c r="AV166" s="22">
        <v>0</v>
      </c>
      <c r="AW166" s="22">
        <v>41</v>
      </c>
      <c r="AX166" s="20">
        <v>65.8</v>
      </c>
      <c r="AY166" s="20">
        <v>0</v>
      </c>
      <c r="AZ166" s="20">
        <v>0</v>
      </c>
      <c r="BA166" s="20">
        <v>6.6</v>
      </c>
      <c r="BB166" s="22">
        <v>3</v>
      </c>
      <c r="BC166" s="20">
        <v>0</v>
      </c>
      <c r="BD166" s="20">
        <v>0</v>
      </c>
      <c r="BE166" s="20">
        <v>0</v>
      </c>
      <c r="BF166" s="20">
        <v>6</v>
      </c>
      <c r="BG166" s="22">
        <v>180</v>
      </c>
      <c r="BH166" s="22">
        <v>20</v>
      </c>
      <c r="BI166" s="22">
        <v>560</v>
      </c>
      <c r="BJ166" s="22">
        <v>66</v>
      </c>
      <c r="BK166" s="22">
        <v>545</v>
      </c>
      <c r="BL166" s="22">
        <v>63</v>
      </c>
      <c r="BM166" s="22">
        <v>290</v>
      </c>
      <c r="BN166" s="22">
        <v>20</v>
      </c>
      <c r="BO166" s="20"/>
      <c r="BP166" s="20"/>
      <c r="BQ166" s="20"/>
      <c r="BR166" s="20"/>
      <c r="BS166" s="20"/>
      <c r="BT166" s="20"/>
      <c r="BU166" s="22">
        <v>0</v>
      </c>
      <c r="BV166" s="22">
        <v>2.67</v>
      </c>
      <c r="BW166" s="22">
        <v>0</v>
      </c>
      <c r="BX166" s="22">
        <v>0</v>
      </c>
      <c r="BY166" s="22">
        <v>2</v>
      </c>
      <c r="BZ166" s="22">
        <v>1.67</v>
      </c>
      <c r="CA166" s="22">
        <v>572</v>
      </c>
      <c r="CB166" s="22">
        <v>31</v>
      </c>
      <c r="CC166" s="22">
        <v>207</v>
      </c>
      <c r="CD166" s="22">
        <v>19</v>
      </c>
      <c r="CE166" s="22">
        <v>206</v>
      </c>
      <c r="CF166" s="22">
        <v>20</v>
      </c>
      <c r="CG166" s="22">
        <v>240</v>
      </c>
      <c r="CH166" s="22">
        <v>31</v>
      </c>
      <c r="CI166" s="22">
        <v>1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110735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0.8</v>
      </c>
      <c r="K167" s="20">
        <v>0.8</v>
      </c>
      <c r="L167" s="22">
        <v>2</v>
      </c>
      <c r="M167" s="20" t="s">
        <v>981</v>
      </c>
      <c r="N167" s="20">
        <v>0.8</v>
      </c>
      <c r="O167" s="22">
        <v>153</v>
      </c>
      <c r="P167" s="23" t="b">
        <v>0</v>
      </c>
      <c r="Q167" s="20"/>
      <c r="R167" s="20" t="s">
        <v>2520</v>
      </c>
      <c r="S167" s="22">
        <v>44</v>
      </c>
      <c r="T167" s="20" t="s">
        <v>1096</v>
      </c>
      <c r="U167" s="20">
        <v>1.3</v>
      </c>
      <c r="V167" s="20" t="s">
        <v>552</v>
      </c>
      <c r="W167" s="20">
        <v>0.2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4</v>
      </c>
      <c r="AD167" s="22">
        <v>9137</v>
      </c>
      <c r="AE167" s="22">
        <v>351</v>
      </c>
      <c r="AF167" s="22">
        <v>18039</v>
      </c>
      <c r="AG167" s="22">
        <v>495</v>
      </c>
      <c r="AH167" s="20">
        <v>0.2</v>
      </c>
      <c r="AI167" s="20">
        <v>0.9</v>
      </c>
      <c r="AJ167" s="20" t="s">
        <v>552</v>
      </c>
      <c r="AK167" s="22">
        <v>270</v>
      </c>
      <c r="AL167" s="22">
        <v>0</v>
      </c>
      <c r="AM167" s="22">
        <v>0</v>
      </c>
      <c r="AN167" s="22">
        <v>0</v>
      </c>
      <c r="AO167" s="22">
        <v>5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0</v>
      </c>
      <c r="AW167" s="22">
        <v>50</v>
      </c>
      <c r="AX167" s="20">
        <v>60</v>
      </c>
      <c r="AY167" s="20">
        <v>7.5</v>
      </c>
      <c r="AZ167" s="20">
        <v>8</v>
      </c>
      <c r="BA167" s="20">
        <v>7.6</v>
      </c>
      <c r="BB167" s="22">
        <v>3</v>
      </c>
      <c r="BC167" s="20">
        <v>0.1</v>
      </c>
      <c r="BD167" s="20">
        <v>7.0000000000000007E-2</v>
      </c>
      <c r="BE167" s="20">
        <v>0.17</v>
      </c>
      <c r="BF167" s="20">
        <v>6.76</v>
      </c>
      <c r="BG167" s="22">
        <v>194</v>
      </c>
      <c r="BH167" s="22">
        <v>78</v>
      </c>
      <c r="BI167" s="22">
        <v>312</v>
      </c>
      <c r="BJ167" s="22">
        <v>109</v>
      </c>
      <c r="BK167" s="22">
        <v>288</v>
      </c>
      <c r="BL167" s="22">
        <v>93</v>
      </c>
      <c r="BM167" s="22">
        <v>278</v>
      </c>
      <c r="BN167" s="22">
        <v>99</v>
      </c>
      <c r="BO167" s="20"/>
      <c r="BP167" s="20"/>
      <c r="BQ167" s="20"/>
      <c r="BR167" s="20"/>
      <c r="BS167" s="20"/>
      <c r="BT167" s="20"/>
      <c r="BU167" s="22">
        <v>0.03</v>
      </c>
      <c r="BV167" s="22">
        <v>0</v>
      </c>
      <c r="BW167" s="22">
        <v>0.02</v>
      </c>
      <c r="BX167" s="22">
        <v>0.05</v>
      </c>
      <c r="BY167" s="22">
        <v>2.25</v>
      </c>
      <c r="BZ167" s="22">
        <v>1.67</v>
      </c>
      <c r="CA167" s="22">
        <v>492</v>
      </c>
      <c r="CB167" s="22">
        <v>112</v>
      </c>
      <c r="CC167" s="22">
        <v>283</v>
      </c>
      <c r="CD167" s="22">
        <v>94</v>
      </c>
      <c r="CE167" s="22">
        <v>287</v>
      </c>
      <c r="CF167" s="22">
        <v>97</v>
      </c>
      <c r="CG167" s="22">
        <v>298</v>
      </c>
      <c r="CH167" s="22">
        <v>114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50175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4</v>
      </c>
      <c r="J168" s="20">
        <v>2.5</v>
      </c>
      <c r="K168" s="20">
        <v>2.5</v>
      </c>
      <c r="L168" s="22">
        <v>2</v>
      </c>
      <c r="M168" s="20" t="s">
        <v>1089</v>
      </c>
      <c r="N168" s="20">
        <v>2.5</v>
      </c>
      <c r="O168" s="22">
        <v>154</v>
      </c>
      <c r="P168" s="23" t="b">
        <v>0</v>
      </c>
      <c r="Q168" s="20"/>
      <c r="R168" s="20" t="s">
        <v>3033</v>
      </c>
      <c r="S168" s="22">
        <v>58</v>
      </c>
      <c r="T168" s="20" t="s">
        <v>1090</v>
      </c>
      <c r="U168" s="20">
        <v>2.6</v>
      </c>
      <c r="V168" s="20" t="s">
        <v>531</v>
      </c>
      <c r="W168" s="20">
        <v>1.1000000000000001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13</v>
      </c>
      <c r="AD168" s="22">
        <v>50516</v>
      </c>
      <c r="AE168" s="22">
        <v>5366</v>
      </c>
      <c r="AF168" s="22">
        <v>179756</v>
      </c>
      <c r="AG168" s="22">
        <v>3351</v>
      </c>
      <c r="AH168" s="20">
        <v>0.4</v>
      </c>
      <c r="AI168" s="20">
        <v>2.2000000000000002</v>
      </c>
      <c r="AJ168" s="20" t="s">
        <v>531</v>
      </c>
      <c r="AK168" s="22">
        <v>317</v>
      </c>
      <c r="AL168" s="22">
        <v>1</v>
      </c>
      <c r="AM168" s="22">
        <v>0</v>
      </c>
      <c r="AN168" s="22">
        <v>2</v>
      </c>
      <c r="AO168" s="22">
        <v>3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1</v>
      </c>
      <c r="AW168" s="22">
        <v>41</v>
      </c>
      <c r="AX168" s="20">
        <v>56.8</v>
      </c>
      <c r="AY168" s="20">
        <v>69</v>
      </c>
      <c r="AZ168" s="20">
        <v>84</v>
      </c>
      <c r="BA168" s="20">
        <v>21</v>
      </c>
      <c r="BB168" s="22">
        <v>5</v>
      </c>
      <c r="BC168" s="20">
        <v>1.07</v>
      </c>
      <c r="BD168" s="20">
        <v>0.36</v>
      </c>
      <c r="BE168" s="20">
        <v>1.43</v>
      </c>
      <c r="BF168" s="20">
        <v>4.75</v>
      </c>
      <c r="BG168" s="22">
        <v>202</v>
      </c>
      <c r="BH168" s="22">
        <v>21</v>
      </c>
      <c r="BI168" s="22">
        <v>95</v>
      </c>
      <c r="BJ168" s="22">
        <v>9</v>
      </c>
      <c r="BK168" s="22">
        <v>64</v>
      </c>
      <c r="BL168" s="22">
        <v>25</v>
      </c>
      <c r="BM168" s="22">
        <v>97</v>
      </c>
      <c r="BN168" s="22">
        <v>18</v>
      </c>
      <c r="BO168" s="20"/>
      <c r="BP168" s="20"/>
      <c r="BQ168" s="20"/>
      <c r="BR168" s="20"/>
      <c r="BS168" s="22">
        <v>3</v>
      </c>
      <c r="BT168" s="20"/>
      <c r="BU168" s="22">
        <v>0.3</v>
      </c>
      <c r="BV168" s="22">
        <v>0</v>
      </c>
      <c r="BW168" s="22">
        <v>0.1</v>
      </c>
      <c r="BX168" s="22">
        <v>0.4</v>
      </c>
      <c r="BY168" s="22">
        <v>1.35</v>
      </c>
      <c r="BZ168" s="22">
        <v>0.85</v>
      </c>
      <c r="CA168" s="22">
        <v>74</v>
      </c>
      <c r="CB168" s="22">
        <v>25</v>
      </c>
      <c r="CC168" s="22">
        <v>129</v>
      </c>
      <c r="CD168" s="22">
        <v>19</v>
      </c>
      <c r="CE168" s="22">
        <v>159</v>
      </c>
      <c r="CF168" s="22">
        <v>25</v>
      </c>
      <c r="CG168" s="22">
        <v>157</v>
      </c>
      <c r="CH168" s="22">
        <v>25</v>
      </c>
      <c r="CI168" s="22">
        <v>1.42</v>
      </c>
      <c r="CJ168" s="22">
        <v>0.56999999999999995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204676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1969</v>
      </c>
      <c r="N169" s="20">
        <v>0</v>
      </c>
      <c r="O169" s="22">
        <v>155</v>
      </c>
      <c r="P169" s="23" t="b">
        <v>0</v>
      </c>
      <c r="Q169" s="20" t="s">
        <v>3218</v>
      </c>
      <c r="R169" s="20" t="s">
        <v>3219</v>
      </c>
      <c r="S169" s="22">
        <v>44</v>
      </c>
      <c r="T169" s="20" t="s">
        <v>1970</v>
      </c>
      <c r="U169" s="20">
        <v>0</v>
      </c>
      <c r="V169" s="20" t="s">
        <v>1971</v>
      </c>
      <c r="W169" s="20">
        <v>0.8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25876</v>
      </c>
      <c r="AE169" s="22">
        <v>0</v>
      </c>
      <c r="AF169" s="22">
        <v>72645</v>
      </c>
      <c r="AG169" s="22">
        <v>2895</v>
      </c>
      <c r="AH169" s="20">
        <v>0</v>
      </c>
      <c r="AI169" s="20">
        <v>0</v>
      </c>
      <c r="AJ169" s="20" t="s">
        <v>1971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544</v>
      </c>
      <c r="BH169" s="22">
        <v>52</v>
      </c>
      <c r="BI169" s="22">
        <v>532</v>
      </c>
      <c r="BJ169" s="22">
        <v>55</v>
      </c>
      <c r="BK169" s="22">
        <v>513</v>
      </c>
      <c r="BL169" s="22">
        <v>54</v>
      </c>
      <c r="BM169" s="22">
        <v>549</v>
      </c>
      <c r="BN169" s="22">
        <v>54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522</v>
      </c>
      <c r="CB169" s="22">
        <v>87</v>
      </c>
      <c r="CC169" s="22">
        <v>519</v>
      </c>
      <c r="CD169" s="22">
        <v>52</v>
      </c>
      <c r="CE169" s="22">
        <v>549</v>
      </c>
      <c r="CF169" s="22">
        <v>56</v>
      </c>
      <c r="CG169" s="22">
        <v>182</v>
      </c>
      <c r="CH169" s="22">
        <v>31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223434</v>
      </c>
      <c r="D170" s="22">
        <v>0</v>
      </c>
      <c r="E170" s="22">
        <v>0</v>
      </c>
      <c r="F170" s="22">
        <v>-2</v>
      </c>
      <c r="G170" s="22">
        <v>2</v>
      </c>
      <c r="H170" s="22">
        <v>0</v>
      </c>
      <c r="I170" s="22">
        <v>2</v>
      </c>
      <c r="J170" s="20">
        <v>0</v>
      </c>
      <c r="K170" s="20">
        <v>0</v>
      </c>
      <c r="L170" s="22">
        <v>0</v>
      </c>
      <c r="M170" s="20" t="s">
        <v>1972</v>
      </c>
      <c r="N170" s="20">
        <v>0</v>
      </c>
      <c r="O170" s="22">
        <v>606</v>
      </c>
      <c r="P170" s="23" t="b">
        <v>0</v>
      </c>
      <c r="Q170" s="20"/>
      <c r="R170" s="20"/>
      <c r="S170" s="22">
        <v>43</v>
      </c>
      <c r="T170" s="20" t="s">
        <v>1973</v>
      </c>
      <c r="U170" s="20">
        <v>0</v>
      </c>
      <c r="V170" s="20" t="s">
        <v>1974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0</v>
      </c>
      <c r="AD170" s="22">
        <v>2337</v>
      </c>
      <c r="AE170" s="22">
        <v>327</v>
      </c>
      <c r="AF170" s="22">
        <v>7724</v>
      </c>
      <c r="AG170" s="22">
        <v>219</v>
      </c>
      <c r="AH170" s="20">
        <v>0</v>
      </c>
      <c r="AI170" s="20">
        <v>0</v>
      </c>
      <c r="AJ170" s="20" t="s">
        <v>1975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515</v>
      </c>
      <c r="BH170" s="22">
        <v>199</v>
      </c>
      <c r="BI170" s="22">
        <v>501</v>
      </c>
      <c r="BJ170" s="22">
        <v>197</v>
      </c>
      <c r="BK170" s="22">
        <v>476</v>
      </c>
      <c r="BL170" s="22">
        <v>186</v>
      </c>
      <c r="BM170" s="22">
        <v>520</v>
      </c>
      <c r="BN170" s="22">
        <v>199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589</v>
      </c>
      <c r="CB170" s="22">
        <v>156</v>
      </c>
      <c r="CC170" s="22">
        <v>487</v>
      </c>
      <c r="CD170" s="22">
        <v>186</v>
      </c>
      <c r="CE170" s="22">
        <v>520</v>
      </c>
      <c r="CF170" s="22">
        <v>197</v>
      </c>
      <c r="CG170" s="22">
        <v>411</v>
      </c>
      <c r="CH170" s="22">
        <v>157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532529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</v>
      </c>
      <c r="K171" s="20">
        <v>0</v>
      </c>
      <c r="L171" s="22">
        <v>0</v>
      </c>
      <c r="M171" s="20" t="s">
        <v>995</v>
      </c>
      <c r="N171" s="20">
        <v>0</v>
      </c>
      <c r="O171" s="22">
        <v>621</v>
      </c>
      <c r="P171" s="23" t="b">
        <v>0</v>
      </c>
      <c r="Q171" s="20"/>
      <c r="R171" s="20"/>
      <c r="S171" s="22">
        <v>45</v>
      </c>
      <c r="T171" s="20" t="s">
        <v>2521</v>
      </c>
      <c r="U171" s="20">
        <v>0</v>
      </c>
      <c r="V171" s="20" t="s">
        <v>2522</v>
      </c>
      <c r="W171" s="20">
        <v>0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0</v>
      </c>
      <c r="AD171" s="22">
        <v>746</v>
      </c>
      <c r="AE171" s="22">
        <v>73</v>
      </c>
      <c r="AF171" s="22">
        <v>895</v>
      </c>
      <c r="AG171" s="22">
        <v>53</v>
      </c>
      <c r="AH171" s="20">
        <v>0</v>
      </c>
      <c r="AI171" s="20">
        <v>0</v>
      </c>
      <c r="AJ171" s="20" t="s">
        <v>2522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636</v>
      </c>
      <c r="BH171" s="22">
        <v>254</v>
      </c>
      <c r="BI171" s="22">
        <v>631</v>
      </c>
      <c r="BJ171" s="22">
        <v>255</v>
      </c>
      <c r="BK171" s="22">
        <v>623</v>
      </c>
      <c r="BL171" s="22">
        <v>250</v>
      </c>
      <c r="BM171" s="22">
        <v>641</v>
      </c>
      <c r="BN171" s="22">
        <v>257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461</v>
      </c>
      <c r="CB171" s="22">
        <v>259</v>
      </c>
      <c r="CC171" s="22">
        <v>618</v>
      </c>
      <c r="CD171" s="22">
        <v>245</v>
      </c>
      <c r="CE171" s="22">
        <v>640</v>
      </c>
      <c r="CF171" s="22">
        <v>257</v>
      </c>
      <c r="CG171" s="22">
        <v>613</v>
      </c>
      <c r="CH171" s="22">
        <v>240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535301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0.3</v>
      </c>
      <c r="K172" s="20">
        <v>0.3</v>
      </c>
      <c r="L172" s="22">
        <v>1</v>
      </c>
      <c r="M172" s="20" t="s">
        <v>578</v>
      </c>
      <c r="N172" s="20">
        <v>0.3</v>
      </c>
      <c r="O172" s="22">
        <v>690</v>
      </c>
      <c r="P172" s="23" t="b">
        <v>0</v>
      </c>
      <c r="Q172" s="20"/>
      <c r="R172" s="20"/>
      <c r="S172" s="22">
        <v>45</v>
      </c>
      <c r="T172" s="20" t="s">
        <v>3034</v>
      </c>
      <c r="U172" s="20">
        <v>1</v>
      </c>
      <c r="V172" s="20" t="s">
        <v>3035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</v>
      </c>
      <c r="AD172" s="22">
        <v>1717</v>
      </c>
      <c r="AE172" s="22">
        <v>252</v>
      </c>
      <c r="AF172" s="22">
        <v>487</v>
      </c>
      <c r="AG172" s="22">
        <v>81</v>
      </c>
      <c r="AH172" s="20">
        <v>0.1</v>
      </c>
      <c r="AI172" s="20">
        <v>0.2</v>
      </c>
      <c r="AJ172" s="20" t="s">
        <v>3035</v>
      </c>
      <c r="AK172" s="22">
        <v>16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6</v>
      </c>
      <c r="AX172" s="20">
        <v>8.4</v>
      </c>
      <c r="AY172" s="20">
        <v>0.8</v>
      </c>
      <c r="AZ172" s="20">
        <v>0</v>
      </c>
      <c r="BA172" s="20">
        <v>0.9</v>
      </c>
      <c r="BB172" s="22">
        <v>0</v>
      </c>
      <c r="BC172" s="20">
        <v>0</v>
      </c>
      <c r="BD172" s="20">
        <v>0</v>
      </c>
      <c r="BE172" s="20">
        <v>0</v>
      </c>
      <c r="BF172" s="20">
        <v>0.79</v>
      </c>
      <c r="BG172" s="22">
        <v>356</v>
      </c>
      <c r="BH172" s="22">
        <v>157</v>
      </c>
      <c r="BI172" s="22">
        <v>368</v>
      </c>
      <c r="BJ172" s="22">
        <v>186</v>
      </c>
      <c r="BK172" s="22">
        <v>624</v>
      </c>
      <c r="BL172" s="22">
        <v>251</v>
      </c>
      <c r="BM172" s="22">
        <v>390</v>
      </c>
      <c r="BN172" s="22">
        <v>182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4.4400000000000004</v>
      </c>
      <c r="BZ172" s="22">
        <v>0</v>
      </c>
      <c r="CA172" s="22">
        <v>463</v>
      </c>
      <c r="CB172" s="22">
        <v>260</v>
      </c>
      <c r="CC172" s="22">
        <v>337</v>
      </c>
      <c r="CD172" s="22">
        <v>162</v>
      </c>
      <c r="CE172" s="22">
        <v>349</v>
      </c>
      <c r="CF172" s="22">
        <v>154</v>
      </c>
      <c r="CG172" s="22">
        <v>603</v>
      </c>
      <c r="CH172" s="22">
        <v>236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465607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0.7</v>
      </c>
      <c r="K173" s="20">
        <v>0.7</v>
      </c>
      <c r="L173" s="22">
        <v>1</v>
      </c>
      <c r="M173" s="20" t="s">
        <v>3036</v>
      </c>
      <c r="N173" s="20">
        <v>0.7</v>
      </c>
      <c r="O173" s="22">
        <v>700</v>
      </c>
      <c r="P173" s="23" t="b">
        <v>0</v>
      </c>
      <c r="Q173" s="20"/>
      <c r="R173" s="20"/>
      <c r="S173" s="22">
        <v>65</v>
      </c>
      <c r="T173" s="20" t="s">
        <v>3037</v>
      </c>
      <c r="U173" s="20">
        <v>1</v>
      </c>
      <c r="V173" s="20" t="s">
        <v>3038</v>
      </c>
      <c r="W173" s="20">
        <v>0.6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2</v>
      </c>
      <c r="AD173" s="22">
        <v>62489</v>
      </c>
      <c r="AE173" s="22">
        <v>2278</v>
      </c>
      <c r="AF173" s="22">
        <v>18832</v>
      </c>
      <c r="AG173" s="22">
        <v>5939</v>
      </c>
      <c r="AH173" s="20">
        <v>0.1</v>
      </c>
      <c r="AI173" s="20">
        <v>0.3</v>
      </c>
      <c r="AJ173" s="20" t="s">
        <v>3039</v>
      </c>
      <c r="AK173" s="22">
        <v>71</v>
      </c>
      <c r="AL173" s="22">
        <v>0</v>
      </c>
      <c r="AM173" s="22">
        <v>0</v>
      </c>
      <c r="AN173" s="22">
        <v>0</v>
      </c>
      <c r="AO173" s="22">
        <v>1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-2</v>
      </c>
      <c r="AX173" s="20">
        <v>6.8</v>
      </c>
      <c r="AY173" s="20">
        <v>1.8</v>
      </c>
      <c r="AZ173" s="20">
        <v>43</v>
      </c>
      <c r="BA173" s="20">
        <v>5.0999999999999996</v>
      </c>
      <c r="BB173" s="22">
        <v>0</v>
      </c>
      <c r="BC173" s="20">
        <v>1.18</v>
      </c>
      <c r="BD173" s="20">
        <v>0.06</v>
      </c>
      <c r="BE173" s="20">
        <v>1.24</v>
      </c>
      <c r="BF173" s="20">
        <v>1.1499999999999999</v>
      </c>
      <c r="BG173" s="22">
        <v>363</v>
      </c>
      <c r="BH173" s="22">
        <v>162</v>
      </c>
      <c r="BI173" s="22">
        <v>350</v>
      </c>
      <c r="BJ173" s="22">
        <v>174</v>
      </c>
      <c r="BK173" s="22">
        <v>132</v>
      </c>
      <c r="BL173" s="22">
        <v>83</v>
      </c>
      <c r="BM173" s="22">
        <v>307</v>
      </c>
      <c r="BN173" s="22">
        <v>136</v>
      </c>
      <c r="BO173" s="20"/>
      <c r="BP173" s="20"/>
      <c r="BQ173" s="20"/>
      <c r="BR173" s="20"/>
      <c r="BS173" s="20"/>
      <c r="BT173" s="20"/>
      <c r="BU173" s="22">
        <v>1.5</v>
      </c>
      <c r="BV173" s="22">
        <v>0</v>
      </c>
      <c r="BW173" s="22">
        <v>0.08</v>
      </c>
      <c r="BX173" s="22">
        <v>1.58</v>
      </c>
      <c r="BY173" s="22">
        <v>1.46</v>
      </c>
      <c r="BZ173" s="22">
        <v>1.27</v>
      </c>
      <c r="CA173" s="22">
        <v>52</v>
      </c>
      <c r="CB173" s="22">
        <v>31</v>
      </c>
      <c r="CC173" s="22">
        <v>306</v>
      </c>
      <c r="CD173" s="22">
        <v>144</v>
      </c>
      <c r="CE173" s="22">
        <v>390</v>
      </c>
      <c r="CF173" s="22">
        <v>189</v>
      </c>
      <c r="CG173" s="22">
        <v>215</v>
      </c>
      <c r="CH173" s="22">
        <v>67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578614</v>
      </c>
      <c r="D174" s="22">
        <v>0</v>
      </c>
      <c r="E174" s="22">
        <v>0</v>
      </c>
      <c r="F174" s="22">
        <v>-1</v>
      </c>
      <c r="G174" s="22">
        <v>1</v>
      </c>
      <c r="H174" s="22">
        <v>0</v>
      </c>
      <c r="I174" s="22">
        <v>3</v>
      </c>
      <c r="J174" s="20">
        <v>-1</v>
      </c>
      <c r="K174" s="20">
        <v>-1</v>
      </c>
      <c r="L174" s="22">
        <v>0</v>
      </c>
      <c r="M174" s="20" t="s">
        <v>1109</v>
      </c>
      <c r="N174" s="20">
        <v>0</v>
      </c>
      <c r="O174" s="22">
        <v>156</v>
      </c>
      <c r="P174" s="23" t="b">
        <v>0</v>
      </c>
      <c r="Q174" s="20"/>
      <c r="R174" s="20"/>
      <c r="S174" s="22">
        <v>44</v>
      </c>
      <c r="T174" s="20" t="s">
        <v>1976</v>
      </c>
      <c r="U174" s="20">
        <v>0</v>
      </c>
      <c r="V174" s="20" t="s">
        <v>1977</v>
      </c>
      <c r="W174" s="20">
        <v>0.1</v>
      </c>
      <c r="X174" s="23" t="b">
        <v>0</v>
      </c>
      <c r="Y174" s="20"/>
      <c r="Z174" s="20" t="s">
        <v>858</v>
      </c>
      <c r="AA174" s="22">
        <v>6</v>
      </c>
      <c r="AB174" s="22">
        <v>90</v>
      </c>
      <c r="AC174" s="22">
        <v>0</v>
      </c>
      <c r="AD174" s="22">
        <v>3248</v>
      </c>
      <c r="AE174" s="22">
        <v>170</v>
      </c>
      <c r="AF174" s="22">
        <v>9820</v>
      </c>
      <c r="AG174" s="22">
        <v>338</v>
      </c>
      <c r="AH174" s="20">
        <v>0</v>
      </c>
      <c r="AI174" s="20">
        <v>0</v>
      </c>
      <c r="AJ174" s="20" t="s">
        <v>1977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575</v>
      </c>
      <c r="BH174" s="22">
        <v>223</v>
      </c>
      <c r="BI174" s="22">
        <v>566</v>
      </c>
      <c r="BJ174" s="22">
        <v>224</v>
      </c>
      <c r="BK174" s="22">
        <v>553</v>
      </c>
      <c r="BL174" s="22">
        <v>218</v>
      </c>
      <c r="BM174" s="22">
        <v>580</v>
      </c>
      <c r="BN174" s="22">
        <v>226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582</v>
      </c>
      <c r="CB174" s="22">
        <v>309</v>
      </c>
      <c r="CC174" s="22">
        <v>556</v>
      </c>
      <c r="CD174" s="22">
        <v>212</v>
      </c>
      <c r="CE174" s="22">
        <v>580</v>
      </c>
      <c r="CF174" s="22">
        <v>226</v>
      </c>
      <c r="CG174" s="22">
        <v>382</v>
      </c>
      <c r="CH174" s="22">
        <v>121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487968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1.4</v>
      </c>
      <c r="K175" s="20">
        <v>0.2</v>
      </c>
      <c r="L175" s="22">
        <v>2</v>
      </c>
      <c r="M175" s="20" t="s">
        <v>1978</v>
      </c>
      <c r="N175" s="20">
        <v>1.2</v>
      </c>
      <c r="O175" s="22">
        <v>157</v>
      </c>
      <c r="P175" s="23" t="b">
        <v>0</v>
      </c>
      <c r="Q175" s="20"/>
      <c r="R175" s="20"/>
      <c r="S175" s="22">
        <v>40</v>
      </c>
      <c r="T175" s="20" t="s">
        <v>1979</v>
      </c>
      <c r="U175" s="20">
        <v>1.2</v>
      </c>
      <c r="V175" s="20" t="s">
        <v>1980</v>
      </c>
      <c r="W175" s="20">
        <v>0.7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6</v>
      </c>
      <c r="AD175" s="22">
        <v>42578</v>
      </c>
      <c r="AE175" s="22">
        <v>5491</v>
      </c>
      <c r="AF175" s="22">
        <v>30088</v>
      </c>
      <c r="AG175" s="22">
        <v>1116</v>
      </c>
      <c r="AH175" s="20">
        <v>0.3</v>
      </c>
      <c r="AI175" s="20">
        <v>1.5</v>
      </c>
      <c r="AJ175" s="20" t="s">
        <v>1980</v>
      </c>
      <c r="AK175" s="22">
        <v>450</v>
      </c>
      <c r="AL175" s="22">
        <v>0</v>
      </c>
      <c r="AM175" s="22">
        <v>0</v>
      </c>
      <c r="AN175" s="22">
        <v>0</v>
      </c>
      <c r="AO175" s="22">
        <v>13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59</v>
      </c>
      <c r="AX175" s="20">
        <v>67.599999999999994</v>
      </c>
      <c r="AY175" s="20">
        <v>27.8</v>
      </c>
      <c r="AZ175" s="20">
        <v>17</v>
      </c>
      <c r="BA175" s="20">
        <v>11.2</v>
      </c>
      <c r="BB175" s="22">
        <v>5</v>
      </c>
      <c r="BC175" s="20">
        <v>0.13</v>
      </c>
      <c r="BD175" s="20">
        <v>0.48</v>
      </c>
      <c r="BE175" s="20">
        <v>0.61</v>
      </c>
      <c r="BF175" s="20">
        <v>8.6199999999999992</v>
      </c>
      <c r="BG175" s="22">
        <v>177</v>
      </c>
      <c r="BH175" s="22">
        <v>73</v>
      </c>
      <c r="BI175" s="22">
        <v>207</v>
      </c>
      <c r="BJ175" s="22">
        <v>60</v>
      </c>
      <c r="BK175" s="22">
        <v>223</v>
      </c>
      <c r="BL175" s="22">
        <v>61</v>
      </c>
      <c r="BM175" s="22">
        <v>230</v>
      </c>
      <c r="BN175" s="22">
        <v>77</v>
      </c>
      <c r="BO175" s="20"/>
      <c r="BP175" s="20"/>
      <c r="BQ175" s="20"/>
      <c r="BR175" s="20"/>
      <c r="BS175" s="20"/>
      <c r="BT175" s="20"/>
      <c r="BU175" s="22">
        <v>0.03</v>
      </c>
      <c r="BV175" s="22">
        <v>0</v>
      </c>
      <c r="BW175" s="22">
        <v>0.1</v>
      </c>
      <c r="BX175" s="22">
        <v>0.13</v>
      </c>
      <c r="BY175" s="22">
        <v>1.72</v>
      </c>
      <c r="BZ175" s="22">
        <v>2.6</v>
      </c>
      <c r="CA175" s="22">
        <v>689</v>
      </c>
      <c r="CB175" s="22">
        <v>211</v>
      </c>
      <c r="CC175" s="22">
        <v>229</v>
      </c>
      <c r="CD175" s="22">
        <v>76</v>
      </c>
      <c r="CE175" s="22">
        <v>295</v>
      </c>
      <c r="CF175" s="22">
        <v>100</v>
      </c>
      <c r="CG175" s="22">
        <v>190</v>
      </c>
      <c r="CH175" s="22">
        <v>73</v>
      </c>
      <c r="CI175" s="22">
        <v>1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189776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3</v>
      </c>
      <c r="J176" s="20">
        <v>0</v>
      </c>
      <c r="K176" s="20">
        <v>0</v>
      </c>
      <c r="L176" s="22">
        <v>0</v>
      </c>
      <c r="M176" s="20" t="s">
        <v>1589</v>
      </c>
      <c r="N176" s="20">
        <v>0</v>
      </c>
      <c r="O176" s="22">
        <v>158</v>
      </c>
      <c r="P176" s="23" t="b">
        <v>0</v>
      </c>
      <c r="Q176" s="20" t="s">
        <v>3220</v>
      </c>
      <c r="R176" s="20" t="s">
        <v>3221</v>
      </c>
      <c r="S176" s="22">
        <v>49</v>
      </c>
      <c r="T176" s="20" t="s">
        <v>1981</v>
      </c>
      <c r="U176" s="20">
        <v>0</v>
      </c>
      <c r="V176" s="20" t="s">
        <v>1982</v>
      </c>
      <c r="W176" s="20">
        <v>0</v>
      </c>
      <c r="X176" s="23" t="b">
        <v>0</v>
      </c>
      <c r="Y176" s="20"/>
      <c r="Z176" s="20" t="s">
        <v>872</v>
      </c>
      <c r="AA176" s="22">
        <v>6</v>
      </c>
      <c r="AB176" s="22">
        <v>90</v>
      </c>
      <c r="AC176" s="22">
        <v>0</v>
      </c>
      <c r="AD176" s="22">
        <v>326</v>
      </c>
      <c r="AE176" s="22">
        <v>0</v>
      </c>
      <c r="AF176" s="22">
        <v>2031</v>
      </c>
      <c r="AG176" s="22">
        <v>125</v>
      </c>
      <c r="AH176" s="20">
        <v>0</v>
      </c>
      <c r="AI176" s="20">
        <v>0</v>
      </c>
      <c r="AJ176" s="20" t="s">
        <v>1982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659</v>
      </c>
      <c r="BH176" s="22">
        <v>272</v>
      </c>
      <c r="BI176" s="22">
        <v>657</v>
      </c>
      <c r="BJ176" s="22">
        <v>273</v>
      </c>
      <c r="BK176" s="22">
        <v>653</v>
      </c>
      <c r="BL176" s="22">
        <v>270</v>
      </c>
      <c r="BM176" s="22">
        <v>663</v>
      </c>
      <c r="BN176" s="22">
        <v>274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251</v>
      </c>
      <c r="CB176" s="22">
        <v>166</v>
      </c>
      <c r="CC176" s="22">
        <v>650</v>
      </c>
      <c r="CD176" s="22">
        <v>268</v>
      </c>
      <c r="CE176" s="22">
        <v>663</v>
      </c>
      <c r="CF176" s="22">
        <v>274</v>
      </c>
      <c r="CG176" s="22">
        <v>590</v>
      </c>
      <c r="CH176" s="22">
        <v>227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183751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3</v>
      </c>
      <c r="J177" s="20">
        <v>0</v>
      </c>
      <c r="K177" s="20">
        <v>-0.5</v>
      </c>
      <c r="L177" s="22">
        <v>1</v>
      </c>
      <c r="M177" s="20" t="s">
        <v>1983</v>
      </c>
      <c r="N177" s="20">
        <v>0.5</v>
      </c>
      <c r="O177" s="22">
        <v>159</v>
      </c>
      <c r="P177" s="23" t="b">
        <v>0</v>
      </c>
      <c r="Q177" s="20"/>
      <c r="R177" s="20"/>
      <c r="S177" s="22">
        <v>53</v>
      </c>
      <c r="T177" s="20" t="s">
        <v>1984</v>
      </c>
      <c r="U177" s="20">
        <v>1</v>
      </c>
      <c r="V177" s="20" t="s">
        <v>1985</v>
      </c>
      <c r="W177" s="20">
        <v>0.1</v>
      </c>
      <c r="X177" s="23" t="b">
        <v>0</v>
      </c>
      <c r="Y177" s="20"/>
      <c r="Z177" s="20" t="s">
        <v>858</v>
      </c>
      <c r="AA177" s="22">
        <v>6</v>
      </c>
      <c r="AB177" s="22">
        <v>90</v>
      </c>
      <c r="AC177" s="22">
        <v>3</v>
      </c>
      <c r="AD177" s="22">
        <v>1320</v>
      </c>
      <c r="AE177" s="22">
        <v>97</v>
      </c>
      <c r="AF177" s="22">
        <v>11013</v>
      </c>
      <c r="AG177" s="22">
        <v>272</v>
      </c>
      <c r="AH177" s="20">
        <v>0.1</v>
      </c>
      <c r="AI177" s="20">
        <v>0.6</v>
      </c>
      <c r="AJ177" s="20" t="s">
        <v>1986</v>
      </c>
      <c r="AK177" s="22">
        <v>65</v>
      </c>
      <c r="AL177" s="22">
        <v>0</v>
      </c>
      <c r="AM177" s="22">
        <v>0</v>
      </c>
      <c r="AN177" s="22">
        <v>0</v>
      </c>
      <c r="AO177" s="22">
        <v>3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8</v>
      </c>
      <c r="AX177" s="20">
        <v>6</v>
      </c>
      <c r="AY177" s="20">
        <v>4.3</v>
      </c>
      <c r="AZ177" s="20">
        <v>22</v>
      </c>
      <c r="BA177" s="20">
        <v>3.3</v>
      </c>
      <c r="BB177" s="22">
        <v>1</v>
      </c>
      <c r="BC177" s="20">
        <v>0.03</v>
      </c>
      <c r="BD177" s="20">
        <v>0.01</v>
      </c>
      <c r="BE177" s="20">
        <v>0.04</v>
      </c>
      <c r="BF177" s="20">
        <v>3.09</v>
      </c>
      <c r="BG177" s="22">
        <v>370</v>
      </c>
      <c r="BH177" s="22">
        <v>168</v>
      </c>
      <c r="BI177" s="22">
        <v>329</v>
      </c>
      <c r="BJ177" s="22">
        <v>166</v>
      </c>
      <c r="BK177" s="22">
        <v>206</v>
      </c>
      <c r="BL177" s="22">
        <v>111</v>
      </c>
      <c r="BM177" s="22">
        <v>333</v>
      </c>
      <c r="BN177" s="22">
        <v>151</v>
      </c>
      <c r="BO177" s="22">
        <v>4</v>
      </c>
      <c r="BP177" s="20"/>
      <c r="BQ177" s="20"/>
      <c r="BR177" s="20"/>
      <c r="BS177" s="20"/>
      <c r="BT177" s="20"/>
      <c r="BU177" s="22">
        <v>0.04</v>
      </c>
      <c r="BV177" s="22">
        <v>0</v>
      </c>
      <c r="BW177" s="22">
        <v>0.01</v>
      </c>
      <c r="BX177" s="22">
        <v>0.05</v>
      </c>
      <c r="BY177" s="22">
        <v>4.28</v>
      </c>
      <c r="BZ177" s="22">
        <v>4.1500000000000004</v>
      </c>
      <c r="CA177" s="22">
        <v>149</v>
      </c>
      <c r="CB177" s="22">
        <v>94</v>
      </c>
      <c r="CC177" s="22">
        <v>333</v>
      </c>
      <c r="CD177" s="22">
        <v>159</v>
      </c>
      <c r="CE177" s="22">
        <v>379</v>
      </c>
      <c r="CF177" s="22">
        <v>179</v>
      </c>
      <c r="CG177" s="22">
        <v>414</v>
      </c>
      <c r="CH177" s="22">
        <v>134</v>
      </c>
      <c r="CI177" s="22">
        <v>1.38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241231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2</v>
      </c>
      <c r="J178" s="20">
        <v>0.6</v>
      </c>
      <c r="K178" s="20">
        <v>-0.2</v>
      </c>
      <c r="L178" s="22">
        <v>1</v>
      </c>
      <c r="M178" s="20" t="s">
        <v>1014</v>
      </c>
      <c r="N178" s="20">
        <v>0.8</v>
      </c>
      <c r="O178" s="22">
        <v>160</v>
      </c>
      <c r="P178" s="23" t="b">
        <v>0</v>
      </c>
      <c r="Q178" s="20"/>
      <c r="R178" s="20" t="s">
        <v>2904</v>
      </c>
      <c r="S178" s="22">
        <v>40</v>
      </c>
      <c r="T178" s="20" t="s">
        <v>1987</v>
      </c>
      <c r="U178" s="20">
        <v>1</v>
      </c>
      <c r="V178" s="20" t="s">
        <v>1988</v>
      </c>
      <c r="W178" s="20">
        <v>2.9</v>
      </c>
      <c r="X178" s="23" t="b">
        <v>0</v>
      </c>
      <c r="Y178" s="20"/>
      <c r="Z178" s="20" t="s">
        <v>858</v>
      </c>
      <c r="AA178" s="22">
        <v>6</v>
      </c>
      <c r="AB178" s="22">
        <v>90</v>
      </c>
      <c r="AC178" s="22">
        <v>4</v>
      </c>
      <c r="AD178" s="22">
        <v>42094</v>
      </c>
      <c r="AE178" s="22">
        <v>2011</v>
      </c>
      <c r="AF178" s="22">
        <v>175915</v>
      </c>
      <c r="AG178" s="22">
        <v>4396</v>
      </c>
      <c r="AH178" s="20">
        <v>0.2</v>
      </c>
      <c r="AI178" s="20">
        <v>1</v>
      </c>
      <c r="AJ178" s="20" t="s">
        <v>1988</v>
      </c>
      <c r="AK178" s="22">
        <v>323</v>
      </c>
      <c r="AL178" s="22">
        <v>0</v>
      </c>
      <c r="AM178" s="22">
        <v>0</v>
      </c>
      <c r="AN178" s="22">
        <v>0</v>
      </c>
      <c r="AO178" s="22">
        <v>9</v>
      </c>
      <c r="AP178" s="22">
        <v>0</v>
      </c>
      <c r="AQ178" s="22">
        <v>0</v>
      </c>
      <c r="AR178" s="22">
        <v>0</v>
      </c>
      <c r="AS178" s="22">
        <v>2</v>
      </c>
      <c r="AT178" s="22">
        <v>0</v>
      </c>
      <c r="AU178" s="22">
        <v>0</v>
      </c>
      <c r="AV178" s="22">
        <v>1</v>
      </c>
      <c r="AW178" s="22">
        <v>58</v>
      </c>
      <c r="AX178" s="20">
        <v>85.6</v>
      </c>
      <c r="AY178" s="20">
        <v>3.4</v>
      </c>
      <c r="AZ178" s="20">
        <v>0</v>
      </c>
      <c r="BA178" s="20">
        <v>9</v>
      </c>
      <c r="BB178" s="22">
        <v>4</v>
      </c>
      <c r="BC178" s="20">
        <v>0</v>
      </c>
      <c r="BD178" s="20">
        <v>0.02</v>
      </c>
      <c r="BE178" s="20">
        <v>0.02</v>
      </c>
      <c r="BF178" s="20">
        <v>4.7</v>
      </c>
      <c r="BG178" s="22">
        <v>128</v>
      </c>
      <c r="BH178" s="22">
        <v>51</v>
      </c>
      <c r="BI178" s="22">
        <v>333</v>
      </c>
      <c r="BJ178" s="22">
        <v>122</v>
      </c>
      <c r="BK178" s="22">
        <v>429</v>
      </c>
      <c r="BL178" s="22">
        <v>157</v>
      </c>
      <c r="BM178" s="22">
        <v>254</v>
      </c>
      <c r="BN178" s="22">
        <v>90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0.01</v>
      </c>
      <c r="BX178" s="22">
        <v>0.01</v>
      </c>
      <c r="BY178" s="22">
        <v>1.31</v>
      </c>
      <c r="BZ178" s="22">
        <v>2.5099999999999998</v>
      </c>
      <c r="CA178" s="22">
        <v>655</v>
      </c>
      <c r="CB178" s="22">
        <v>189</v>
      </c>
      <c r="CC178" s="22">
        <v>280</v>
      </c>
      <c r="CD178" s="22">
        <v>92</v>
      </c>
      <c r="CE178" s="22">
        <v>316</v>
      </c>
      <c r="CF178" s="22">
        <v>109</v>
      </c>
      <c r="CG178" s="22">
        <v>104</v>
      </c>
      <c r="CH178" s="22">
        <v>40</v>
      </c>
      <c r="CI178" s="22">
        <v>1.1100000000000001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172782</v>
      </c>
      <c r="D179" s="22">
        <v>0</v>
      </c>
      <c r="E179" s="22">
        <v>0</v>
      </c>
      <c r="F179" s="22">
        <v>-2</v>
      </c>
      <c r="G179" s="22">
        <v>2</v>
      </c>
      <c r="H179" s="22">
        <v>0</v>
      </c>
      <c r="I179" s="22">
        <v>3</v>
      </c>
      <c r="J179" s="20">
        <v>3.4</v>
      </c>
      <c r="K179" s="20">
        <v>1.2</v>
      </c>
      <c r="L179" s="22">
        <v>2</v>
      </c>
      <c r="M179" s="20" t="s">
        <v>1039</v>
      </c>
      <c r="N179" s="20">
        <v>2.2000000000000002</v>
      </c>
      <c r="O179" s="22">
        <v>161</v>
      </c>
      <c r="P179" s="23" t="b">
        <v>0</v>
      </c>
      <c r="Q179" s="20"/>
      <c r="R179" s="20"/>
      <c r="S179" s="22">
        <v>48</v>
      </c>
      <c r="T179" s="20" t="s">
        <v>1989</v>
      </c>
      <c r="U179" s="20">
        <v>2.5</v>
      </c>
      <c r="V179" s="20" t="s">
        <v>1990</v>
      </c>
      <c r="W179" s="20">
        <v>0.2</v>
      </c>
      <c r="X179" s="23" t="b">
        <v>0</v>
      </c>
      <c r="Y179" s="20"/>
      <c r="Z179" s="20" t="s">
        <v>858</v>
      </c>
      <c r="AA179" s="22">
        <v>6</v>
      </c>
      <c r="AB179" s="22">
        <v>90</v>
      </c>
      <c r="AC179" s="22">
        <v>10</v>
      </c>
      <c r="AD179" s="22">
        <v>5502</v>
      </c>
      <c r="AE179" s="22">
        <v>1365</v>
      </c>
      <c r="AF179" s="22">
        <v>17419</v>
      </c>
      <c r="AG179" s="22">
        <v>453</v>
      </c>
      <c r="AH179" s="20">
        <v>0.5</v>
      </c>
      <c r="AI179" s="20">
        <v>2.1</v>
      </c>
      <c r="AJ179" s="20" t="s">
        <v>1990</v>
      </c>
      <c r="AK179" s="22">
        <v>221</v>
      </c>
      <c r="AL179" s="22">
        <v>1</v>
      </c>
      <c r="AM179" s="22">
        <v>0</v>
      </c>
      <c r="AN179" s="22">
        <v>0</v>
      </c>
      <c r="AO179" s="22">
        <v>5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0</v>
      </c>
      <c r="AW179" s="22">
        <v>53</v>
      </c>
      <c r="AX179" s="20">
        <v>55.8</v>
      </c>
      <c r="AY179" s="20">
        <v>67.400000000000006</v>
      </c>
      <c r="AZ179" s="20">
        <v>38</v>
      </c>
      <c r="BA179" s="20">
        <v>16.2</v>
      </c>
      <c r="BB179" s="22">
        <v>2</v>
      </c>
      <c r="BC179" s="20">
        <v>0.36</v>
      </c>
      <c r="BD179" s="20">
        <v>0.39</v>
      </c>
      <c r="BE179" s="20">
        <v>0.75</v>
      </c>
      <c r="BF179" s="20">
        <v>2.8</v>
      </c>
      <c r="BG179" s="22">
        <v>205</v>
      </c>
      <c r="BH179" s="22">
        <v>81</v>
      </c>
      <c r="BI179" s="22">
        <v>100</v>
      </c>
      <c r="BJ179" s="22">
        <v>70</v>
      </c>
      <c r="BK179" s="22">
        <v>148</v>
      </c>
      <c r="BL179" s="22">
        <v>89</v>
      </c>
      <c r="BM179" s="22">
        <v>149</v>
      </c>
      <c r="BN179" s="22">
        <v>80</v>
      </c>
      <c r="BO179" s="22">
        <v>1</v>
      </c>
      <c r="BP179" s="20"/>
      <c r="BQ179" s="22">
        <v>3</v>
      </c>
      <c r="BR179" s="20"/>
      <c r="BS179" s="20"/>
      <c r="BT179" s="20"/>
      <c r="BU179" s="22">
        <v>0.15</v>
      </c>
      <c r="BV179" s="22">
        <v>0</v>
      </c>
      <c r="BW179" s="22">
        <v>0.16</v>
      </c>
      <c r="BX179" s="22">
        <v>0.31</v>
      </c>
      <c r="BY179" s="22">
        <v>1.1399999999999999</v>
      </c>
      <c r="BZ179" s="22">
        <v>2.04</v>
      </c>
      <c r="CA179" s="22">
        <v>305</v>
      </c>
      <c r="CB179" s="22">
        <v>203</v>
      </c>
      <c r="CC179" s="22">
        <v>147</v>
      </c>
      <c r="CD179" s="22">
        <v>64</v>
      </c>
      <c r="CE179" s="22">
        <v>165</v>
      </c>
      <c r="CF179" s="22">
        <v>68</v>
      </c>
      <c r="CG179" s="22">
        <v>342</v>
      </c>
      <c r="CH179" s="22">
        <v>106</v>
      </c>
      <c r="CI179" s="22">
        <v>0.81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250735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1335</v>
      </c>
      <c r="N180" s="20">
        <v>0</v>
      </c>
      <c r="O180" s="22">
        <v>162</v>
      </c>
      <c r="P180" s="23" t="b">
        <v>0</v>
      </c>
      <c r="Q180" s="20" t="s">
        <v>3040</v>
      </c>
      <c r="R180" s="20" t="s">
        <v>3041</v>
      </c>
      <c r="S180" s="22">
        <v>44</v>
      </c>
      <c r="T180" s="20" t="s">
        <v>1991</v>
      </c>
      <c r="U180" s="20">
        <v>0</v>
      </c>
      <c r="V180" s="20" t="s">
        <v>1992</v>
      </c>
      <c r="W180" s="20">
        <v>0</v>
      </c>
      <c r="X180" s="23" t="b">
        <v>0</v>
      </c>
      <c r="Y180" s="20"/>
      <c r="Z180" s="20" t="s">
        <v>899</v>
      </c>
      <c r="AA180" s="22">
        <v>6</v>
      </c>
      <c r="AB180" s="22">
        <v>90</v>
      </c>
      <c r="AC180" s="22">
        <v>0</v>
      </c>
      <c r="AD180" s="22">
        <v>418</v>
      </c>
      <c r="AE180" s="22">
        <v>4</v>
      </c>
      <c r="AF180" s="22">
        <v>2375</v>
      </c>
      <c r="AG180" s="22">
        <v>72</v>
      </c>
      <c r="AH180" s="20">
        <v>0</v>
      </c>
      <c r="AI180" s="20">
        <v>0</v>
      </c>
      <c r="AJ180" s="20" t="s">
        <v>1992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561</v>
      </c>
      <c r="BH180" s="22">
        <v>212</v>
      </c>
      <c r="BI180" s="22">
        <v>549</v>
      </c>
      <c r="BJ180" s="22">
        <v>212</v>
      </c>
      <c r="BK180" s="22">
        <v>533</v>
      </c>
      <c r="BL180" s="22">
        <v>204</v>
      </c>
      <c r="BM180" s="22">
        <v>566</v>
      </c>
      <c r="BN180" s="22">
        <v>215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549</v>
      </c>
      <c r="CB180" s="22">
        <v>288</v>
      </c>
      <c r="CC180" s="22">
        <v>538</v>
      </c>
      <c r="CD180" s="22">
        <v>198</v>
      </c>
      <c r="CE180" s="22">
        <v>566</v>
      </c>
      <c r="CF180" s="22">
        <v>215</v>
      </c>
      <c r="CG180" s="22">
        <v>588</v>
      </c>
      <c r="CH180" s="22">
        <v>225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40145</v>
      </c>
      <c r="D181" s="22">
        <v>-1</v>
      </c>
      <c r="E181" s="22">
        <v>1</v>
      </c>
      <c r="F181" s="22">
        <v>-2</v>
      </c>
      <c r="G181" s="22">
        <v>2</v>
      </c>
      <c r="H181" s="22">
        <v>0</v>
      </c>
      <c r="I181" s="22">
        <v>3</v>
      </c>
      <c r="J181" s="20">
        <v>-0.6</v>
      </c>
      <c r="K181" s="20">
        <v>-0.8</v>
      </c>
      <c r="L181" s="22">
        <v>0</v>
      </c>
      <c r="M181" s="20" t="s">
        <v>995</v>
      </c>
      <c r="N181" s="20">
        <v>0.2</v>
      </c>
      <c r="O181" s="22">
        <v>163</v>
      </c>
      <c r="P181" s="23" t="b">
        <v>0</v>
      </c>
      <c r="Q181" s="20"/>
      <c r="R181" s="20"/>
      <c r="S181" s="22">
        <v>48</v>
      </c>
      <c r="T181" s="20" t="s">
        <v>1993</v>
      </c>
      <c r="U181" s="20">
        <v>1</v>
      </c>
      <c r="V181" s="20" t="s">
        <v>1994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1</v>
      </c>
      <c r="AD181" s="22">
        <v>260</v>
      </c>
      <c r="AE181" s="22">
        <v>12</v>
      </c>
      <c r="AF181" s="22">
        <v>1604</v>
      </c>
      <c r="AG181" s="22">
        <v>36</v>
      </c>
      <c r="AH181" s="20">
        <v>0</v>
      </c>
      <c r="AI181" s="20">
        <v>0.2</v>
      </c>
      <c r="AJ181" s="20" t="s">
        <v>1994</v>
      </c>
      <c r="AK181" s="22">
        <v>16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2</v>
      </c>
      <c r="AX181" s="20">
        <v>1.8</v>
      </c>
      <c r="AY181" s="20">
        <v>0.9</v>
      </c>
      <c r="AZ181" s="20">
        <v>2</v>
      </c>
      <c r="BA181" s="20">
        <v>0.5</v>
      </c>
      <c r="BB181" s="22">
        <v>0</v>
      </c>
      <c r="BC181" s="20">
        <v>0</v>
      </c>
      <c r="BD181" s="20">
        <v>0.01</v>
      </c>
      <c r="BE181" s="20">
        <v>0.01</v>
      </c>
      <c r="BF181" s="20">
        <v>0.13</v>
      </c>
      <c r="BG181" s="22">
        <v>396</v>
      </c>
      <c r="BH181" s="22">
        <v>188</v>
      </c>
      <c r="BI181" s="22">
        <v>364</v>
      </c>
      <c r="BJ181" s="22">
        <v>182</v>
      </c>
      <c r="BK181" s="22">
        <v>350</v>
      </c>
      <c r="BL181" s="22">
        <v>173</v>
      </c>
      <c r="BM181" s="22">
        <v>399</v>
      </c>
      <c r="BN181" s="22">
        <v>186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0.06</v>
      </c>
      <c r="BX181" s="22">
        <v>0.06</v>
      </c>
      <c r="BY181" s="22">
        <v>0.73</v>
      </c>
      <c r="BZ181" s="22">
        <v>0</v>
      </c>
      <c r="CA181" s="22">
        <v>290</v>
      </c>
      <c r="CB181" s="22">
        <v>191</v>
      </c>
      <c r="CC181" s="22">
        <v>363</v>
      </c>
      <c r="CD181" s="22">
        <v>168</v>
      </c>
      <c r="CE181" s="22">
        <v>352</v>
      </c>
      <c r="CF181" s="22">
        <v>157</v>
      </c>
      <c r="CG181" s="22">
        <v>582</v>
      </c>
      <c r="CH181" s="22">
        <v>221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530873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</v>
      </c>
      <c r="K182" s="20">
        <v>0</v>
      </c>
      <c r="L182" s="22">
        <v>0</v>
      </c>
      <c r="M182" s="20" t="s">
        <v>1995</v>
      </c>
      <c r="N182" s="20">
        <v>0</v>
      </c>
      <c r="O182" s="22">
        <v>164</v>
      </c>
      <c r="P182" s="23" t="b">
        <v>0</v>
      </c>
      <c r="Q182" s="20" t="s">
        <v>2804</v>
      </c>
      <c r="R182" s="20" t="s">
        <v>2805</v>
      </c>
      <c r="S182" s="22">
        <v>45</v>
      </c>
      <c r="T182" s="20" t="s">
        <v>1996</v>
      </c>
      <c r="U182" s="20">
        <v>0</v>
      </c>
      <c r="V182" s="20" t="s">
        <v>1997</v>
      </c>
      <c r="W182" s="20">
        <v>0</v>
      </c>
      <c r="X182" s="23" t="b">
        <v>0</v>
      </c>
      <c r="Y182" s="20"/>
      <c r="Z182" s="20" t="s">
        <v>872</v>
      </c>
      <c r="AA182" s="22">
        <v>6</v>
      </c>
      <c r="AB182" s="22">
        <v>90</v>
      </c>
      <c r="AC182" s="22">
        <v>0</v>
      </c>
      <c r="AD182" s="22">
        <v>101</v>
      </c>
      <c r="AE182" s="22">
        <v>0</v>
      </c>
      <c r="AF182" s="22">
        <v>2410</v>
      </c>
      <c r="AG182" s="22">
        <v>38</v>
      </c>
      <c r="AH182" s="20">
        <v>0</v>
      </c>
      <c r="AI182" s="20">
        <v>0</v>
      </c>
      <c r="AJ182" s="20" t="s">
        <v>1997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633</v>
      </c>
      <c r="BH182" s="22">
        <v>253</v>
      </c>
      <c r="BI182" s="22">
        <v>628</v>
      </c>
      <c r="BJ182" s="22">
        <v>254</v>
      </c>
      <c r="BK182" s="22">
        <v>620</v>
      </c>
      <c r="BL182" s="22">
        <v>249</v>
      </c>
      <c r="BM182" s="22">
        <v>638</v>
      </c>
      <c r="BN182" s="22">
        <v>256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458</v>
      </c>
      <c r="CB182" s="22">
        <v>258</v>
      </c>
      <c r="CC182" s="22">
        <v>615</v>
      </c>
      <c r="CD182" s="22">
        <v>244</v>
      </c>
      <c r="CE182" s="22">
        <v>637</v>
      </c>
      <c r="CF182" s="22">
        <v>256</v>
      </c>
      <c r="CG182" s="22">
        <v>629</v>
      </c>
      <c r="CH182" s="22">
        <v>251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172567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3.4</v>
      </c>
      <c r="K183" s="20">
        <v>1.2</v>
      </c>
      <c r="L183" s="22">
        <v>2</v>
      </c>
      <c r="M183" s="20" t="s">
        <v>1039</v>
      </c>
      <c r="N183" s="20">
        <v>2.2000000000000002</v>
      </c>
      <c r="O183" s="22">
        <v>165</v>
      </c>
      <c r="P183" s="23" t="b">
        <v>0</v>
      </c>
      <c r="Q183" s="20"/>
      <c r="R183" s="20"/>
      <c r="S183" s="22">
        <v>50</v>
      </c>
      <c r="T183" s="20" t="s">
        <v>1998</v>
      </c>
      <c r="U183" s="20">
        <v>2.2000000000000002</v>
      </c>
      <c r="V183" s="20" t="s">
        <v>1999</v>
      </c>
      <c r="W183" s="20">
        <v>0.1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11</v>
      </c>
      <c r="AD183" s="22">
        <v>2815</v>
      </c>
      <c r="AE183" s="22">
        <v>769</v>
      </c>
      <c r="AF183" s="22">
        <v>3149</v>
      </c>
      <c r="AG183" s="22">
        <v>141</v>
      </c>
      <c r="AH183" s="20">
        <v>0.4</v>
      </c>
      <c r="AI183" s="20">
        <v>2.2000000000000002</v>
      </c>
      <c r="AJ183" s="20" t="s">
        <v>1999</v>
      </c>
      <c r="AK183" s="22">
        <v>450</v>
      </c>
      <c r="AL183" s="22">
        <v>0</v>
      </c>
      <c r="AM183" s="22">
        <v>1</v>
      </c>
      <c r="AN183" s="22">
        <v>0</v>
      </c>
      <c r="AO183" s="22">
        <v>13</v>
      </c>
      <c r="AP183" s="22">
        <v>0</v>
      </c>
      <c r="AQ183" s="22">
        <v>0</v>
      </c>
      <c r="AR183" s="22">
        <v>0</v>
      </c>
      <c r="AS183" s="22">
        <v>2</v>
      </c>
      <c r="AT183" s="22">
        <v>0</v>
      </c>
      <c r="AU183" s="22">
        <v>0</v>
      </c>
      <c r="AV183" s="22">
        <v>0</v>
      </c>
      <c r="AW183" s="22">
        <v>69</v>
      </c>
      <c r="AX183" s="20">
        <v>79.599999999999994</v>
      </c>
      <c r="AY183" s="20">
        <v>80.900000000000006</v>
      </c>
      <c r="AZ183" s="20">
        <v>6</v>
      </c>
      <c r="BA183" s="20">
        <v>16.600000000000001</v>
      </c>
      <c r="BB183" s="22">
        <v>5</v>
      </c>
      <c r="BC183" s="20">
        <v>0.03</v>
      </c>
      <c r="BD183" s="20">
        <v>0.74</v>
      </c>
      <c r="BE183" s="20">
        <v>0.77</v>
      </c>
      <c r="BF183" s="20">
        <v>8.6199999999999992</v>
      </c>
      <c r="BG183" s="22">
        <v>146</v>
      </c>
      <c r="BH183" s="22">
        <v>54</v>
      </c>
      <c r="BI183" s="22">
        <v>71</v>
      </c>
      <c r="BJ183" s="22">
        <v>52</v>
      </c>
      <c r="BK183" s="22">
        <v>309</v>
      </c>
      <c r="BL183" s="22">
        <v>155</v>
      </c>
      <c r="BM183" s="22">
        <v>146</v>
      </c>
      <c r="BN183" s="22">
        <v>78</v>
      </c>
      <c r="BO183" s="20"/>
      <c r="BP183" s="20"/>
      <c r="BQ183" s="20"/>
      <c r="BR183" s="20"/>
      <c r="BS183" s="20"/>
      <c r="BT183" s="20"/>
      <c r="BU183" s="22">
        <v>0.01</v>
      </c>
      <c r="BV183" s="22">
        <v>0</v>
      </c>
      <c r="BW183" s="22">
        <v>0.15</v>
      </c>
      <c r="BX183" s="22">
        <v>0.16</v>
      </c>
      <c r="BY183" s="22">
        <v>1.72</v>
      </c>
      <c r="BZ183" s="22">
        <v>2.6</v>
      </c>
      <c r="CA183" s="22">
        <v>187</v>
      </c>
      <c r="CB183" s="22">
        <v>115</v>
      </c>
      <c r="CC183" s="22">
        <v>153</v>
      </c>
      <c r="CD183" s="22">
        <v>67</v>
      </c>
      <c r="CE183" s="22">
        <v>193</v>
      </c>
      <c r="CF183" s="22">
        <v>84</v>
      </c>
      <c r="CG183" s="22">
        <v>445</v>
      </c>
      <c r="CH183" s="22">
        <v>144</v>
      </c>
      <c r="CI183" s="22">
        <v>1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432711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2</v>
      </c>
      <c r="J184" s="20">
        <v>-1</v>
      </c>
      <c r="K184" s="20">
        <v>-1</v>
      </c>
      <c r="L184" s="22">
        <v>0</v>
      </c>
      <c r="M184" s="20" t="s">
        <v>2000</v>
      </c>
      <c r="N184" s="20">
        <v>0</v>
      </c>
      <c r="O184" s="22">
        <v>166</v>
      </c>
      <c r="P184" s="23" t="b">
        <v>0</v>
      </c>
      <c r="Q184" s="20"/>
      <c r="R184" s="20"/>
      <c r="S184" s="22">
        <v>39</v>
      </c>
      <c r="T184" s="20" t="s">
        <v>2001</v>
      </c>
      <c r="U184" s="20">
        <v>0</v>
      </c>
      <c r="V184" s="20" t="s">
        <v>2002</v>
      </c>
      <c r="W184" s="20">
        <v>0.2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0</v>
      </c>
      <c r="AD184" s="22">
        <v>10860</v>
      </c>
      <c r="AE184" s="22">
        <v>703</v>
      </c>
      <c r="AF184" s="22">
        <v>7821</v>
      </c>
      <c r="AG184" s="22">
        <v>480</v>
      </c>
      <c r="AH184" s="20">
        <v>0</v>
      </c>
      <c r="AI184" s="20">
        <v>0</v>
      </c>
      <c r="AJ184" s="20" t="s">
        <v>2002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418</v>
      </c>
      <c r="BH184" s="22">
        <v>149</v>
      </c>
      <c r="BI184" s="22">
        <v>400</v>
      </c>
      <c r="BJ184" s="22">
        <v>146</v>
      </c>
      <c r="BK184" s="22">
        <v>371</v>
      </c>
      <c r="BL184" s="22">
        <v>131</v>
      </c>
      <c r="BM184" s="22">
        <v>423</v>
      </c>
      <c r="BN184" s="22">
        <v>149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715</v>
      </c>
      <c r="CB184" s="22">
        <v>229</v>
      </c>
      <c r="CC184" s="22">
        <v>385</v>
      </c>
      <c r="CD184" s="22">
        <v>130</v>
      </c>
      <c r="CE184" s="22">
        <v>419</v>
      </c>
      <c r="CF184" s="22">
        <v>143</v>
      </c>
      <c r="CG184" s="22">
        <v>315</v>
      </c>
      <c r="CH184" s="22">
        <v>121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478969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0</v>
      </c>
      <c r="K185" s="20">
        <v>0</v>
      </c>
      <c r="L185" s="22">
        <v>0</v>
      </c>
      <c r="M185" s="20" t="s">
        <v>2003</v>
      </c>
      <c r="N185" s="20">
        <v>0</v>
      </c>
      <c r="O185" s="22">
        <v>167</v>
      </c>
      <c r="P185" s="23" t="b">
        <v>0</v>
      </c>
      <c r="Q185" s="20" t="s">
        <v>910</v>
      </c>
      <c r="R185" s="20" t="s">
        <v>3042</v>
      </c>
      <c r="S185" s="22">
        <v>39</v>
      </c>
      <c r="T185" s="20" t="s">
        <v>2004</v>
      </c>
      <c r="U185" s="20">
        <v>0</v>
      </c>
      <c r="V185" s="20" t="s">
        <v>2005</v>
      </c>
      <c r="W185" s="20">
        <v>0.1</v>
      </c>
      <c r="X185" s="23" t="b">
        <v>0</v>
      </c>
      <c r="Y185" s="20"/>
      <c r="Z185" s="20" t="s">
        <v>899</v>
      </c>
      <c r="AA185" s="22">
        <v>6</v>
      </c>
      <c r="AB185" s="22">
        <v>90</v>
      </c>
      <c r="AC185" s="22">
        <v>0</v>
      </c>
      <c r="AD185" s="22">
        <v>1310</v>
      </c>
      <c r="AE185" s="22">
        <v>109</v>
      </c>
      <c r="AF185" s="22">
        <v>11292</v>
      </c>
      <c r="AG185" s="22">
        <v>379</v>
      </c>
      <c r="AH185" s="20">
        <v>0</v>
      </c>
      <c r="AI185" s="20">
        <v>0</v>
      </c>
      <c r="AJ185" s="20" t="s">
        <v>2005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420</v>
      </c>
      <c r="BH185" s="22">
        <v>151</v>
      </c>
      <c r="BI185" s="22">
        <v>402</v>
      </c>
      <c r="BJ185" s="22">
        <v>148</v>
      </c>
      <c r="BK185" s="22">
        <v>373</v>
      </c>
      <c r="BL185" s="22">
        <v>133</v>
      </c>
      <c r="BM185" s="22">
        <v>425</v>
      </c>
      <c r="BN185" s="22">
        <v>151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718</v>
      </c>
      <c r="CB185" s="22">
        <v>232</v>
      </c>
      <c r="CC185" s="22">
        <v>387</v>
      </c>
      <c r="CD185" s="22">
        <v>132</v>
      </c>
      <c r="CE185" s="22">
        <v>421</v>
      </c>
      <c r="CF185" s="22">
        <v>145</v>
      </c>
      <c r="CG185" s="22">
        <v>370</v>
      </c>
      <c r="CH185" s="22">
        <v>141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435973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4</v>
      </c>
      <c r="J186" s="20">
        <v>0</v>
      </c>
      <c r="K186" s="20">
        <v>0</v>
      </c>
      <c r="L186" s="22">
        <v>0</v>
      </c>
      <c r="M186" s="20" t="s">
        <v>1535</v>
      </c>
      <c r="N186" s="20">
        <v>3.8</v>
      </c>
      <c r="O186" s="22">
        <v>168</v>
      </c>
      <c r="P186" s="23" t="b">
        <v>0</v>
      </c>
      <c r="Q186" s="20" t="s">
        <v>3222</v>
      </c>
      <c r="R186" s="20" t="s">
        <v>3223</v>
      </c>
      <c r="S186" s="22">
        <v>50</v>
      </c>
      <c r="T186" s="20" t="s">
        <v>2006</v>
      </c>
      <c r="U186" s="20">
        <v>4.2</v>
      </c>
      <c r="V186" s="20" t="s">
        <v>2007</v>
      </c>
      <c r="W186" s="20">
        <v>0.7</v>
      </c>
      <c r="X186" s="23" t="b">
        <v>0</v>
      </c>
      <c r="Y186" s="20"/>
      <c r="Z186" s="20" t="s">
        <v>1806</v>
      </c>
      <c r="AA186" s="22">
        <v>6</v>
      </c>
      <c r="AB186" s="22">
        <v>90</v>
      </c>
      <c r="AC186" s="22">
        <v>17</v>
      </c>
      <c r="AD186" s="22">
        <v>85595</v>
      </c>
      <c r="AE186" s="22">
        <v>1206</v>
      </c>
      <c r="AF186" s="22">
        <v>55875</v>
      </c>
      <c r="AG186" s="22">
        <v>6939</v>
      </c>
      <c r="AH186" s="20">
        <v>0.8</v>
      </c>
      <c r="AI186" s="20">
        <v>3.4</v>
      </c>
      <c r="AJ186" s="20" t="s">
        <v>2007</v>
      </c>
      <c r="AK186" s="22">
        <v>350</v>
      </c>
      <c r="AL186" s="22">
        <v>2</v>
      </c>
      <c r="AM186" s="22">
        <v>1</v>
      </c>
      <c r="AN186" s="22">
        <v>0</v>
      </c>
      <c r="AO186" s="22">
        <v>12</v>
      </c>
      <c r="AP186" s="22">
        <v>0</v>
      </c>
      <c r="AQ186" s="22">
        <v>0</v>
      </c>
      <c r="AR186" s="22">
        <v>0</v>
      </c>
      <c r="AS186" s="22">
        <v>0</v>
      </c>
      <c r="AT186" s="22">
        <v>1</v>
      </c>
      <c r="AU186" s="22">
        <v>0</v>
      </c>
      <c r="AV186" s="22">
        <v>1</v>
      </c>
      <c r="AW186" s="22">
        <v>58</v>
      </c>
      <c r="AX186" s="20">
        <v>104</v>
      </c>
      <c r="AY186" s="20">
        <v>39.700000000000003</v>
      </c>
      <c r="AZ186" s="20">
        <v>96</v>
      </c>
      <c r="BA186" s="20">
        <v>23.9</v>
      </c>
      <c r="BB186" s="22">
        <v>4</v>
      </c>
      <c r="BC186" s="20">
        <v>0.96</v>
      </c>
      <c r="BD186" s="20">
        <v>0.1</v>
      </c>
      <c r="BE186" s="20">
        <v>1.06</v>
      </c>
      <c r="BF186" s="20">
        <v>7.6</v>
      </c>
      <c r="BG186" s="22">
        <v>92</v>
      </c>
      <c r="BH186" s="22">
        <v>11</v>
      </c>
      <c r="BI186" s="22">
        <v>163</v>
      </c>
      <c r="BJ186" s="22">
        <v>21</v>
      </c>
      <c r="BK186" s="22">
        <v>50</v>
      </c>
      <c r="BL186" s="22">
        <v>19</v>
      </c>
      <c r="BM186" s="22">
        <v>77</v>
      </c>
      <c r="BN186" s="22">
        <v>17</v>
      </c>
      <c r="BO186" s="20"/>
      <c r="BP186" s="20"/>
      <c r="BQ186" s="20"/>
      <c r="BR186" s="20"/>
      <c r="BS186" s="20"/>
      <c r="BT186" s="20"/>
      <c r="BU186" s="22">
        <v>0.25</v>
      </c>
      <c r="BV186" s="22">
        <v>0</v>
      </c>
      <c r="BW186" s="22">
        <v>0.03</v>
      </c>
      <c r="BX186" s="22">
        <v>0.28000000000000003</v>
      </c>
      <c r="BY186" s="22">
        <v>1.95</v>
      </c>
      <c r="BZ186" s="22">
        <v>3.09</v>
      </c>
      <c r="CA186" s="22">
        <v>205</v>
      </c>
      <c r="CB186" s="22">
        <v>47</v>
      </c>
      <c r="CC186" s="22">
        <v>57</v>
      </c>
      <c r="CD186" s="22">
        <v>12</v>
      </c>
      <c r="CE186" s="22">
        <v>58</v>
      </c>
      <c r="CF186" s="22">
        <v>12</v>
      </c>
      <c r="CG186" s="22">
        <v>188</v>
      </c>
      <c r="CH186" s="22">
        <v>34</v>
      </c>
      <c r="CI186" s="22">
        <v>1.03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493347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1</v>
      </c>
      <c r="J187" s="20">
        <v>-1</v>
      </c>
      <c r="K187" s="20">
        <v>-1</v>
      </c>
      <c r="L187" s="22">
        <v>0</v>
      </c>
      <c r="M187" s="20" t="s">
        <v>1182</v>
      </c>
      <c r="N187" s="20">
        <v>0</v>
      </c>
      <c r="O187" s="22">
        <v>169</v>
      </c>
      <c r="P187" s="23" t="b">
        <v>0</v>
      </c>
      <c r="Q187" s="20"/>
      <c r="R187" s="20"/>
      <c r="S187" s="22">
        <v>40</v>
      </c>
      <c r="T187" s="20" t="s">
        <v>2008</v>
      </c>
      <c r="U187" s="20">
        <v>0</v>
      </c>
      <c r="V187" s="20" t="s">
        <v>2009</v>
      </c>
      <c r="W187" s="20">
        <v>0.1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0</v>
      </c>
      <c r="AD187" s="22">
        <v>1147</v>
      </c>
      <c r="AE187" s="22">
        <v>46</v>
      </c>
      <c r="AF187" s="22">
        <v>5119</v>
      </c>
      <c r="AG187" s="22">
        <v>189</v>
      </c>
      <c r="AH187" s="20">
        <v>0</v>
      </c>
      <c r="AI187" s="20">
        <v>0</v>
      </c>
      <c r="AJ187" s="20" t="s">
        <v>2009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498</v>
      </c>
      <c r="BH187" s="22">
        <v>70</v>
      </c>
      <c r="BI187" s="22">
        <v>483</v>
      </c>
      <c r="BJ187" s="22">
        <v>54</v>
      </c>
      <c r="BK187" s="22">
        <v>457</v>
      </c>
      <c r="BL187" s="22">
        <v>50</v>
      </c>
      <c r="BM187" s="22">
        <v>503</v>
      </c>
      <c r="BN187" s="22">
        <v>70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690</v>
      </c>
      <c r="CB187" s="22">
        <v>78</v>
      </c>
      <c r="CC187" s="22">
        <v>468</v>
      </c>
      <c r="CD187" s="22">
        <v>69</v>
      </c>
      <c r="CE187" s="22">
        <v>501</v>
      </c>
      <c r="CF187" s="22">
        <v>70</v>
      </c>
      <c r="CG187" s="22">
        <v>380</v>
      </c>
      <c r="CH187" s="22">
        <v>55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75</v>
      </c>
      <c r="B188" s="20"/>
      <c r="C188" s="22">
        <v>60586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2.6</v>
      </c>
      <c r="K188" s="20">
        <v>0.8</v>
      </c>
      <c r="L188" s="22">
        <v>1</v>
      </c>
      <c r="M188" s="20" t="s">
        <v>2010</v>
      </c>
      <c r="N188" s="20">
        <v>1.8</v>
      </c>
      <c r="O188" s="22">
        <v>170</v>
      </c>
      <c r="P188" s="23" t="b">
        <v>0</v>
      </c>
      <c r="Q188" s="20" t="s">
        <v>3108</v>
      </c>
      <c r="R188" s="20" t="s">
        <v>3408</v>
      </c>
      <c r="S188" s="22">
        <v>49</v>
      </c>
      <c r="T188" s="20" t="s">
        <v>2011</v>
      </c>
      <c r="U188" s="20">
        <v>1.8</v>
      </c>
      <c r="V188" s="20" t="s">
        <v>2012</v>
      </c>
      <c r="W188" s="20">
        <v>0</v>
      </c>
      <c r="X188" s="23" t="b">
        <v>0</v>
      </c>
      <c r="Y188" s="20"/>
      <c r="Z188" s="20" t="s">
        <v>937</v>
      </c>
      <c r="AA188" s="22">
        <v>6</v>
      </c>
      <c r="AB188" s="22">
        <v>90</v>
      </c>
      <c r="AC188" s="22">
        <v>7</v>
      </c>
      <c r="AD188" s="22">
        <v>1108</v>
      </c>
      <c r="AE188" s="22">
        <v>99</v>
      </c>
      <c r="AF188" s="22">
        <v>2879</v>
      </c>
      <c r="AG188" s="22">
        <v>67</v>
      </c>
      <c r="AH188" s="20">
        <v>0.4</v>
      </c>
      <c r="AI188" s="20">
        <v>1.4</v>
      </c>
      <c r="AJ188" s="20" t="s">
        <v>2012</v>
      </c>
      <c r="AK188" s="22">
        <v>171</v>
      </c>
      <c r="AL188" s="22">
        <v>0</v>
      </c>
      <c r="AM188" s="22">
        <v>1</v>
      </c>
      <c r="AN188" s="22">
        <v>0</v>
      </c>
      <c r="AO188" s="22">
        <v>4</v>
      </c>
      <c r="AP188" s="22">
        <v>0</v>
      </c>
      <c r="AQ188" s="22">
        <v>0</v>
      </c>
      <c r="AR188" s="22">
        <v>0</v>
      </c>
      <c r="AS188" s="22">
        <v>1</v>
      </c>
      <c r="AT188" s="22">
        <v>0</v>
      </c>
      <c r="AU188" s="22">
        <v>0</v>
      </c>
      <c r="AV188" s="22">
        <v>0</v>
      </c>
      <c r="AW188" s="22">
        <v>29</v>
      </c>
      <c r="AX188" s="20">
        <v>34.200000000000003</v>
      </c>
      <c r="AY188" s="20">
        <v>63.3</v>
      </c>
      <c r="AZ188" s="20">
        <v>6</v>
      </c>
      <c r="BA188" s="20">
        <v>10.4</v>
      </c>
      <c r="BB188" s="22">
        <v>3</v>
      </c>
      <c r="BC188" s="20">
        <v>0</v>
      </c>
      <c r="BD188" s="20">
        <v>0.24</v>
      </c>
      <c r="BE188" s="20">
        <v>0.24</v>
      </c>
      <c r="BF188" s="20">
        <v>2.52</v>
      </c>
      <c r="BG188" s="22">
        <v>259</v>
      </c>
      <c r="BH188" s="22">
        <v>103</v>
      </c>
      <c r="BI188" s="22">
        <v>114</v>
      </c>
      <c r="BJ188" s="22">
        <v>81</v>
      </c>
      <c r="BK188" s="22">
        <v>305</v>
      </c>
      <c r="BL188" s="22">
        <v>153</v>
      </c>
      <c r="BM188" s="22">
        <v>237</v>
      </c>
      <c r="BN188" s="22">
        <v>107</v>
      </c>
      <c r="BO188" s="22">
        <v>2</v>
      </c>
      <c r="BP188" s="20"/>
      <c r="BQ188" s="22">
        <v>2</v>
      </c>
      <c r="BR188" s="20"/>
      <c r="BS188" s="20"/>
      <c r="BT188" s="20"/>
      <c r="BU188" s="22">
        <v>0</v>
      </c>
      <c r="BV188" s="22">
        <v>0</v>
      </c>
      <c r="BW188" s="22">
        <v>0.13</v>
      </c>
      <c r="BX188" s="22">
        <v>0.13</v>
      </c>
      <c r="BY188" s="22">
        <v>1.33</v>
      </c>
      <c r="BZ188" s="22">
        <v>2.11</v>
      </c>
      <c r="CA188" s="22">
        <v>228</v>
      </c>
      <c r="CB188" s="22">
        <v>147</v>
      </c>
      <c r="CC188" s="22">
        <v>188</v>
      </c>
      <c r="CD188" s="22">
        <v>83</v>
      </c>
      <c r="CE188" s="22">
        <v>235</v>
      </c>
      <c r="CF188" s="22">
        <v>106</v>
      </c>
      <c r="CG188" s="22">
        <v>544</v>
      </c>
      <c r="CH188" s="22">
        <v>201</v>
      </c>
      <c r="CI188" s="22">
        <v>1.58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483391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</v>
      </c>
      <c r="K189" s="20">
        <v>0</v>
      </c>
      <c r="L189" s="22">
        <v>0</v>
      </c>
      <c r="M189" s="20" t="s">
        <v>1236</v>
      </c>
      <c r="N189" s="20">
        <v>0</v>
      </c>
      <c r="O189" s="22">
        <v>171</v>
      </c>
      <c r="P189" s="23" t="b">
        <v>0</v>
      </c>
      <c r="Q189" s="20" t="s">
        <v>2398</v>
      </c>
      <c r="R189" s="20" t="s">
        <v>2399</v>
      </c>
      <c r="S189" s="22">
        <v>40</v>
      </c>
      <c r="T189" s="20" t="s">
        <v>2013</v>
      </c>
      <c r="U189" s="20">
        <v>0</v>
      </c>
      <c r="V189" s="20" t="s">
        <v>2014</v>
      </c>
      <c r="W189" s="20">
        <v>0</v>
      </c>
      <c r="X189" s="23" t="b">
        <v>0</v>
      </c>
      <c r="Y189" s="20"/>
      <c r="Z189" s="20" t="s">
        <v>872</v>
      </c>
      <c r="AA189" s="22">
        <v>6</v>
      </c>
      <c r="AB189" s="22">
        <v>90</v>
      </c>
      <c r="AC189" s="22">
        <v>0</v>
      </c>
      <c r="AD189" s="22">
        <v>0</v>
      </c>
      <c r="AE189" s="22">
        <v>0</v>
      </c>
      <c r="AF189" s="22">
        <v>1354</v>
      </c>
      <c r="AG189" s="22">
        <v>33</v>
      </c>
      <c r="AH189" s="20">
        <v>0</v>
      </c>
      <c r="AI189" s="20">
        <v>0</v>
      </c>
      <c r="AJ189" s="20" t="s">
        <v>2014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496</v>
      </c>
      <c r="BH189" s="22">
        <v>186</v>
      </c>
      <c r="BI189" s="22">
        <v>481</v>
      </c>
      <c r="BJ189" s="22">
        <v>184</v>
      </c>
      <c r="BK189" s="22">
        <v>455</v>
      </c>
      <c r="BL189" s="22">
        <v>172</v>
      </c>
      <c r="BM189" s="22">
        <v>501</v>
      </c>
      <c r="BN189" s="22">
        <v>186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687</v>
      </c>
      <c r="CB189" s="22">
        <v>210</v>
      </c>
      <c r="CC189" s="22">
        <v>466</v>
      </c>
      <c r="CD189" s="22">
        <v>171</v>
      </c>
      <c r="CE189" s="22">
        <v>499</v>
      </c>
      <c r="CF189" s="22">
        <v>182</v>
      </c>
      <c r="CG189" s="22">
        <v>624</v>
      </c>
      <c r="CH189" s="22">
        <v>214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232917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1</v>
      </c>
      <c r="J190" s="20">
        <v>-1</v>
      </c>
      <c r="K190" s="20">
        <v>-1</v>
      </c>
      <c r="L190" s="22">
        <v>0</v>
      </c>
      <c r="M190" s="20" t="s">
        <v>2015</v>
      </c>
      <c r="N190" s="20">
        <v>0</v>
      </c>
      <c r="O190" s="22">
        <v>172</v>
      </c>
      <c r="P190" s="23" t="b">
        <v>0</v>
      </c>
      <c r="Q190" s="20"/>
      <c r="R190" s="20"/>
      <c r="S190" s="22">
        <v>44</v>
      </c>
      <c r="T190" s="20" t="s">
        <v>2016</v>
      </c>
      <c r="U190" s="20">
        <v>0</v>
      </c>
      <c r="V190" s="20" t="s">
        <v>2017</v>
      </c>
      <c r="W190" s="20">
        <v>0.2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0</v>
      </c>
      <c r="AD190" s="22">
        <v>791</v>
      </c>
      <c r="AE190" s="22">
        <v>31</v>
      </c>
      <c r="AF190" s="22">
        <v>11120</v>
      </c>
      <c r="AG190" s="22">
        <v>345</v>
      </c>
      <c r="AH190" s="20">
        <v>0</v>
      </c>
      <c r="AI190" s="20">
        <v>0</v>
      </c>
      <c r="AJ190" s="20" t="s">
        <v>2017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554</v>
      </c>
      <c r="BH190" s="22">
        <v>79</v>
      </c>
      <c r="BI190" s="22">
        <v>542</v>
      </c>
      <c r="BJ190" s="22">
        <v>65</v>
      </c>
      <c r="BK190" s="22">
        <v>526</v>
      </c>
      <c r="BL190" s="22">
        <v>62</v>
      </c>
      <c r="BM190" s="22">
        <v>559</v>
      </c>
      <c r="BN190" s="22">
        <v>79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539</v>
      </c>
      <c r="CB190" s="22">
        <v>30</v>
      </c>
      <c r="CC190" s="22">
        <v>531</v>
      </c>
      <c r="CD190" s="22">
        <v>78</v>
      </c>
      <c r="CE190" s="22">
        <v>559</v>
      </c>
      <c r="CF190" s="22">
        <v>79</v>
      </c>
      <c r="CG190" s="22">
        <v>333</v>
      </c>
      <c r="CH190" s="22">
        <v>51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216616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2</v>
      </c>
      <c r="J191" s="20">
        <v>-0.6</v>
      </c>
      <c r="K191" s="20">
        <v>-0.8</v>
      </c>
      <c r="L191" s="22">
        <v>0</v>
      </c>
      <c r="M191" s="20" t="s">
        <v>1995</v>
      </c>
      <c r="N191" s="20">
        <v>0.2</v>
      </c>
      <c r="O191" s="22">
        <v>173</v>
      </c>
      <c r="P191" s="23" t="b">
        <v>0</v>
      </c>
      <c r="Q191" s="20"/>
      <c r="R191" s="20"/>
      <c r="S191" s="22">
        <v>44</v>
      </c>
      <c r="T191" s="20" t="s">
        <v>2018</v>
      </c>
      <c r="U191" s="20">
        <v>0.7</v>
      </c>
      <c r="V191" s="20" t="s">
        <v>2019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2</v>
      </c>
      <c r="AD191" s="22">
        <v>3159</v>
      </c>
      <c r="AE191" s="22">
        <v>107</v>
      </c>
      <c r="AF191" s="22">
        <v>8475</v>
      </c>
      <c r="AG191" s="22">
        <v>410</v>
      </c>
      <c r="AH191" s="20">
        <v>0</v>
      </c>
      <c r="AI191" s="20">
        <v>0.5</v>
      </c>
      <c r="AJ191" s="20" t="s">
        <v>2019</v>
      </c>
      <c r="AK191" s="22">
        <v>270</v>
      </c>
      <c r="AL191" s="22">
        <v>0</v>
      </c>
      <c r="AM191" s="22">
        <v>0</v>
      </c>
      <c r="AN191" s="22">
        <v>0</v>
      </c>
      <c r="AO191" s="22">
        <v>11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48</v>
      </c>
      <c r="AX191" s="20">
        <v>80.599999999999994</v>
      </c>
      <c r="AY191" s="20">
        <v>15.7</v>
      </c>
      <c r="AZ191" s="20">
        <v>11</v>
      </c>
      <c r="BA191" s="20">
        <v>10.8</v>
      </c>
      <c r="BB191" s="22">
        <v>3</v>
      </c>
      <c r="BC191" s="20">
        <v>0.04</v>
      </c>
      <c r="BD191" s="20">
        <v>0.02</v>
      </c>
      <c r="BE191" s="20">
        <v>0.06</v>
      </c>
      <c r="BF191" s="20">
        <v>6.99</v>
      </c>
      <c r="BG191" s="22">
        <v>142</v>
      </c>
      <c r="BH191" s="22">
        <v>56</v>
      </c>
      <c r="BI191" s="22">
        <v>260</v>
      </c>
      <c r="BJ191" s="22">
        <v>83</v>
      </c>
      <c r="BK191" s="22">
        <v>260</v>
      </c>
      <c r="BL191" s="22">
        <v>78</v>
      </c>
      <c r="BM191" s="22">
        <v>233</v>
      </c>
      <c r="BN191" s="22">
        <v>80</v>
      </c>
      <c r="BO191" s="20"/>
      <c r="BP191" s="20"/>
      <c r="BQ191" s="20"/>
      <c r="BR191" s="20"/>
      <c r="BS191" s="20"/>
      <c r="BT191" s="20"/>
      <c r="BU191" s="22">
        <v>0.01</v>
      </c>
      <c r="BV191" s="22">
        <v>0</v>
      </c>
      <c r="BW191" s="22">
        <v>0.01</v>
      </c>
      <c r="BX191" s="22">
        <v>0.02</v>
      </c>
      <c r="BY191" s="22">
        <v>2.33</v>
      </c>
      <c r="BZ191" s="22">
        <v>3.67</v>
      </c>
      <c r="CA191" s="22">
        <v>529</v>
      </c>
      <c r="CB191" s="22">
        <v>135</v>
      </c>
      <c r="CC191" s="22">
        <v>352</v>
      </c>
      <c r="CD191" s="22">
        <v>119</v>
      </c>
      <c r="CE191" s="22">
        <v>401</v>
      </c>
      <c r="CF191" s="22">
        <v>132</v>
      </c>
      <c r="CG191" s="22">
        <v>328</v>
      </c>
      <c r="CH191" s="22">
        <v>124</v>
      </c>
      <c r="CI191" s="22">
        <v>1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220598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4</v>
      </c>
      <c r="J192" s="20">
        <v>0</v>
      </c>
      <c r="K192" s="20">
        <v>0</v>
      </c>
      <c r="L192" s="22">
        <v>0</v>
      </c>
      <c r="M192" s="20" t="s">
        <v>1027</v>
      </c>
      <c r="N192" s="20">
        <v>0</v>
      </c>
      <c r="O192" s="22">
        <v>174</v>
      </c>
      <c r="P192" s="23" t="b">
        <v>0</v>
      </c>
      <c r="Q192" s="20" t="s">
        <v>2400</v>
      </c>
      <c r="R192" s="20" t="s">
        <v>2401</v>
      </c>
      <c r="S192" s="22">
        <v>49</v>
      </c>
      <c r="T192" s="20" t="s">
        <v>2020</v>
      </c>
      <c r="U192" s="20">
        <v>0</v>
      </c>
      <c r="V192" s="20" t="s">
        <v>2021</v>
      </c>
      <c r="W192" s="20">
        <v>0</v>
      </c>
      <c r="X192" s="23" t="b">
        <v>0</v>
      </c>
      <c r="Y192" s="20"/>
      <c r="Z192" s="20" t="s">
        <v>899</v>
      </c>
      <c r="AA192" s="22">
        <v>6</v>
      </c>
      <c r="AB192" s="22">
        <v>90</v>
      </c>
      <c r="AC192" s="22">
        <v>0</v>
      </c>
      <c r="AD192" s="22">
        <v>628</v>
      </c>
      <c r="AE192" s="22">
        <v>26</v>
      </c>
      <c r="AF192" s="22">
        <v>3350</v>
      </c>
      <c r="AG192" s="22">
        <v>69</v>
      </c>
      <c r="AH192" s="20">
        <v>0</v>
      </c>
      <c r="AI192" s="20">
        <v>0</v>
      </c>
      <c r="AJ192" s="20" t="s">
        <v>2021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663</v>
      </c>
      <c r="BH192" s="22">
        <v>76</v>
      </c>
      <c r="BI192" s="22">
        <v>662</v>
      </c>
      <c r="BJ192" s="22">
        <v>78</v>
      </c>
      <c r="BK192" s="22">
        <v>658</v>
      </c>
      <c r="BL192" s="22">
        <v>78</v>
      </c>
      <c r="BM192" s="22">
        <v>667</v>
      </c>
      <c r="BN192" s="22">
        <v>78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264</v>
      </c>
      <c r="CB192" s="22">
        <v>52</v>
      </c>
      <c r="CC192" s="22">
        <v>654</v>
      </c>
      <c r="CD192" s="22">
        <v>77</v>
      </c>
      <c r="CE192" s="22">
        <v>667</v>
      </c>
      <c r="CF192" s="22">
        <v>78</v>
      </c>
      <c r="CG192" s="22">
        <v>566</v>
      </c>
      <c r="CH192" s="22">
        <v>80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220037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1</v>
      </c>
      <c r="J193" s="20">
        <v>0</v>
      </c>
      <c r="K193" s="20">
        <v>0</v>
      </c>
      <c r="L193" s="22">
        <v>0</v>
      </c>
      <c r="M193" s="20" t="s">
        <v>435</v>
      </c>
      <c r="N193" s="20">
        <v>0</v>
      </c>
      <c r="O193" s="22">
        <v>175</v>
      </c>
      <c r="P193" s="23" t="b">
        <v>0</v>
      </c>
      <c r="Q193" s="20" t="s">
        <v>2022</v>
      </c>
      <c r="R193" s="20" t="s">
        <v>2023</v>
      </c>
      <c r="S193" s="22">
        <v>40</v>
      </c>
      <c r="T193" s="20" t="s">
        <v>2024</v>
      </c>
      <c r="U193" s="20">
        <v>0</v>
      </c>
      <c r="V193" s="20" t="s">
        <v>2025</v>
      </c>
      <c r="W193" s="20">
        <v>0</v>
      </c>
      <c r="X193" s="23" t="b">
        <v>0</v>
      </c>
      <c r="Y193" s="20"/>
      <c r="Z193" s="20" t="s">
        <v>872</v>
      </c>
      <c r="AA193" s="22">
        <v>6</v>
      </c>
      <c r="AB193" s="22">
        <v>90</v>
      </c>
      <c r="AC193" s="22">
        <v>0</v>
      </c>
      <c r="AD193" s="22">
        <v>0</v>
      </c>
      <c r="AE193" s="22">
        <v>0</v>
      </c>
      <c r="AF193" s="22">
        <v>664</v>
      </c>
      <c r="AG193" s="22">
        <v>13</v>
      </c>
      <c r="AH193" s="20">
        <v>0</v>
      </c>
      <c r="AI193" s="20">
        <v>0</v>
      </c>
      <c r="AJ193" s="20" t="s">
        <v>2025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464</v>
      </c>
      <c r="BH193" s="22">
        <v>54</v>
      </c>
      <c r="BI193" s="22">
        <v>449</v>
      </c>
      <c r="BJ193" s="22">
        <v>37</v>
      </c>
      <c r="BK193" s="22">
        <v>420</v>
      </c>
      <c r="BL193" s="22">
        <v>33</v>
      </c>
      <c r="BM193" s="22">
        <v>470</v>
      </c>
      <c r="BN193" s="22">
        <v>54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646</v>
      </c>
      <c r="CB193" s="22">
        <v>61</v>
      </c>
      <c r="CC193" s="22">
        <v>432</v>
      </c>
      <c r="CD193" s="22">
        <v>53</v>
      </c>
      <c r="CE193" s="22">
        <v>466</v>
      </c>
      <c r="CF193" s="22">
        <v>54</v>
      </c>
      <c r="CG193" s="22">
        <v>636</v>
      </c>
      <c r="CH193" s="22">
        <v>78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192290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2</v>
      </c>
      <c r="J194" s="20">
        <v>1</v>
      </c>
      <c r="K194" s="20">
        <v>0</v>
      </c>
      <c r="L194" s="22">
        <v>2</v>
      </c>
      <c r="M194" s="20" t="s">
        <v>1713</v>
      </c>
      <c r="N194" s="20">
        <v>1</v>
      </c>
      <c r="O194" s="22">
        <v>176</v>
      </c>
      <c r="P194" s="23" t="b">
        <v>0</v>
      </c>
      <c r="Q194" s="20"/>
      <c r="R194" s="20"/>
      <c r="S194" s="22">
        <v>44</v>
      </c>
      <c r="T194" s="20" t="s">
        <v>2026</v>
      </c>
      <c r="U194" s="20">
        <v>1</v>
      </c>
      <c r="V194" s="20" t="s">
        <v>644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5</v>
      </c>
      <c r="AD194" s="22">
        <v>4107</v>
      </c>
      <c r="AE194" s="22">
        <v>1145</v>
      </c>
      <c r="AF194" s="22">
        <v>11616</v>
      </c>
      <c r="AG194" s="22">
        <v>367</v>
      </c>
      <c r="AH194" s="20">
        <v>0.2</v>
      </c>
      <c r="AI194" s="20">
        <v>1.1000000000000001</v>
      </c>
      <c r="AJ194" s="20" t="s">
        <v>644</v>
      </c>
      <c r="AK194" s="22">
        <v>450</v>
      </c>
      <c r="AL194" s="22">
        <v>0</v>
      </c>
      <c r="AM194" s="22">
        <v>0</v>
      </c>
      <c r="AN194" s="22">
        <v>0</v>
      </c>
      <c r="AO194" s="22">
        <v>13</v>
      </c>
      <c r="AP194" s="22">
        <v>0</v>
      </c>
      <c r="AQ194" s="22">
        <v>0</v>
      </c>
      <c r="AR194" s="22">
        <v>0</v>
      </c>
      <c r="AS194" s="22">
        <v>1</v>
      </c>
      <c r="AT194" s="22">
        <v>0</v>
      </c>
      <c r="AU194" s="22">
        <v>0</v>
      </c>
      <c r="AV194" s="22">
        <v>0</v>
      </c>
      <c r="AW194" s="22">
        <v>58</v>
      </c>
      <c r="AX194" s="20">
        <v>59.4</v>
      </c>
      <c r="AY194" s="20">
        <v>35.9</v>
      </c>
      <c r="AZ194" s="20">
        <v>6</v>
      </c>
      <c r="BA194" s="20">
        <v>10.1</v>
      </c>
      <c r="BB194" s="22">
        <v>5</v>
      </c>
      <c r="BC194" s="20">
        <v>0</v>
      </c>
      <c r="BD194" s="20">
        <v>0.28000000000000003</v>
      </c>
      <c r="BE194" s="20">
        <v>0.28000000000000003</v>
      </c>
      <c r="BF194" s="20">
        <v>8.6199999999999992</v>
      </c>
      <c r="BG194" s="22">
        <v>197</v>
      </c>
      <c r="BH194" s="22">
        <v>80</v>
      </c>
      <c r="BI194" s="22">
        <v>172</v>
      </c>
      <c r="BJ194" s="22">
        <v>45</v>
      </c>
      <c r="BK194" s="22">
        <v>302</v>
      </c>
      <c r="BL194" s="22">
        <v>101</v>
      </c>
      <c r="BM194" s="22">
        <v>243</v>
      </c>
      <c r="BN194" s="22">
        <v>84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0.06</v>
      </c>
      <c r="BX194" s="22">
        <v>0.06</v>
      </c>
      <c r="BY194" s="22">
        <v>1.72</v>
      </c>
      <c r="BZ194" s="22">
        <v>2.6</v>
      </c>
      <c r="CA194" s="22">
        <v>515</v>
      </c>
      <c r="CB194" s="22">
        <v>125</v>
      </c>
      <c r="CC194" s="22">
        <v>253</v>
      </c>
      <c r="CD194" s="22">
        <v>85</v>
      </c>
      <c r="CE194" s="22">
        <v>323</v>
      </c>
      <c r="CF194" s="22">
        <v>115</v>
      </c>
      <c r="CG194" s="22">
        <v>290</v>
      </c>
      <c r="CH194" s="22">
        <v>111</v>
      </c>
      <c r="CI194" s="22">
        <v>1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44683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4</v>
      </c>
      <c r="J195" s="20">
        <v>0</v>
      </c>
      <c r="K195" s="20">
        <v>-0.5</v>
      </c>
      <c r="L195" s="22">
        <v>1</v>
      </c>
      <c r="M195" s="20" t="s">
        <v>1311</v>
      </c>
      <c r="N195" s="20">
        <v>0.5</v>
      </c>
      <c r="O195" s="22">
        <v>177</v>
      </c>
      <c r="P195" s="23" t="b">
        <v>0</v>
      </c>
      <c r="Q195" s="20"/>
      <c r="R195" s="20"/>
      <c r="S195" s="22">
        <v>53</v>
      </c>
      <c r="T195" s="20" t="s">
        <v>2027</v>
      </c>
      <c r="U195" s="20">
        <v>1</v>
      </c>
      <c r="V195" s="20" t="s">
        <v>2028</v>
      </c>
      <c r="W195" s="20">
        <v>0.2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2</v>
      </c>
      <c r="AD195" s="22">
        <v>4823</v>
      </c>
      <c r="AE195" s="22">
        <v>495</v>
      </c>
      <c r="AF195" s="22">
        <v>17271</v>
      </c>
      <c r="AG195" s="22">
        <v>404</v>
      </c>
      <c r="AH195" s="20">
        <v>0.1</v>
      </c>
      <c r="AI195" s="20">
        <v>0.4</v>
      </c>
      <c r="AJ195" s="20" t="s">
        <v>2028</v>
      </c>
      <c r="AK195" s="22">
        <v>26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-1</v>
      </c>
      <c r="AX195" s="20">
        <v>4</v>
      </c>
      <c r="AY195" s="20">
        <v>3.3</v>
      </c>
      <c r="AZ195" s="20">
        <v>10</v>
      </c>
      <c r="BA195" s="20">
        <v>1.3</v>
      </c>
      <c r="BB195" s="22">
        <v>0</v>
      </c>
      <c r="BC195" s="20">
        <v>0.53</v>
      </c>
      <c r="BD195" s="20">
        <v>0</v>
      </c>
      <c r="BE195" s="20">
        <v>0.53</v>
      </c>
      <c r="BF195" s="20">
        <v>0.44</v>
      </c>
      <c r="BG195" s="22">
        <v>380</v>
      </c>
      <c r="BH195" s="22">
        <v>45</v>
      </c>
      <c r="BI195" s="22">
        <v>335</v>
      </c>
      <c r="BJ195" s="22">
        <v>44</v>
      </c>
      <c r="BK195" s="22">
        <v>276</v>
      </c>
      <c r="BL195" s="22">
        <v>46</v>
      </c>
      <c r="BM195" s="22">
        <v>379</v>
      </c>
      <c r="BN195" s="22">
        <v>47</v>
      </c>
      <c r="BO195" s="20"/>
      <c r="BP195" s="20"/>
      <c r="BQ195" s="20"/>
      <c r="BR195" s="20"/>
      <c r="BS195" s="22">
        <v>1</v>
      </c>
      <c r="BT195" s="20"/>
      <c r="BU195" s="22">
        <v>1.83</v>
      </c>
      <c r="BV195" s="22">
        <v>0</v>
      </c>
      <c r="BW195" s="22">
        <v>0</v>
      </c>
      <c r="BX195" s="22">
        <v>1.83</v>
      </c>
      <c r="BY195" s="22">
        <v>1.52</v>
      </c>
      <c r="BZ195" s="22">
        <v>0</v>
      </c>
      <c r="CA195" s="22">
        <v>140</v>
      </c>
      <c r="CB195" s="22">
        <v>41</v>
      </c>
      <c r="CC195" s="22">
        <v>332</v>
      </c>
      <c r="CD195" s="22">
        <v>44</v>
      </c>
      <c r="CE195" s="22">
        <v>377</v>
      </c>
      <c r="CF195" s="22">
        <v>50</v>
      </c>
      <c r="CG195" s="22">
        <v>343</v>
      </c>
      <c r="CH195" s="22">
        <v>55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103914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2</v>
      </c>
      <c r="J196" s="20">
        <v>1</v>
      </c>
      <c r="K196" s="20">
        <v>0</v>
      </c>
      <c r="L196" s="22">
        <v>2</v>
      </c>
      <c r="M196" s="20" t="s">
        <v>1062</v>
      </c>
      <c r="N196" s="20">
        <v>1</v>
      </c>
      <c r="O196" s="22">
        <v>178</v>
      </c>
      <c r="P196" s="23" t="b">
        <v>0</v>
      </c>
      <c r="Q196" s="20"/>
      <c r="R196" s="20"/>
      <c r="S196" s="22">
        <v>39</v>
      </c>
      <c r="T196" s="20" t="s">
        <v>2029</v>
      </c>
      <c r="U196" s="20">
        <v>2</v>
      </c>
      <c r="V196" s="20" t="s">
        <v>718</v>
      </c>
      <c r="W196" s="20">
        <v>0.9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4</v>
      </c>
      <c r="AD196" s="22">
        <v>30141</v>
      </c>
      <c r="AE196" s="22">
        <v>17340</v>
      </c>
      <c r="AF196" s="22">
        <v>32827</v>
      </c>
      <c r="AG196" s="22">
        <v>1803</v>
      </c>
      <c r="AH196" s="20">
        <v>0.3</v>
      </c>
      <c r="AI196" s="20">
        <v>1</v>
      </c>
      <c r="AJ196" s="20" t="s">
        <v>718</v>
      </c>
      <c r="AK196" s="22">
        <v>180</v>
      </c>
      <c r="AL196" s="22">
        <v>0</v>
      </c>
      <c r="AM196" s="22">
        <v>0</v>
      </c>
      <c r="AN196" s="22">
        <v>0</v>
      </c>
      <c r="AO196" s="22">
        <v>2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23</v>
      </c>
      <c r="AX196" s="20">
        <v>26.8</v>
      </c>
      <c r="AY196" s="20">
        <v>9.9</v>
      </c>
      <c r="AZ196" s="20">
        <v>3</v>
      </c>
      <c r="BA196" s="20">
        <v>4</v>
      </c>
      <c r="BB196" s="22">
        <v>2</v>
      </c>
      <c r="BC196" s="20">
        <v>0.02</v>
      </c>
      <c r="BD196" s="20">
        <v>0.03</v>
      </c>
      <c r="BE196" s="20">
        <v>0.05</v>
      </c>
      <c r="BF196" s="20">
        <v>1.63</v>
      </c>
      <c r="BG196" s="22">
        <v>279</v>
      </c>
      <c r="BH196" s="22">
        <v>111</v>
      </c>
      <c r="BI196" s="22">
        <v>304</v>
      </c>
      <c r="BJ196" s="22">
        <v>105</v>
      </c>
      <c r="BK196" s="22">
        <v>331</v>
      </c>
      <c r="BL196" s="22">
        <v>115</v>
      </c>
      <c r="BM196" s="22">
        <v>322</v>
      </c>
      <c r="BN196" s="22">
        <v>115</v>
      </c>
      <c r="BO196" s="20"/>
      <c r="BP196" s="20"/>
      <c r="BQ196" s="20"/>
      <c r="BR196" s="20"/>
      <c r="BS196" s="20"/>
      <c r="BT196" s="20"/>
      <c r="BU196" s="22">
        <v>0.01</v>
      </c>
      <c r="BV196" s="22">
        <v>0</v>
      </c>
      <c r="BW196" s="22">
        <v>0.02</v>
      </c>
      <c r="BX196" s="22">
        <v>0.03</v>
      </c>
      <c r="BY196" s="22">
        <v>0.82</v>
      </c>
      <c r="BZ196" s="22">
        <v>1</v>
      </c>
      <c r="CA196" s="22">
        <v>708</v>
      </c>
      <c r="CB196" s="22">
        <v>224</v>
      </c>
      <c r="CC196" s="22">
        <v>248</v>
      </c>
      <c r="CD196" s="22">
        <v>81</v>
      </c>
      <c r="CE196" s="22">
        <v>201</v>
      </c>
      <c r="CF196" s="22">
        <v>66</v>
      </c>
      <c r="CG196" s="22">
        <v>170</v>
      </c>
      <c r="CH196" s="22">
        <v>66</v>
      </c>
      <c r="CI196" s="22">
        <v>1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0</v>
      </c>
      <c r="B197" s="22">
        <v>0</v>
      </c>
      <c r="C197" s="22">
        <v>461102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2</v>
      </c>
      <c r="J197" s="20">
        <v>0</v>
      </c>
      <c r="K197" s="20">
        <v>0</v>
      </c>
      <c r="L197" s="22">
        <v>0</v>
      </c>
      <c r="M197" s="20" t="s">
        <v>1291</v>
      </c>
      <c r="N197" s="20">
        <v>0</v>
      </c>
      <c r="O197" s="22">
        <v>179</v>
      </c>
      <c r="P197" s="23" t="b">
        <v>0</v>
      </c>
      <c r="Q197" s="20" t="s">
        <v>2030</v>
      </c>
      <c r="R197" s="20" t="s">
        <v>2031</v>
      </c>
      <c r="S197" s="22">
        <v>40</v>
      </c>
      <c r="T197" s="20" t="s">
        <v>2032</v>
      </c>
      <c r="U197" s="20">
        <v>0</v>
      </c>
      <c r="V197" s="20" t="s">
        <v>558</v>
      </c>
      <c r="W197" s="20">
        <v>0</v>
      </c>
      <c r="X197" s="23" t="b">
        <v>0</v>
      </c>
      <c r="Y197" s="20"/>
      <c r="Z197" s="20" t="s">
        <v>872</v>
      </c>
      <c r="AA197" s="22">
        <v>6</v>
      </c>
      <c r="AB197" s="22">
        <v>90</v>
      </c>
      <c r="AC197" s="22">
        <v>0</v>
      </c>
      <c r="AD197" s="22">
        <v>0</v>
      </c>
      <c r="AE197" s="22">
        <v>0</v>
      </c>
      <c r="AF197" s="22">
        <v>948</v>
      </c>
      <c r="AG197" s="22">
        <v>24</v>
      </c>
      <c r="AH197" s="20">
        <v>0</v>
      </c>
      <c r="AI197" s="20">
        <v>0</v>
      </c>
      <c r="AJ197" s="20" t="s">
        <v>558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484</v>
      </c>
      <c r="BH197" s="22">
        <v>180</v>
      </c>
      <c r="BI197" s="22">
        <v>470</v>
      </c>
      <c r="BJ197" s="22">
        <v>179</v>
      </c>
      <c r="BK197" s="22">
        <v>443</v>
      </c>
      <c r="BL197" s="22">
        <v>166</v>
      </c>
      <c r="BM197" s="22">
        <v>490</v>
      </c>
      <c r="BN197" s="22">
        <v>181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672</v>
      </c>
      <c r="CB197" s="22">
        <v>201</v>
      </c>
      <c r="CC197" s="22">
        <v>454</v>
      </c>
      <c r="CD197" s="22">
        <v>165</v>
      </c>
      <c r="CE197" s="22">
        <v>488</v>
      </c>
      <c r="CF197" s="22">
        <v>177</v>
      </c>
      <c r="CG197" s="22">
        <v>622</v>
      </c>
      <c r="CH197" s="22">
        <v>213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226473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3</v>
      </c>
      <c r="J198" s="20">
        <v>0</v>
      </c>
      <c r="K198" s="20">
        <v>0</v>
      </c>
      <c r="L198" s="22">
        <v>0</v>
      </c>
      <c r="M198" s="20" t="s">
        <v>1414</v>
      </c>
      <c r="N198" s="20">
        <v>0</v>
      </c>
      <c r="O198" s="22">
        <v>180</v>
      </c>
      <c r="P198" s="23" t="b">
        <v>0</v>
      </c>
      <c r="Q198" s="20" t="s">
        <v>2806</v>
      </c>
      <c r="R198" s="20" t="s">
        <v>2807</v>
      </c>
      <c r="S198" s="22">
        <v>49</v>
      </c>
      <c r="T198" s="20" t="s">
        <v>2033</v>
      </c>
      <c r="U198" s="20">
        <v>0</v>
      </c>
      <c r="V198" s="20" t="s">
        <v>2034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119</v>
      </c>
      <c r="AE198" s="22">
        <v>0</v>
      </c>
      <c r="AF198" s="22">
        <v>2426</v>
      </c>
      <c r="AG198" s="22">
        <v>21</v>
      </c>
      <c r="AH198" s="20">
        <v>0</v>
      </c>
      <c r="AI198" s="20">
        <v>0</v>
      </c>
      <c r="AJ198" s="20" t="s">
        <v>2034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665</v>
      </c>
      <c r="BH198" s="22">
        <v>275</v>
      </c>
      <c r="BI198" s="22">
        <v>665</v>
      </c>
      <c r="BJ198" s="22">
        <v>276</v>
      </c>
      <c r="BK198" s="22">
        <v>661</v>
      </c>
      <c r="BL198" s="22">
        <v>273</v>
      </c>
      <c r="BM198" s="22">
        <v>669</v>
      </c>
      <c r="BN198" s="22">
        <v>277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268</v>
      </c>
      <c r="CB198" s="22">
        <v>175</v>
      </c>
      <c r="CC198" s="22">
        <v>656</v>
      </c>
      <c r="CD198" s="22">
        <v>271</v>
      </c>
      <c r="CE198" s="22">
        <v>669</v>
      </c>
      <c r="CF198" s="22">
        <v>277</v>
      </c>
      <c r="CG198" s="22">
        <v>647</v>
      </c>
      <c r="CH198" s="22">
        <v>261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133085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1</v>
      </c>
      <c r="J199" s="20">
        <v>-1</v>
      </c>
      <c r="K199" s="20">
        <v>-1</v>
      </c>
      <c r="L199" s="22">
        <v>0</v>
      </c>
      <c r="M199" s="20" t="s">
        <v>2035</v>
      </c>
      <c r="N199" s="20">
        <v>0</v>
      </c>
      <c r="O199" s="22">
        <v>181</v>
      </c>
      <c r="P199" s="23" t="b">
        <v>0</v>
      </c>
      <c r="Q199" s="20"/>
      <c r="R199" s="20"/>
      <c r="S199" s="22">
        <v>40</v>
      </c>
      <c r="T199" s="20" t="s">
        <v>2036</v>
      </c>
      <c r="U199" s="20">
        <v>0</v>
      </c>
      <c r="V199" s="20" t="s">
        <v>2037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2208</v>
      </c>
      <c r="AE199" s="22">
        <v>92</v>
      </c>
      <c r="AF199" s="22">
        <v>5545</v>
      </c>
      <c r="AG199" s="22">
        <v>236</v>
      </c>
      <c r="AH199" s="20">
        <v>0</v>
      </c>
      <c r="AI199" s="20">
        <v>0</v>
      </c>
      <c r="AJ199" s="20" t="s">
        <v>2037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443</v>
      </c>
      <c r="BH199" s="22">
        <v>43</v>
      </c>
      <c r="BI199" s="22">
        <v>427</v>
      </c>
      <c r="BJ199" s="22">
        <v>26</v>
      </c>
      <c r="BK199" s="22">
        <v>398</v>
      </c>
      <c r="BL199" s="22">
        <v>22</v>
      </c>
      <c r="BM199" s="22">
        <v>449</v>
      </c>
      <c r="BN199" s="22">
        <v>43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621</v>
      </c>
      <c r="CB199" s="22">
        <v>50</v>
      </c>
      <c r="CC199" s="22">
        <v>411</v>
      </c>
      <c r="CD199" s="22">
        <v>43</v>
      </c>
      <c r="CE199" s="22">
        <v>444</v>
      </c>
      <c r="CF199" s="22">
        <v>43</v>
      </c>
      <c r="CG199" s="22">
        <v>317</v>
      </c>
      <c r="CH199" s="22">
        <v>49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441455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2</v>
      </c>
      <c r="J200" s="20">
        <v>-1</v>
      </c>
      <c r="K200" s="20">
        <v>-1</v>
      </c>
      <c r="L200" s="22">
        <v>0</v>
      </c>
      <c r="M200" s="20" t="s">
        <v>1334</v>
      </c>
      <c r="N200" s="20">
        <v>0</v>
      </c>
      <c r="O200" s="22">
        <v>182</v>
      </c>
      <c r="P200" s="23" t="b">
        <v>0</v>
      </c>
      <c r="Q200" s="20"/>
      <c r="R200" s="20" t="s">
        <v>3043</v>
      </c>
      <c r="S200" s="22">
        <v>44</v>
      </c>
      <c r="T200" s="20" t="s">
        <v>2038</v>
      </c>
      <c r="U200" s="20">
        <v>1</v>
      </c>
      <c r="V200" s="20" t="s">
        <v>2039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</v>
      </c>
      <c r="AD200" s="22">
        <v>1797</v>
      </c>
      <c r="AE200" s="22">
        <v>43</v>
      </c>
      <c r="AF200" s="22">
        <v>8060</v>
      </c>
      <c r="AG200" s="22">
        <v>208</v>
      </c>
      <c r="AH200" s="20">
        <v>0</v>
      </c>
      <c r="AI200" s="20">
        <v>0.2</v>
      </c>
      <c r="AJ200" s="20" t="s">
        <v>2040</v>
      </c>
      <c r="AK200" s="22">
        <v>90</v>
      </c>
      <c r="AL200" s="22">
        <v>0</v>
      </c>
      <c r="AM200" s="22">
        <v>0</v>
      </c>
      <c r="AN200" s="22">
        <v>0</v>
      </c>
      <c r="AO200" s="22">
        <v>3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6</v>
      </c>
      <c r="AX200" s="20">
        <v>8.8000000000000007</v>
      </c>
      <c r="AY200" s="20">
        <v>11.4</v>
      </c>
      <c r="AZ200" s="20">
        <v>2</v>
      </c>
      <c r="BA200" s="20">
        <v>2.2000000000000002</v>
      </c>
      <c r="BB200" s="22">
        <v>1</v>
      </c>
      <c r="BC200" s="20">
        <v>0</v>
      </c>
      <c r="BD200" s="20">
        <v>0.03</v>
      </c>
      <c r="BE200" s="20">
        <v>0.03</v>
      </c>
      <c r="BF200" s="20">
        <v>2.21</v>
      </c>
      <c r="BG200" s="22">
        <v>354</v>
      </c>
      <c r="BH200" s="22">
        <v>134</v>
      </c>
      <c r="BI200" s="22">
        <v>291</v>
      </c>
      <c r="BJ200" s="22">
        <v>98</v>
      </c>
      <c r="BK200" s="22">
        <v>341</v>
      </c>
      <c r="BL200" s="22">
        <v>122</v>
      </c>
      <c r="BM200" s="22">
        <v>358</v>
      </c>
      <c r="BN200" s="22">
        <v>129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0.03</v>
      </c>
      <c r="BX200" s="22">
        <v>0.03</v>
      </c>
      <c r="BY200" s="22">
        <v>2.21</v>
      </c>
      <c r="BZ200" s="22">
        <v>3</v>
      </c>
      <c r="CA200" s="22">
        <v>557</v>
      </c>
      <c r="CB200" s="22">
        <v>146</v>
      </c>
      <c r="CC200" s="22">
        <v>542</v>
      </c>
      <c r="CD200" s="22">
        <v>210</v>
      </c>
      <c r="CE200" s="22">
        <v>332</v>
      </c>
      <c r="CF200" s="22">
        <v>121</v>
      </c>
      <c r="CG200" s="22">
        <v>381</v>
      </c>
      <c r="CH200" s="22">
        <v>147</v>
      </c>
      <c r="CI200" s="22">
        <v>1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120202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4</v>
      </c>
      <c r="J201" s="20">
        <v>0</v>
      </c>
      <c r="K201" s="20">
        <v>0</v>
      </c>
      <c r="L201" s="22">
        <v>0</v>
      </c>
      <c r="M201" s="20" t="s">
        <v>1333</v>
      </c>
      <c r="N201" s="20">
        <v>0</v>
      </c>
      <c r="O201" s="22">
        <v>183</v>
      </c>
      <c r="P201" s="23" t="b">
        <v>0</v>
      </c>
      <c r="Q201" s="20" t="s">
        <v>2523</v>
      </c>
      <c r="R201" s="20" t="s">
        <v>2524</v>
      </c>
      <c r="S201" s="22">
        <v>55</v>
      </c>
      <c r="T201" s="20" t="s">
        <v>1473</v>
      </c>
      <c r="U201" s="20">
        <v>0</v>
      </c>
      <c r="V201" s="20" t="s">
        <v>1474</v>
      </c>
      <c r="W201" s="20">
        <v>0.1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0</v>
      </c>
      <c r="AE201" s="22">
        <v>0</v>
      </c>
      <c r="AF201" s="22">
        <v>13966</v>
      </c>
      <c r="AG201" s="22">
        <v>100</v>
      </c>
      <c r="AH201" s="20">
        <v>0</v>
      </c>
      <c r="AI201" s="20">
        <v>0</v>
      </c>
      <c r="AJ201" s="20" t="s">
        <v>1474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701</v>
      </c>
      <c r="BH201" s="22">
        <v>84</v>
      </c>
      <c r="BI201" s="22">
        <v>702</v>
      </c>
      <c r="BJ201" s="22">
        <v>84</v>
      </c>
      <c r="BK201" s="22">
        <v>699</v>
      </c>
      <c r="BL201" s="22">
        <v>84</v>
      </c>
      <c r="BM201" s="22">
        <v>702</v>
      </c>
      <c r="BN201" s="22">
        <v>84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96</v>
      </c>
      <c r="CB201" s="22">
        <v>29</v>
      </c>
      <c r="CC201" s="22">
        <v>694</v>
      </c>
      <c r="CD201" s="22">
        <v>83</v>
      </c>
      <c r="CE201" s="22">
        <v>701</v>
      </c>
      <c r="CF201" s="22">
        <v>84</v>
      </c>
      <c r="CG201" s="22">
        <v>494</v>
      </c>
      <c r="CH201" s="22">
        <v>70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511783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-0.6</v>
      </c>
      <c r="K202" s="20">
        <v>-0.8</v>
      </c>
      <c r="L202" s="22">
        <v>0</v>
      </c>
      <c r="M202" s="20" t="s">
        <v>2041</v>
      </c>
      <c r="N202" s="20">
        <v>0.2</v>
      </c>
      <c r="O202" s="22">
        <v>184</v>
      </c>
      <c r="P202" s="23" t="b">
        <v>0</v>
      </c>
      <c r="Q202" s="20"/>
      <c r="R202" s="20" t="s">
        <v>2525</v>
      </c>
      <c r="S202" s="22">
        <v>49</v>
      </c>
      <c r="T202" s="20" t="s">
        <v>2042</v>
      </c>
      <c r="U202" s="20">
        <v>-0.5</v>
      </c>
      <c r="V202" s="20" t="s">
        <v>2043</v>
      </c>
      <c r="W202" s="20">
        <v>0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-1</v>
      </c>
      <c r="AD202" s="22">
        <v>506</v>
      </c>
      <c r="AE202" s="22">
        <v>35</v>
      </c>
      <c r="AF202" s="22">
        <v>9515</v>
      </c>
      <c r="AG202" s="22">
        <v>138</v>
      </c>
      <c r="AH202" s="20">
        <v>0</v>
      </c>
      <c r="AI202" s="20">
        <v>-0.2</v>
      </c>
      <c r="AJ202" s="20" t="s">
        <v>2043</v>
      </c>
      <c r="AK202" s="22">
        <v>57</v>
      </c>
      <c r="AL202" s="22">
        <v>0</v>
      </c>
      <c r="AM202" s="22">
        <v>0</v>
      </c>
      <c r="AN202" s="22">
        <v>0</v>
      </c>
      <c r="AO202" s="22">
        <v>1</v>
      </c>
      <c r="AP202" s="22">
        <v>0</v>
      </c>
      <c r="AQ202" s="22">
        <v>0</v>
      </c>
      <c r="AR202" s="22">
        <v>0</v>
      </c>
      <c r="AS202" s="22">
        <v>0</v>
      </c>
      <c r="AT202" s="22">
        <v>1</v>
      </c>
      <c r="AU202" s="22">
        <v>0</v>
      </c>
      <c r="AV202" s="22">
        <v>0</v>
      </c>
      <c r="AW202" s="22">
        <v>-3</v>
      </c>
      <c r="AX202" s="20">
        <v>0</v>
      </c>
      <c r="AY202" s="20">
        <v>19.8</v>
      </c>
      <c r="AZ202" s="20">
        <v>6</v>
      </c>
      <c r="BA202" s="20">
        <v>2</v>
      </c>
      <c r="BB202" s="22">
        <v>0</v>
      </c>
      <c r="BC202" s="20">
        <v>0.13</v>
      </c>
      <c r="BD202" s="20">
        <v>0.06</v>
      </c>
      <c r="BE202" s="20">
        <v>0.19</v>
      </c>
      <c r="BF202" s="20">
        <v>1.57</v>
      </c>
      <c r="BG202" s="22">
        <v>671</v>
      </c>
      <c r="BH202" s="22">
        <v>279</v>
      </c>
      <c r="BI202" s="22">
        <v>237</v>
      </c>
      <c r="BJ202" s="22">
        <v>129</v>
      </c>
      <c r="BK202" s="22">
        <v>307</v>
      </c>
      <c r="BL202" s="22">
        <v>154</v>
      </c>
      <c r="BM202" s="22">
        <v>367</v>
      </c>
      <c r="BN202" s="22">
        <v>169</v>
      </c>
      <c r="BO202" s="22">
        <v>3</v>
      </c>
      <c r="BP202" s="20"/>
      <c r="BQ202" s="20"/>
      <c r="BR202" s="20"/>
      <c r="BS202" s="20"/>
      <c r="BT202" s="20"/>
      <c r="BU202" s="22">
        <v>0.21</v>
      </c>
      <c r="BV202" s="22">
        <v>0</v>
      </c>
      <c r="BW202" s="22">
        <v>0.09</v>
      </c>
      <c r="BX202" s="22">
        <v>0.3</v>
      </c>
      <c r="BY202" s="22">
        <v>2.48</v>
      </c>
      <c r="BZ202" s="22">
        <v>1.58</v>
      </c>
      <c r="CA202" s="22">
        <v>286</v>
      </c>
      <c r="CB202" s="22">
        <v>188</v>
      </c>
      <c r="CC202" s="22">
        <v>371</v>
      </c>
      <c r="CD202" s="22">
        <v>173</v>
      </c>
      <c r="CE202" s="22">
        <v>718</v>
      </c>
      <c r="CF202" s="22">
        <v>309</v>
      </c>
      <c r="CG202" s="22">
        <v>521</v>
      </c>
      <c r="CH202" s="22">
        <v>185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207189</v>
      </c>
      <c r="D203" s="22">
        <v>-1</v>
      </c>
      <c r="E203" s="22">
        <v>1</v>
      </c>
      <c r="F203" s="22">
        <v>-2</v>
      </c>
      <c r="G203" s="22">
        <v>2</v>
      </c>
      <c r="H203" s="22">
        <v>0</v>
      </c>
      <c r="I203" s="22">
        <v>3</v>
      </c>
      <c r="J203" s="20">
        <v>1</v>
      </c>
      <c r="K203" s="20">
        <v>0</v>
      </c>
      <c r="L203" s="22">
        <v>1</v>
      </c>
      <c r="M203" s="20" t="s">
        <v>2260</v>
      </c>
      <c r="N203" s="20">
        <v>1</v>
      </c>
      <c r="O203" s="22">
        <v>475</v>
      </c>
      <c r="P203" s="23" t="b">
        <v>0</v>
      </c>
      <c r="Q203" s="20"/>
      <c r="R203" s="20"/>
      <c r="S203" s="22">
        <v>48</v>
      </c>
      <c r="T203" s="20" t="s">
        <v>2261</v>
      </c>
      <c r="U203" s="20">
        <v>1.2</v>
      </c>
      <c r="V203" s="20" t="s">
        <v>2262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6</v>
      </c>
      <c r="AD203" s="22">
        <v>2261</v>
      </c>
      <c r="AE203" s="22">
        <v>88</v>
      </c>
      <c r="AF203" s="22">
        <v>8990</v>
      </c>
      <c r="AG203" s="22">
        <v>255</v>
      </c>
      <c r="AH203" s="20">
        <v>0.2</v>
      </c>
      <c r="AI203" s="20">
        <v>1.2</v>
      </c>
      <c r="AJ203" s="20" t="s">
        <v>2262</v>
      </c>
      <c r="AK203" s="22">
        <v>245</v>
      </c>
      <c r="AL203" s="22">
        <v>0</v>
      </c>
      <c r="AM203" s="22">
        <v>0</v>
      </c>
      <c r="AN203" s="22">
        <v>0</v>
      </c>
      <c r="AO203" s="22">
        <v>8</v>
      </c>
      <c r="AP203" s="22">
        <v>0</v>
      </c>
      <c r="AQ203" s="22">
        <v>0</v>
      </c>
      <c r="AR203" s="22">
        <v>0</v>
      </c>
      <c r="AS203" s="22">
        <v>1</v>
      </c>
      <c r="AT203" s="22">
        <v>0</v>
      </c>
      <c r="AU203" s="22">
        <v>0</v>
      </c>
      <c r="AV203" s="22">
        <v>0</v>
      </c>
      <c r="AW203" s="22">
        <v>22</v>
      </c>
      <c r="AX203" s="20">
        <v>26.4</v>
      </c>
      <c r="AY203" s="20">
        <v>32.9</v>
      </c>
      <c r="AZ203" s="20">
        <v>25</v>
      </c>
      <c r="BA203" s="20">
        <v>8.5</v>
      </c>
      <c r="BB203" s="22">
        <v>3</v>
      </c>
      <c r="BC203" s="20">
        <v>0.21</v>
      </c>
      <c r="BD203" s="20">
        <v>0.04</v>
      </c>
      <c r="BE203" s="20">
        <v>0.25</v>
      </c>
      <c r="BF203" s="20">
        <v>5.98</v>
      </c>
      <c r="BG203" s="22">
        <v>282</v>
      </c>
      <c r="BH203" s="22">
        <v>115</v>
      </c>
      <c r="BI203" s="22">
        <v>187</v>
      </c>
      <c r="BJ203" s="22">
        <v>106</v>
      </c>
      <c r="BK203" s="22">
        <v>196</v>
      </c>
      <c r="BL203" s="22">
        <v>106</v>
      </c>
      <c r="BM203" s="22">
        <v>265</v>
      </c>
      <c r="BN203" s="22">
        <v>117</v>
      </c>
      <c r="BO203" s="20"/>
      <c r="BP203" s="20"/>
      <c r="BQ203" s="20"/>
      <c r="BR203" s="20"/>
      <c r="BS203" s="20"/>
      <c r="BT203" s="20"/>
      <c r="BU203" s="22">
        <v>0.08</v>
      </c>
      <c r="BV203" s="22">
        <v>0</v>
      </c>
      <c r="BW203" s="22">
        <v>0.01</v>
      </c>
      <c r="BX203" s="22">
        <v>0.09</v>
      </c>
      <c r="BY203" s="22">
        <v>2.2000000000000002</v>
      </c>
      <c r="BZ203" s="22">
        <v>2.94</v>
      </c>
      <c r="CA203" s="22">
        <v>312</v>
      </c>
      <c r="CB203" s="22">
        <v>208</v>
      </c>
      <c r="CC203" s="22">
        <v>260</v>
      </c>
      <c r="CD203" s="22">
        <v>114</v>
      </c>
      <c r="CE203" s="22">
        <v>300</v>
      </c>
      <c r="CF203" s="22">
        <v>133</v>
      </c>
      <c r="CG203" s="22">
        <v>397</v>
      </c>
      <c r="CH203" s="22">
        <v>127</v>
      </c>
      <c r="CI203" s="22">
        <v>1.1000000000000001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492831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4</v>
      </c>
      <c r="J204" s="20">
        <v>5.4</v>
      </c>
      <c r="K204" s="20">
        <v>2.2000000000000002</v>
      </c>
      <c r="L204" s="22">
        <v>2</v>
      </c>
      <c r="M204" s="20" t="s">
        <v>2044</v>
      </c>
      <c r="N204" s="20">
        <v>3.2</v>
      </c>
      <c r="O204" s="22">
        <v>594</v>
      </c>
      <c r="P204" s="23" t="b">
        <v>0</v>
      </c>
      <c r="Q204" s="20"/>
      <c r="R204" s="20"/>
      <c r="S204" s="22">
        <v>54</v>
      </c>
      <c r="T204" s="20" t="s">
        <v>2045</v>
      </c>
      <c r="U204" s="20">
        <v>3</v>
      </c>
      <c r="V204" s="20" t="s">
        <v>2046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15</v>
      </c>
      <c r="AD204" s="22">
        <v>17017</v>
      </c>
      <c r="AE204" s="22">
        <v>7827</v>
      </c>
      <c r="AF204" s="22">
        <v>10709</v>
      </c>
      <c r="AG204" s="22">
        <v>674</v>
      </c>
      <c r="AH204" s="20">
        <v>0.6</v>
      </c>
      <c r="AI204" s="20">
        <v>2.8</v>
      </c>
      <c r="AJ204" s="20" t="s">
        <v>2046</v>
      </c>
      <c r="AK204" s="22">
        <v>334</v>
      </c>
      <c r="AL204" s="22">
        <v>1</v>
      </c>
      <c r="AM204" s="22">
        <v>0</v>
      </c>
      <c r="AN204" s="22">
        <v>0</v>
      </c>
      <c r="AO204" s="22">
        <v>10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2</v>
      </c>
      <c r="AW204" s="22">
        <v>48</v>
      </c>
      <c r="AX204" s="20">
        <v>64.8</v>
      </c>
      <c r="AY204" s="20">
        <v>32.4</v>
      </c>
      <c r="AZ204" s="20">
        <v>75</v>
      </c>
      <c r="BA204" s="20">
        <v>17.2</v>
      </c>
      <c r="BB204" s="22">
        <v>5</v>
      </c>
      <c r="BC204" s="20">
        <v>0.73</v>
      </c>
      <c r="BD204" s="20">
        <v>0.22</v>
      </c>
      <c r="BE204" s="20">
        <v>0.95</v>
      </c>
      <c r="BF204" s="20">
        <v>5.81</v>
      </c>
      <c r="BG204" s="22">
        <v>181</v>
      </c>
      <c r="BH204" s="22">
        <v>20</v>
      </c>
      <c r="BI204" s="22">
        <v>191</v>
      </c>
      <c r="BJ204" s="22">
        <v>28</v>
      </c>
      <c r="BK204" s="22">
        <v>76</v>
      </c>
      <c r="BL204" s="22">
        <v>28</v>
      </c>
      <c r="BM204" s="22">
        <v>138</v>
      </c>
      <c r="BN204" s="22">
        <v>23</v>
      </c>
      <c r="BO204" s="20"/>
      <c r="BP204" s="20"/>
      <c r="BQ204" s="20"/>
      <c r="BR204" s="20"/>
      <c r="BS204" s="20"/>
      <c r="BT204" s="20"/>
      <c r="BU204" s="22">
        <v>0.2</v>
      </c>
      <c r="BV204" s="22">
        <v>0</v>
      </c>
      <c r="BW204" s="22">
        <v>0.06</v>
      </c>
      <c r="BX204" s="22">
        <v>0.26</v>
      </c>
      <c r="BY204" s="22">
        <v>1.57</v>
      </c>
      <c r="BZ204" s="22">
        <v>2.69</v>
      </c>
      <c r="CA204" s="22">
        <v>137</v>
      </c>
      <c r="CB204" s="22">
        <v>39</v>
      </c>
      <c r="CC204" s="22">
        <v>80</v>
      </c>
      <c r="CD204" s="22">
        <v>14</v>
      </c>
      <c r="CE204" s="22">
        <v>132</v>
      </c>
      <c r="CF204" s="22">
        <v>21</v>
      </c>
      <c r="CG204" s="22">
        <v>302</v>
      </c>
      <c r="CH204" s="22">
        <v>52</v>
      </c>
      <c r="CI204" s="22">
        <v>1.35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432720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1</v>
      </c>
      <c r="J205" s="20">
        <v>3</v>
      </c>
      <c r="K205" s="20">
        <v>1</v>
      </c>
      <c r="L205" s="22">
        <v>3</v>
      </c>
      <c r="M205" s="20" t="s">
        <v>479</v>
      </c>
      <c r="N205" s="20">
        <v>2</v>
      </c>
      <c r="O205" s="22">
        <v>596</v>
      </c>
      <c r="P205" s="23" t="b">
        <v>0</v>
      </c>
      <c r="Q205" s="20"/>
      <c r="R205" s="20"/>
      <c r="S205" s="22">
        <v>45</v>
      </c>
      <c r="T205" s="20" t="s">
        <v>2047</v>
      </c>
      <c r="U205" s="20">
        <v>2</v>
      </c>
      <c r="V205" s="20" t="s">
        <v>2048</v>
      </c>
      <c r="W205" s="20">
        <v>1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10</v>
      </c>
      <c r="AD205" s="22">
        <v>16031</v>
      </c>
      <c r="AE205" s="22">
        <v>2335</v>
      </c>
      <c r="AF205" s="22">
        <v>26776</v>
      </c>
      <c r="AG205" s="22">
        <v>1088</v>
      </c>
      <c r="AH205" s="20">
        <v>0.4</v>
      </c>
      <c r="AI205" s="20">
        <v>2.2000000000000002</v>
      </c>
      <c r="AJ205" s="20" t="s">
        <v>2048</v>
      </c>
      <c r="AK205" s="22">
        <v>450</v>
      </c>
      <c r="AL205" s="22">
        <v>0</v>
      </c>
      <c r="AM205" s="22">
        <v>0</v>
      </c>
      <c r="AN205" s="22">
        <v>0</v>
      </c>
      <c r="AO205" s="22">
        <v>13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19</v>
      </c>
      <c r="AV205" s="22">
        <v>0</v>
      </c>
      <c r="AW205" s="22">
        <v>94</v>
      </c>
      <c r="AX205" s="20">
        <v>160.4</v>
      </c>
      <c r="AY205" s="20">
        <v>0.1</v>
      </c>
      <c r="AZ205" s="20">
        <v>0</v>
      </c>
      <c r="BA205" s="20">
        <v>16.100000000000001</v>
      </c>
      <c r="BB205" s="22">
        <v>5</v>
      </c>
      <c r="BC205" s="20">
        <v>0</v>
      </c>
      <c r="BD205" s="20">
        <v>0</v>
      </c>
      <c r="BE205" s="20">
        <v>0</v>
      </c>
      <c r="BF205" s="20">
        <v>8.6199999999999992</v>
      </c>
      <c r="BG205" s="22">
        <v>30</v>
      </c>
      <c r="BH205" s="22">
        <v>9</v>
      </c>
      <c r="BI205" s="22">
        <v>387</v>
      </c>
      <c r="BJ205" s="22">
        <v>3</v>
      </c>
      <c r="BK205" s="22">
        <v>587</v>
      </c>
      <c r="BL205" s="22">
        <v>72</v>
      </c>
      <c r="BM205" s="22">
        <v>151</v>
      </c>
      <c r="BN205" s="22">
        <v>9</v>
      </c>
      <c r="BO205" s="20"/>
      <c r="BP205" s="20"/>
      <c r="BQ205" s="20"/>
      <c r="BR205" s="20"/>
      <c r="BS205" s="20"/>
      <c r="BT205" s="20"/>
      <c r="BU205" s="22">
        <v>0</v>
      </c>
      <c r="BV205" s="22">
        <v>3.8</v>
      </c>
      <c r="BW205" s="22">
        <v>0</v>
      </c>
      <c r="BX205" s="22">
        <v>0</v>
      </c>
      <c r="BY205" s="22">
        <v>1.72</v>
      </c>
      <c r="BZ205" s="22">
        <v>2.6</v>
      </c>
      <c r="CA205" s="22">
        <v>411</v>
      </c>
      <c r="CB205" s="22">
        <v>22</v>
      </c>
      <c r="CC205" s="22">
        <v>167</v>
      </c>
      <c r="CD205" s="22">
        <v>18</v>
      </c>
      <c r="CE205" s="22">
        <v>210</v>
      </c>
      <c r="CF205" s="22">
        <v>21</v>
      </c>
      <c r="CG205" s="22">
        <v>166</v>
      </c>
      <c r="CH205" s="22">
        <v>23</v>
      </c>
      <c r="CI205" s="22">
        <v>1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83283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3</v>
      </c>
      <c r="J206" s="20">
        <v>0</v>
      </c>
      <c r="K206" s="20">
        <v>-0.5</v>
      </c>
      <c r="L206" s="22">
        <v>0</v>
      </c>
      <c r="M206" s="20" t="s">
        <v>920</v>
      </c>
      <c r="N206" s="20">
        <v>0.5</v>
      </c>
      <c r="O206" s="22">
        <v>600</v>
      </c>
      <c r="P206" s="23" t="b">
        <v>0</v>
      </c>
      <c r="Q206" s="20"/>
      <c r="R206" s="20"/>
      <c r="S206" s="22">
        <v>48</v>
      </c>
      <c r="T206" s="20" t="s">
        <v>1587</v>
      </c>
      <c r="U206" s="20">
        <v>1</v>
      </c>
      <c r="V206" s="20" t="s">
        <v>711</v>
      </c>
      <c r="W206" s="20">
        <v>0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3</v>
      </c>
      <c r="AD206" s="22">
        <v>380</v>
      </c>
      <c r="AE206" s="22">
        <v>16</v>
      </c>
      <c r="AF206" s="22">
        <v>3143</v>
      </c>
      <c r="AG206" s="22">
        <v>91</v>
      </c>
      <c r="AH206" s="20">
        <v>0.1</v>
      </c>
      <c r="AI206" s="20">
        <v>0.6</v>
      </c>
      <c r="AJ206" s="20" t="s">
        <v>711</v>
      </c>
      <c r="AK206" s="22">
        <v>53</v>
      </c>
      <c r="AL206" s="22">
        <v>0</v>
      </c>
      <c r="AM206" s="22">
        <v>0</v>
      </c>
      <c r="AN206" s="22">
        <v>0</v>
      </c>
      <c r="AO206" s="22">
        <v>2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10</v>
      </c>
      <c r="AX206" s="20">
        <v>9.1999999999999993</v>
      </c>
      <c r="AY206" s="20">
        <v>15.8</v>
      </c>
      <c r="AZ206" s="20">
        <v>4</v>
      </c>
      <c r="BA206" s="20">
        <v>2.9</v>
      </c>
      <c r="BB206" s="22">
        <v>0</v>
      </c>
      <c r="BC206" s="20">
        <v>0</v>
      </c>
      <c r="BD206" s="20">
        <v>0.26</v>
      </c>
      <c r="BE206" s="20">
        <v>0.26</v>
      </c>
      <c r="BF206" s="20">
        <v>1.34</v>
      </c>
      <c r="BG206" s="22">
        <v>350</v>
      </c>
      <c r="BH206" s="22">
        <v>153</v>
      </c>
      <c r="BI206" s="22">
        <v>259</v>
      </c>
      <c r="BJ206" s="22">
        <v>140</v>
      </c>
      <c r="BK206" s="22">
        <v>324</v>
      </c>
      <c r="BL206" s="22">
        <v>160</v>
      </c>
      <c r="BM206" s="22">
        <v>343</v>
      </c>
      <c r="BN206" s="22">
        <v>157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0.44</v>
      </c>
      <c r="BX206" s="22">
        <v>0.44</v>
      </c>
      <c r="BY206" s="22">
        <v>2.2799999999999998</v>
      </c>
      <c r="BZ206" s="22">
        <v>3.4</v>
      </c>
      <c r="CA206" s="22">
        <v>295</v>
      </c>
      <c r="CB206" s="22">
        <v>195</v>
      </c>
      <c r="CC206" s="22">
        <v>323</v>
      </c>
      <c r="CD206" s="22">
        <v>151</v>
      </c>
      <c r="CE206" s="22">
        <v>354</v>
      </c>
      <c r="CF206" s="22">
        <v>159</v>
      </c>
      <c r="CG206" s="22">
        <v>546</v>
      </c>
      <c r="CH206" s="22">
        <v>202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487702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3</v>
      </c>
      <c r="J207" s="20">
        <v>4.5999999999999996</v>
      </c>
      <c r="K207" s="20">
        <v>1.8</v>
      </c>
      <c r="L207" s="22">
        <v>2</v>
      </c>
      <c r="M207" s="20" t="s">
        <v>2049</v>
      </c>
      <c r="N207" s="20">
        <v>2.8</v>
      </c>
      <c r="O207" s="22">
        <v>605</v>
      </c>
      <c r="P207" s="23" t="b">
        <v>0</v>
      </c>
      <c r="Q207" s="20"/>
      <c r="R207" s="20"/>
      <c r="S207" s="22">
        <v>50</v>
      </c>
      <c r="T207" s="20" t="s">
        <v>2050</v>
      </c>
      <c r="U207" s="20">
        <v>2.6</v>
      </c>
      <c r="V207" s="20" t="s">
        <v>2051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13</v>
      </c>
      <c r="AD207" s="22">
        <v>11063</v>
      </c>
      <c r="AE207" s="22">
        <v>5553</v>
      </c>
      <c r="AF207" s="22">
        <v>2732</v>
      </c>
      <c r="AG207" s="22">
        <v>343</v>
      </c>
      <c r="AH207" s="20">
        <v>0.6</v>
      </c>
      <c r="AI207" s="20">
        <v>2.6</v>
      </c>
      <c r="AJ207" s="20" t="s">
        <v>2051</v>
      </c>
      <c r="AK207" s="22">
        <v>341</v>
      </c>
      <c r="AL207" s="22">
        <v>0</v>
      </c>
      <c r="AM207" s="22">
        <v>1</v>
      </c>
      <c r="AN207" s="22">
        <v>0</v>
      </c>
      <c r="AO207" s="22">
        <v>12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28</v>
      </c>
      <c r="AX207" s="20">
        <v>29.6</v>
      </c>
      <c r="AY207" s="20">
        <v>76.2</v>
      </c>
      <c r="AZ207" s="20">
        <v>45</v>
      </c>
      <c r="BA207" s="20">
        <v>15</v>
      </c>
      <c r="BB207" s="22">
        <v>5</v>
      </c>
      <c r="BC207" s="20">
        <v>0.25</v>
      </c>
      <c r="BD207" s="20">
        <v>0.48</v>
      </c>
      <c r="BE207" s="20">
        <v>0.73</v>
      </c>
      <c r="BF207" s="20">
        <v>6.39</v>
      </c>
      <c r="BG207" s="22">
        <v>273</v>
      </c>
      <c r="BH207" s="22">
        <v>111</v>
      </c>
      <c r="BI207" s="22">
        <v>79</v>
      </c>
      <c r="BJ207" s="22">
        <v>58</v>
      </c>
      <c r="BK207" s="22">
        <v>128</v>
      </c>
      <c r="BL207" s="22">
        <v>80</v>
      </c>
      <c r="BM207" s="22">
        <v>171</v>
      </c>
      <c r="BN207" s="22">
        <v>87</v>
      </c>
      <c r="BO207" s="20"/>
      <c r="BP207" s="20"/>
      <c r="BQ207" s="20"/>
      <c r="BR207" s="20"/>
      <c r="BS207" s="20"/>
      <c r="BT207" s="20"/>
      <c r="BU207" s="22">
        <v>7.0000000000000007E-2</v>
      </c>
      <c r="BV207" s="22">
        <v>0</v>
      </c>
      <c r="BW207" s="22">
        <v>0.13</v>
      </c>
      <c r="BX207" s="22">
        <v>0.2</v>
      </c>
      <c r="BY207" s="22">
        <v>1.69</v>
      </c>
      <c r="BZ207" s="22">
        <v>3.17</v>
      </c>
      <c r="CA207" s="22">
        <v>215</v>
      </c>
      <c r="CB207" s="22">
        <v>137</v>
      </c>
      <c r="CC207" s="22">
        <v>114</v>
      </c>
      <c r="CD207" s="22">
        <v>53</v>
      </c>
      <c r="CE207" s="22">
        <v>158</v>
      </c>
      <c r="CF207" s="22">
        <v>67</v>
      </c>
      <c r="CG207" s="22">
        <v>376</v>
      </c>
      <c r="CH207" s="22">
        <v>120</v>
      </c>
      <c r="CI207" s="22">
        <v>1.32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179458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0.6</v>
      </c>
      <c r="K208" s="20">
        <v>-0.2</v>
      </c>
      <c r="L208" s="22">
        <v>1</v>
      </c>
      <c r="M208" s="20" t="s">
        <v>957</v>
      </c>
      <c r="N208" s="20">
        <v>0.8</v>
      </c>
      <c r="O208" s="22">
        <v>608</v>
      </c>
      <c r="P208" s="23" t="b">
        <v>0</v>
      </c>
      <c r="Q208" s="20"/>
      <c r="R208" s="20"/>
      <c r="S208" s="22">
        <v>49</v>
      </c>
      <c r="T208" s="20" t="s">
        <v>2052</v>
      </c>
      <c r="U208" s="20">
        <v>1</v>
      </c>
      <c r="V208" s="20" t="s">
        <v>2053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4</v>
      </c>
      <c r="AD208" s="22">
        <v>236</v>
      </c>
      <c r="AE208" s="22">
        <v>33</v>
      </c>
      <c r="AF208" s="22">
        <v>987</v>
      </c>
      <c r="AG208" s="22">
        <v>44</v>
      </c>
      <c r="AH208" s="20">
        <v>0.2</v>
      </c>
      <c r="AI208" s="20">
        <v>0.8</v>
      </c>
      <c r="AJ208" s="20" t="s">
        <v>2053</v>
      </c>
      <c r="AK208" s="22">
        <v>77</v>
      </c>
      <c r="AL208" s="22">
        <v>0</v>
      </c>
      <c r="AM208" s="22">
        <v>0</v>
      </c>
      <c r="AN208" s="22">
        <v>0</v>
      </c>
      <c r="AO208" s="22">
        <v>1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9</v>
      </c>
      <c r="AX208" s="20">
        <v>10.8</v>
      </c>
      <c r="AY208" s="20">
        <v>23.6</v>
      </c>
      <c r="AZ208" s="20">
        <v>58</v>
      </c>
      <c r="BA208" s="20">
        <v>9</v>
      </c>
      <c r="BB208" s="22">
        <v>0</v>
      </c>
      <c r="BC208" s="20">
        <v>0.21</v>
      </c>
      <c r="BD208" s="20">
        <v>7.0000000000000007E-2</v>
      </c>
      <c r="BE208" s="20">
        <v>0.28000000000000003</v>
      </c>
      <c r="BF208" s="20">
        <v>1.82</v>
      </c>
      <c r="BG208" s="22">
        <v>338</v>
      </c>
      <c r="BH208" s="22">
        <v>147</v>
      </c>
      <c r="BI208" s="22">
        <v>229</v>
      </c>
      <c r="BJ208" s="22">
        <v>126</v>
      </c>
      <c r="BK208" s="22">
        <v>101</v>
      </c>
      <c r="BL208" s="22">
        <v>60</v>
      </c>
      <c r="BM208" s="22">
        <v>255</v>
      </c>
      <c r="BN208" s="22">
        <v>114</v>
      </c>
      <c r="BO208" s="20"/>
      <c r="BP208" s="20"/>
      <c r="BQ208" s="22">
        <v>1</v>
      </c>
      <c r="BR208" s="20"/>
      <c r="BS208" s="20"/>
      <c r="BT208" s="20"/>
      <c r="BU208" s="22">
        <v>0.25</v>
      </c>
      <c r="BV208" s="22">
        <v>0</v>
      </c>
      <c r="BW208" s="22">
        <v>0.08</v>
      </c>
      <c r="BX208" s="22">
        <v>0.33</v>
      </c>
      <c r="BY208" s="22">
        <v>2.13</v>
      </c>
      <c r="BZ208" s="22">
        <v>1.17</v>
      </c>
      <c r="CA208" s="22">
        <v>249</v>
      </c>
      <c r="CB208" s="22">
        <v>164</v>
      </c>
      <c r="CC208" s="22">
        <v>292</v>
      </c>
      <c r="CD208" s="22">
        <v>133</v>
      </c>
      <c r="CE208" s="22">
        <v>365</v>
      </c>
      <c r="CF208" s="22">
        <v>167</v>
      </c>
      <c r="CG208" s="22">
        <v>608</v>
      </c>
      <c r="CH208" s="22">
        <v>238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461567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2526</v>
      </c>
      <c r="N209" s="20">
        <v>0</v>
      </c>
      <c r="O209" s="22">
        <v>622</v>
      </c>
      <c r="P209" s="23" t="b">
        <v>0</v>
      </c>
      <c r="Q209" s="20" t="s">
        <v>2938</v>
      </c>
      <c r="R209" s="20" t="s">
        <v>3044</v>
      </c>
      <c r="S209" s="22">
        <v>40</v>
      </c>
      <c r="T209" s="20" t="s">
        <v>2527</v>
      </c>
      <c r="U209" s="20">
        <v>0</v>
      </c>
      <c r="V209" s="20" t="s">
        <v>2528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467</v>
      </c>
      <c r="AE209" s="22">
        <v>0</v>
      </c>
      <c r="AF209" s="22">
        <v>2454</v>
      </c>
      <c r="AG209" s="22">
        <v>92</v>
      </c>
      <c r="AH209" s="20">
        <v>0</v>
      </c>
      <c r="AI209" s="20">
        <v>0</v>
      </c>
      <c r="AJ209" s="20" t="s">
        <v>2528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486</v>
      </c>
      <c r="BH209" s="22">
        <v>182</v>
      </c>
      <c r="BI209" s="22">
        <v>472</v>
      </c>
      <c r="BJ209" s="22">
        <v>181</v>
      </c>
      <c r="BK209" s="22">
        <v>445</v>
      </c>
      <c r="BL209" s="22">
        <v>168</v>
      </c>
      <c r="BM209" s="22">
        <v>492</v>
      </c>
      <c r="BN209" s="22">
        <v>183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674</v>
      </c>
      <c r="CB209" s="22">
        <v>203</v>
      </c>
      <c r="CC209" s="22">
        <v>456</v>
      </c>
      <c r="CD209" s="22">
        <v>167</v>
      </c>
      <c r="CE209" s="22">
        <v>490</v>
      </c>
      <c r="CF209" s="22">
        <v>179</v>
      </c>
      <c r="CG209" s="22">
        <v>529</v>
      </c>
      <c r="CH209" s="22">
        <v>197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550839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3</v>
      </c>
      <c r="J210" s="20">
        <v>-1</v>
      </c>
      <c r="K210" s="20">
        <v>-1</v>
      </c>
      <c r="L210" s="22">
        <v>0</v>
      </c>
      <c r="M210" s="20" t="s">
        <v>482</v>
      </c>
      <c r="N210" s="20">
        <v>0</v>
      </c>
      <c r="O210" s="22">
        <v>660</v>
      </c>
      <c r="P210" s="23" t="b">
        <v>0</v>
      </c>
      <c r="Q210" s="20"/>
      <c r="R210" s="20"/>
      <c r="S210" s="22">
        <v>50</v>
      </c>
      <c r="T210" s="20" t="s">
        <v>2529</v>
      </c>
      <c r="U210" s="20">
        <v>0</v>
      </c>
      <c r="V210" s="20" t="s">
        <v>2530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0</v>
      </c>
      <c r="AD210" s="22">
        <v>103</v>
      </c>
      <c r="AE210" s="22">
        <v>5</v>
      </c>
      <c r="AF210" s="22">
        <v>132</v>
      </c>
      <c r="AG210" s="22">
        <v>10</v>
      </c>
      <c r="AH210" s="20">
        <v>0</v>
      </c>
      <c r="AI210" s="20">
        <v>0</v>
      </c>
      <c r="AJ210" s="20" t="s">
        <v>2530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691</v>
      </c>
      <c r="BH210" s="22">
        <v>294</v>
      </c>
      <c r="BI210" s="22">
        <v>689</v>
      </c>
      <c r="BJ210" s="22">
        <v>294</v>
      </c>
      <c r="BK210" s="22">
        <v>685</v>
      </c>
      <c r="BL210" s="22">
        <v>291</v>
      </c>
      <c r="BM210" s="22">
        <v>692</v>
      </c>
      <c r="BN210" s="22">
        <v>295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219</v>
      </c>
      <c r="CB210" s="22">
        <v>140</v>
      </c>
      <c r="CC210" s="22">
        <v>680</v>
      </c>
      <c r="CD210" s="22">
        <v>290</v>
      </c>
      <c r="CE210" s="22">
        <v>691</v>
      </c>
      <c r="CF210" s="22">
        <v>294</v>
      </c>
      <c r="CG210" s="22">
        <v>683</v>
      </c>
      <c r="CH210" s="22">
        <v>282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247245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2</v>
      </c>
      <c r="J211" s="20">
        <v>-0.6</v>
      </c>
      <c r="K211" s="20">
        <v>-0.8</v>
      </c>
      <c r="L211" s="22">
        <v>0</v>
      </c>
      <c r="M211" s="20" t="s">
        <v>2905</v>
      </c>
      <c r="N211" s="20">
        <v>0.2</v>
      </c>
      <c r="O211" s="22">
        <v>674</v>
      </c>
      <c r="P211" s="23" t="b">
        <v>0</v>
      </c>
      <c r="Q211" s="20"/>
      <c r="R211" s="20"/>
      <c r="S211" s="22">
        <v>40</v>
      </c>
      <c r="T211" s="20" t="s">
        <v>2906</v>
      </c>
      <c r="U211" s="20">
        <v>0.3</v>
      </c>
      <c r="V211" s="20" t="s">
        <v>2907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1</v>
      </c>
      <c r="AD211" s="22">
        <v>2013</v>
      </c>
      <c r="AE211" s="22">
        <v>71</v>
      </c>
      <c r="AF211" s="22">
        <v>873</v>
      </c>
      <c r="AG211" s="22">
        <v>93</v>
      </c>
      <c r="AH211" s="20">
        <v>0</v>
      </c>
      <c r="AI211" s="20">
        <v>0.2</v>
      </c>
      <c r="AJ211" s="20" t="s">
        <v>2907</v>
      </c>
      <c r="AK211" s="22">
        <v>138</v>
      </c>
      <c r="AL211" s="22">
        <v>0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21</v>
      </c>
      <c r="AX211" s="20">
        <v>25.4</v>
      </c>
      <c r="AY211" s="20">
        <v>24.4</v>
      </c>
      <c r="AZ211" s="20">
        <v>42</v>
      </c>
      <c r="BA211" s="20">
        <v>9.1999999999999993</v>
      </c>
      <c r="BB211" s="22">
        <v>1</v>
      </c>
      <c r="BC211" s="20">
        <v>0.35</v>
      </c>
      <c r="BD211" s="20">
        <v>0.04</v>
      </c>
      <c r="BE211" s="20">
        <v>0.39</v>
      </c>
      <c r="BF211" s="20">
        <v>3.8</v>
      </c>
      <c r="BG211" s="22">
        <v>284</v>
      </c>
      <c r="BH211" s="22">
        <v>114</v>
      </c>
      <c r="BI211" s="22">
        <v>226</v>
      </c>
      <c r="BJ211" s="22">
        <v>69</v>
      </c>
      <c r="BK211" s="22">
        <v>134</v>
      </c>
      <c r="BL211" s="22">
        <v>21</v>
      </c>
      <c r="BM211" s="22">
        <v>252</v>
      </c>
      <c r="BN211" s="22">
        <v>89</v>
      </c>
      <c r="BO211" s="20"/>
      <c r="BP211" s="20"/>
      <c r="BQ211" s="20"/>
      <c r="BR211" s="20"/>
      <c r="BS211" s="20"/>
      <c r="BT211" s="20"/>
      <c r="BU211" s="22">
        <v>0.23</v>
      </c>
      <c r="BV211" s="22">
        <v>0</v>
      </c>
      <c r="BW211" s="22">
        <v>0.03</v>
      </c>
      <c r="BX211" s="22">
        <v>0.26</v>
      </c>
      <c r="BY211" s="22">
        <v>2.48</v>
      </c>
      <c r="BZ211" s="22">
        <v>3.91</v>
      </c>
      <c r="CA211" s="22">
        <v>658</v>
      </c>
      <c r="CB211" s="22">
        <v>192</v>
      </c>
      <c r="CC211" s="22">
        <v>345</v>
      </c>
      <c r="CD211" s="22">
        <v>112</v>
      </c>
      <c r="CE211" s="22">
        <v>408</v>
      </c>
      <c r="CF211" s="22">
        <v>136</v>
      </c>
      <c r="CG211" s="22">
        <v>555</v>
      </c>
      <c r="CH211" s="22">
        <v>200</v>
      </c>
      <c r="CI211" s="22">
        <v>0.65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447715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0.6</v>
      </c>
      <c r="K212" s="20">
        <v>-0.2</v>
      </c>
      <c r="L212" s="22">
        <v>2</v>
      </c>
      <c r="M212" s="20" t="s">
        <v>883</v>
      </c>
      <c r="N212" s="20">
        <v>0.8</v>
      </c>
      <c r="O212" s="22">
        <v>675</v>
      </c>
      <c r="P212" s="23" t="b">
        <v>0</v>
      </c>
      <c r="Q212" s="20"/>
      <c r="R212" s="20" t="s">
        <v>3045</v>
      </c>
      <c r="S212" s="22">
        <v>50</v>
      </c>
      <c r="T212" s="20" t="s">
        <v>2908</v>
      </c>
      <c r="U212" s="20">
        <v>1.5</v>
      </c>
      <c r="V212" s="20" t="s">
        <v>545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</v>
      </c>
      <c r="AD212" s="22">
        <v>2530</v>
      </c>
      <c r="AE212" s="22">
        <v>765</v>
      </c>
      <c r="AF212" s="22">
        <v>1045</v>
      </c>
      <c r="AG212" s="22">
        <v>119</v>
      </c>
      <c r="AH212" s="20">
        <v>0.2</v>
      </c>
      <c r="AI212" s="20">
        <v>0.6</v>
      </c>
      <c r="AJ212" s="20" t="s">
        <v>2909</v>
      </c>
      <c r="AK212" s="22">
        <v>94</v>
      </c>
      <c r="AL212" s="22">
        <v>0</v>
      </c>
      <c r="AM212" s="22">
        <v>0</v>
      </c>
      <c r="AN212" s="22">
        <v>0</v>
      </c>
      <c r="AO212" s="22">
        <v>1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19</v>
      </c>
      <c r="AX212" s="20">
        <v>15.4</v>
      </c>
      <c r="AY212" s="20">
        <v>16.899999999999999</v>
      </c>
      <c r="AZ212" s="20">
        <v>16</v>
      </c>
      <c r="BA212" s="20">
        <v>4.8</v>
      </c>
      <c r="BB212" s="22">
        <v>1</v>
      </c>
      <c r="BC212" s="20">
        <v>0.05</v>
      </c>
      <c r="BD212" s="20">
        <v>0.44</v>
      </c>
      <c r="BE212" s="20">
        <v>0.49</v>
      </c>
      <c r="BF212" s="20">
        <v>0.79</v>
      </c>
      <c r="BG212" s="22">
        <v>314</v>
      </c>
      <c r="BH212" s="22">
        <v>133</v>
      </c>
      <c r="BI212" s="22">
        <v>251</v>
      </c>
      <c r="BJ212" s="22">
        <v>136</v>
      </c>
      <c r="BK212" s="22">
        <v>241</v>
      </c>
      <c r="BL212" s="22">
        <v>125</v>
      </c>
      <c r="BM212" s="22">
        <v>315</v>
      </c>
      <c r="BN212" s="22">
        <v>141</v>
      </c>
      <c r="BO212" s="20"/>
      <c r="BP212" s="20"/>
      <c r="BQ212" s="20"/>
      <c r="BR212" s="20"/>
      <c r="BS212" s="20"/>
      <c r="BT212" s="20"/>
      <c r="BU212" s="22">
        <v>0.05</v>
      </c>
      <c r="BV212" s="22">
        <v>0</v>
      </c>
      <c r="BW212" s="22">
        <v>0.42</v>
      </c>
      <c r="BX212" s="22">
        <v>0.47</v>
      </c>
      <c r="BY212" s="22">
        <v>0.76</v>
      </c>
      <c r="BZ212" s="22">
        <v>0.96</v>
      </c>
      <c r="CA212" s="22">
        <v>210</v>
      </c>
      <c r="CB212" s="22">
        <v>133</v>
      </c>
      <c r="CC212" s="22">
        <v>296</v>
      </c>
      <c r="CD212" s="22">
        <v>136</v>
      </c>
      <c r="CE212" s="22">
        <v>279</v>
      </c>
      <c r="CF212" s="22">
        <v>127</v>
      </c>
      <c r="CG212" s="22">
        <v>563</v>
      </c>
      <c r="CH212" s="22">
        <v>210</v>
      </c>
      <c r="CI212" s="22">
        <v>0.96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437757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-1</v>
      </c>
      <c r="K213" s="20">
        <v>-1</v>
      </c>
      <c r="L213" s="22">
        <v>0</v>
      </c>
      <c r="M213" s="20" t="s">
        <v>3046</v>
      </c>
      <c r="N213" s="20">
        <v>0</v>
      </c>
      <c r="O213" s="22">
        <v>694</v>
      </c>
      <c r="P213" s="23" t="b">
        <v>0</v>
      </c>
      <c r="Q213" s="20"/>
      <c r="R213" s="20"/>
      <c r="S213" s="22">
        <v>50</v>
      </c>
      <c r="T213" s="20" t="s">
        <v>3047</v>
      </c>
      <c r="U213" s="20">
        <v>0</v>
      </c>
      <c r="V213" s="20" t="s">
        <v>3048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0</v>
      </c>
      <c r="AD213" s="22">
        <v>97</v>
      </c>
      <c r="AE213" s="22">
        <v>10</v>
      </c>
      <c r="AF213" s="22">
        <v>44</v>
      </c>
      <c r="AG213" s="22">
        <v>9</v>
      </c>
      <c r="AH213" s="20">
        <v>0</v>
      </c>
      <c r="AI213" s="20">
        <v>0</v>
      </c>
      <c r="AJ213" s="20" t="s">
        <v>3048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688</v>
      </c>
      <c r="BH213" s="22">
        <v>292</v>
      </c>
      <c r="BI213" s="22">
        <v>686</v>
      </c>
      <c r="BJ213" s="22">
        <v>292</v>
      </c>
      <c r="BK213" s="22">
        <v>682</v>
      </c>
      <c r="BL213" s="22">
        <v>289</v>
      </c>
      <c r="BM213" s="22">
        <v>689</v>
      </c>
      <c r="BN213" s="22">
        <v>293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206</v>
      </c>
      <c r="CB213" s="22">
        <v>130</v>
      </c>
      <c r="CC213" s="22">
        <v>677</v>
      </c>
      <c r="CD213" s="22">
        <v>288</v>
      </c>
      <c r="CE213" s="22">
        <v>688</v>
      </c>
      <c r="CF213" s="22">
        <v>292</v>
      </c>
      <c r="CG213" s="22">
        <v>704</v>
      </c>
      <c r="CH213" s="22">
        <v>297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437748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2</v>
      </c>
      <c r="K214" s="20">
        <v>0.5</v>
      </c>
      <c r="L214" s="22">
        <v>2</v>
      </c>
      <c r="M214" s="20" t="s">
        <v>3224</v>
      </c>
      <c r="N214" s="20">
        <v>1.5</v>
      </c>
      <c r="O214" s="22">
        <v>706</v>
      </c>
      <c r="P214" s="23" t="b">
        <v>0</v>
      </c>
      <c r="Q214" s="20"/>
      <c r="R214" s="20"/>
      <c r="S214" s="22">
        <v>55</v>
      </c>
      <c r="T214" s="20" t="s">
        <v>3225</v>
      </c>
      <c r="U214" s="20">
        <v>1.5</v>
      </c>
      <c r="V214" s="20" t="s">
        <v>3226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3</v>
      </c>
      <c r="AD214" s="22">
        <v>642</v>
      </c>
      <c r="AE214" s="22">
        <v>274</v>
      </c>
      <c r="AF214" s="22">
        <v>164</v>
      </c>
      <c r="AG214" s="22">
        <v>60</v>
      </c>
      <c r="AH214" s="20">
        <v>0.3</v>
      </c>
      <c r="AI214" s="20">
        <v>0.5</v>
      </c>
      <c r="AJ214" s="20" t="s">
        <v>3227</v>
      </c>
      <c r="AK214" s="22">
        <v>84</v>
      </c>
      <c r="AL214" s="22">
        <v>0</v>
      </c>
      <c r="AM214" s="22">
        <v>0</v>
      </c>
      <c r="AN214" s="22">
        <v>0</v>
      </c>
      <c r="AO214" s="22">
        <v>1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15</v>
      </c>
      <c r="AX214" s="20">
        <v>9</v>
      </c>
      <c r="AY214" s="20">
        <v>31</v>
      </c>
      <c r="AZ214" s="20">
        <v>4</v>
      </c>
      <c r="BA214" s="20">
        <v>4.4000000000000004</v>
      </c>
      <c r="BB214" s="22">
        <v>0</v>
      </c>
      <c r="BC214" s="20">
        <v>0.05</v>
      </c>
      <c r="BD214" s="20">
        <v>0.13</v>
      </c>
      <c r="BE214" s="20">
        <v>0.18</v>
      </c>
      <c r="BF214" s="20">
        <v>0.88</v>
      </c>
      <c r="BG214" s="22">
        <v>353</v>
      </c>
      <c r="BH214" s="22">
        <v>156</v>
      </c>
      <c r="BI214" s="22">
        <v>196</v>
      </c>
      <c r="BJ214" s="22">
        <v>109</v>
      </c>
      <c r="BK214" s="22">
        <v>330</v>
      </c>
      <c r="BL214" s="22">
        <v>164</v>
      </c>
      <c r="BM214" s="22">
        <v>317</v>
      </c>
      <c r="BN214" s="22">
        <v>142</v>
      </c>
      <c r="BO214" s="22">
        <v>5</v>
      </c>
      <c r="BP214" s="20"/>
      <c r="BQ214" s="20"/>
      <c r="BR214" s="20"/>
      <c r="BS214" s="20"/>
      <c r="BT214" s="20"/>
      <c r="BU214" s="22">
        <v>0.05</v>
      </c>
      <c r="BV214" s="22">
        <v>0</v>
      </c>
      <c r="BW214" s="22">
        <v>0.14000000000000001</v>
      </c>
      <c r="BX214" s="22">
        <v>0.19</v>
      </c>
      <c r="BY214" s="22">
        <v>0.94</v>
      </c>
      <c r="BZ214" s="22">
        <v>1.07</v>
      </c>
      <c r="CA214" s="22">
        <v>114</v>
      </c>
      <c r="CB214" s="22">
        <v>71</v>
      </c>
      <c r="CC214" s="22">
        <v>216</v>
      </c>
      <c r="CD214" s="22">
        <v>95</v>
      </c>
      <c r="CE214" s="22">
        <v>280</v>
      </c>
      <c r="CF214" s="22">
        <v>128</v>
      </c>
      <c r="CG214" s="22">
        <v>657</v>
      </c>
      <c r="CH214" s="22">
        <v>267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75</v>
      </c>
      <c r="C215" s="22">
        <v>486672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3</v>
      </c>
      <c r="J215" s="20">
        <v>1.3</v>
      </c>
      <c r="K215" s="20">
        <v>1</v>
      </c>
      <c r="L215" s="22">
        <v>2</v>
      </c>
      <c r="M215" s="20" t="s">
        <v>1113</v>
      </c>
      <c r="N215" s="20">
        <v>1.3</v>
      </c>
      <c r="O215" s="22">
        <v>126</v>
      </c>
      <c r="P215" s="23" t="b">
        <v>0</v>
      </c>
      <c r="Q215" s="20"/>
      <c r="R215" s="20" t="s">
        <v>3228</v>
      </c>
      <c r="S215" s="22">
        <v>48</v>
      </c>
      <c r="T215" s="20" t="s">
        <v>1114</v>
      </c>
      <c r="U215" s="20">
        <v>2</v>
      </c>
      <c r="V215" s="20" t="s">
        <v>1115</v>
      </c>
      <c r="W215" s="20">
        <v>1.7</v>
      </c>
      <c r="X215" s="23" t="b">
        <v>0</v>
      </c>
      <c r="Y215" s="20"/>
      <c r="Z215" s="20" t="s">
        <v>858</v>
      </c>
      <c r="AA215" s="22">
        <v>7</v>
      </c>
      <c r="AB215" s="22">
        <v>8</v>
      </c>
      <c r="AC215" s="22">
        <v>8</v>
      </c>
      <c r="AD215" s="22">
        <v>62782</v>
      </c>
      <c r="AE215" s="22">
        <v>560</v>
      </c>
      <c r="AF215" s="22">
        <v>216173</v>
      </c>
      <c r="AG215" s="22">
        <v>9268</v>
      </c>
      <c r="AH215" s="20">
        <v>0.3</v>
      </c>
      <c r="AI215" s="20">
        <v>1.7</v>
      </c>
      <c r="AJ215" s="20" t="s">
        <v>590</v>
      </c>
      <c r="AK215" s="22">
        <v>273</v>
      </c>
      <c r="AL215" s="22">
        <v>0</v>
      </c>
      <c r="AM215" s="22">
        <v>0</v>
      </c>
      <c r="AN215" s="22">
        <v>1</v>
      </c>
      <c r="AO215" s="22">
        <v>3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41</v>
      </c>
      <c r="AX215" s="20">
        <v>41.8</v>
      </c>
      <c r="AY215" s="20">
        <v>17</v>
      </c>
      <c r="AZ215" s="20">
        <v>12</v>
      </c>
      <c r="BA215" s="20">
        <v>6.8</v>
      </c>
      <c r="BB215" s="22">
        <v>3</v>
      </c>
      <c r="BC215" s="20">
        <v>0.14000000000000001</v>
      </c>
      <c r="BD215" s="20">
        <v>0.11</v>
      </c>
      <c r="BE215" s="20">
        <v>0.25</v>
      </c>
      <c r="BF215" s="20">
        <v>2.65</v>
      </c>
      <c r="BG215" s="22">
        <v>237</v>
      </c>
      <c r="BH215" s="22">
        <v>96</v>
      </c>
      <c r="BI215" s="22">
        <v>250</v>
      </c>
      <c r="BJ215" s="22">
        <v>135</v>
      </c>
      <c r="BK215" s="22">
        <v>255</v>
      </c>
      <c r="BL215" s="22">
        <v>133</v>
      </c>
      <c r="BM215" s="22">
        <v>286</v>
      </c>
      <c r="BN215" s="22">
        <v>123</v>
      </c>
      <c r="BO215" s="20"/>
      <c r="BP215" s="20"/>
      <c r="BQ215" s="20"/>
      <c r="BR215" s="20"/>
      <c r="BS215" s="20"/>
      <c r="BT215" s="20"/>
      <c r="BU215" s="22">
        <v>0.05</v>
      </c>
      <c r="BV215" s="22">
        <v>0</v>
      </c>
      <c r="BW215" s="22">
        <v>0.04</v>
      </c>
      <c r="BX215" s="22">
        <v>0.09</v>
      </c>
      <c r="BY215" s="22">
        <v>0.87</v>
      </c>
      <c r="BZ215" s="22">
        <v>0.99</v>
      </c>
      <c r="CA215" s="22">
        <v>322</v>
      </c>
      <c r="CB215" s="22">
        <v>214</v>
      </c>
      <c r="CC215" s="22">
        <v>224</v>
      </c>
      <c r="CD215" s="22">
        <v>99</v>
      </c>
      <c r="CE215" s="22">
        <v>214</v>
      </c>
      <c r="CF215" s="22">
        <v>94</v>
      </c>
      <c r="CG215" s="22">
        <v>133</v>
      </c>
      <c r="CH215" s="22">
        <v>42</v>
      </c>
      <c r="CI215" s="22">
        <v>0.99</v>
      </c>
      <c r="CJ215" s="22">
        <v>0.33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215059</v>
      </c>
      <c r="D216" s="22">
        <v>0</v>
      </c>
      <c r="E216" s="22">
        <v>0</v>
      </c>
      <c r="F216" s="22">
        <v>1</v>
      </c>
      <c r="G216" s="22">
        <v>-1</v>
      </c>
      <c r="H216" s="22">
        <v>0</v>
      </c>
      <c r="I216" s="22">
        <v>1</v>
      </c>
      <c r="J216" s="20">
        <v>5.3</v>
      </c>
      <c r="K216" s="20">
        <v>5.3</v>
      </c>
      <c r="L216" s="22">
        <v>4</v>
      </c>
      <c r="M216" s="20" t="s">
        <v>1099</v>
      </c>
      <c r="N216" s="20">
        <v>5.3</v>
      </c>
      <c r="O216" s="22">
        <v>145</v>
      </c>
      <c r="P216" s="23" t="b">
        <v>0</v>
      </c>
      <c r="Q216" s="20"/>
      <c r="R216" s="20"/>
      <c r="S216" s="22">
        <v>46</v>
      </c>
      <c r="T216" s="20" t="s">
        <v>1100</v>
      </c>
      <c r="U216" s="20">
        <v>4.3</v>
      </c>
      <c r="V216" s="20" t="s">
        <v>426</v>
      </c>
      <c r="W216" s="20">
        <v>6.3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26</v>
      </c>
      <c r="AD216" s="22">
        <v>446025</v>
      </c>
      <c r="AE216" s="22">
        <v>16423</v>
      </c>
      <c r="AF216" s="22">
        <v>168400</v>
      </c>
      <c r="AG216" s="22">
        <v>8423</v>
      </c>
      <c r="AH216" s="20">
        <v>1.2</v>
      </c>
      <c r="AI216" s="20">
        <v>5.7</v>
      </c>
      <c r="AJ216" s="20" t="s">
        <v>1961</v>
      </c>
      <c r="AK216" s="22">
        <v>540</v>
      </c>
      <c r="AL216" s="22">
        <v>0</v>
      </c>
      <c r="AM216" s="22">
        <v>0</v>
      </c>
      <c r="AN216" s="22">
        <v>2</v>
      </c>
      <c r="AO216" s="22">
        <v>6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16</v>
      </c>
      <c r="AV216" s="22">
        <v>3</v>
      </c>
      <c r="AW216" s="22">
        <v>120</v>
      </c>
      <c r="AX216" s="20">
        <v>152</v>
      </c>
      <c r="AY216" s="20">
        <v>0.1</v>
      </c>
      <c r="AZ216" s="20">
        <v>0</v>
      </c>
      <c r="BA216" s="20">
        <v>15.2</v>
      </c>
      <c r="BB216" s="22">
        <v>6</v>
      </c>
      <c r="BC216" s="20">
        <v>0</v>
      </c>
      <c r="BD216" s="20">
        <v>0</v>
      </c>
      <c r="BE216" s="20">
        <v>0</v>
      </c>
      <c r="BF216" s="20">
        <v>6.45</v>
      </c>
      <c r="BG216" s="22">
        <v>37</v>
      </c>
      <c r="BH216" s="22">
        <v>10</v>
      </c>
      <c r="BI216" s="22">
        <v>388</v>
      </c>
      <c r="BJ216" s="22">
        <v>4</v>
      </c>
      <c r="BK216" s="22">
        <v>632</v>
      </c>
      <c r="BL216" s="22">
        <v>75</v>
      </c>
      <c r="BM216" s="22">
        <v>168</v>
      </c>
      <c r="BN216" s="22">
        <v>10</v>
      </c>
      <c r="BO216" s="20"/>
      <c r="BP216" s="20"/>
      <c r="BQ216" s="20"/>
      <c r="BR216" s="20"/>
      <c r="BS216" s="20"/>
      <c r="BT216" s="20"/>
      <c r="BU216" s="22">
        <v>0</v>
      </c>
      <c r="BV216" s="22">
        <v>2.67</v>
      </c>
      <c r="BW216" s="22">
        <v>0</v>
      </c>
      <c r="BX216" s="22">
        <v>0</v>
      </c>
      <c r="BY216" s="22">
        <v>1.08</v>
      </c>
      <c r="BZ216" s="22">
        <v>1</v>
      </c>
      <c r="CA216" s="22">
        <v>337</v>
      </c>
      <c r="CB216" s="22">
        <v>13</v>
      </c>
      <c r="CC216" s="22">
        <v>22</v>
      </c>
      <c r="CD216" s="22">
        <v>1</v>
      </c>
      <c r="CE216" s="22">
        <v>49</v>
      </c>
      <c r="CF216" s="22">
        <v>5</v>
      </c>
      <c r="CG216" s="22">
        <v>62</v>
      </c>
      <c r="CH216" s="22">
        <v>11</v>
      </c>
      <c r="CI216" s="22">
        <v>1</v>
      </c>
      <c r="CJ216" s="22">
        <v>0.33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199598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918</v>
      </c>
      <c r="N217" s="20">
        <v>0</v>
      </c>
      <c r="O217" s="22">
        <v>185</v>
      </c>
      <c r="P217" s="23" t="b">
        <v>0</v>
      </c>
      <c r="Q217" s="20" t="s">
        <v>2054</v>
      </c>
      <c r="R217" s="20" t="s">
        <v>2055</v>
      </c>
      <c r="S217" s="22">
        <v>40</v>
      </c>
      <c r="T217" s="20" t="s">
        <v>1176</v>
      </c>
      <c r="U217" s="20">
        <v>0</v>
      </c>
      <c r="V217" s="20" t="s">
        <v>738</v>
      </c>
      <c r="W217" s="20">
        <v>0</v>
      </c>
      <c r="X217" s="23" t="b">
        <v>0</v>
      </c>
      <c r="Y217" s="20"/>
      <c r="Z217" s="20" t="s">
        <v>872</v>
      </c>
      <c r="AA217" s="22">
        <v>7</v>
      </c>
      <c r="AB217" s="22">
        <v>8</v>
      </c>
      <c r="AC217" s="22">
        <v>0</v>
      </c>
      <c r="AD217" s="22">
        <v>0</v>
      </c>
      <c r="AE217" s="22">
        <v>0</v>
      </c>
      <c r="AF217" s="22">
        <v>716</v>
      </c>
      <c r="AG217" s="22">
        <v>13</v>
      </c>
      <c r="AH217" s="20">
        <v>0</v>
      </c>
      <c r="AI217" s="20">
        <v>0</v>
      </c>
      <c r="AJ217" s="20" t="s">
        <v>738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455</v>
      </c>
      <c r="BH217" s="22">
        <v>165</v>
      </c>
      <c r="BI217" s="22">
        <v>439</v>
      </c>
      <c r="BJ217" s="22">
        <v>163</v>
      </c>
      <c r="BK217" s="22">
        <v>410</v>
      </c>
      <c r="BL217" s="22">
        <v>148</v>
      </c>
      <c r="BM217" s="22">
        <v>461</v>
      </c>
      <c r="BN217" s="22">
        <v>166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635</v>
      </c>
      <c r="CB217" s="22">
        <v>179</v>
      </c>
      <c r="CC217" s="22">
        <v>422</v>
      </c>
      <c r="CD217" s="22">
        <v>147</v>
      </c>
      <c r="CE217" s="22">
        <v>456</v>
      </c>
      <c r="CF217" s="22">
        <v>159</v>
      </c>
      <c r="CG217" s="22">
        <v>662</v>
      </c>
      <c r="CH217" s="22">
        <v>223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109745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0</v>
      </c>
      <c r="K218" s="20">
        <v>0</v>
      </c>
      <c r="L218" s="22">
        <v>0</v>
      </c>
      <c r="M218" s="20" t="s">
        <v>399</v>
      </c>
      <c r="N218" s="20">
        <v>0</v>
      </c>
      <c r="O218" s="22">
        <v>187</v>
      </c>
      <c r="P218" s="23" t="b">
        <v>0</v>
      </c>
      <c r="Q218" s="20" t="s">
        <v>2531</v>
      </c>
      <c r="R218" s="20" t="s">
        <v>2532</v>
      </c>
      <c r="S218" s="22">
        <v>50</v>
      </c>
      <c r="T218" s="20" t="s">
        <v>1155</v>
      </c>
      <c r="U218" s="20">
        <v>0</v>
      </c>
      <c r="V218" s="20" t="s">
        <v>398</v>
      </c>
      <c r="W218" s="20">
        <v>0.3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1775</v>
      </c>
      <c r="AE218" s="22">
        <v>0</v>
      </c>
      <c r="AF218" s="22">
        <v>78381</v>
      </c>
      <c r="AG218" s="22">
        <v>610</v>
      </c>
      <c r="AH218" s="20">
        <v>0</v>
      </c>
      <c r="AI218" s="20">
        <v>0</v>
      </c>
      <c r="AJ218" s="20" t="s">
        <v>398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678</v>
      </c>
      <c r="BH218" s="22">
        <v>85</v>
      </c>
      <c r="BI218" s="22">
        <v>675</v>
      </c>
      <c r="BJ218" s="22">
        <v>82</v>
      </c>
      <c r="BK218" s="22">
        <v>671</v>
      </c>
      <c r="BL218" s="22">
        <v>81</v>
      </c>
      <c r="BM218" s="22">
        <v>679</v>
      </c>
      <c r="BN218" s="22">
        <v>85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174</v>
      </c>
      <c r="CB218" s="22">
        <v>5</v>
      </c>
      <c r="CC218" s="22">
        <v>668</v>
      </c>
      <c r="CD218" s="22">
        <v>84</v>
      </c>
      <c r="CE218" s="22">
        <v>679</v>
      </c>
      <c r="CF218" s="22">
        <v>85</v>
      </c>
      <c r="CG218" s="22">
        <v>289</v>
      </c>
      <c r="CH218" s="22">
        <v>43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54694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4</v>
      </c>
      <c r="J219" s="20">
        <v>0</v>
      </c>
      <c r="K219" s="20">
        <v>0</v>
      </c>
      <c r="L219" s="22">
        <v>0</v>
      </c>
      <c r="M219" s="20" t="s">
        <v>1183</v>
      </c>
      <c r="N219" s="20">
        <v>0</v>
      </c>
      <c r="O219" s="22">
        <v>188</v>
      </c>
      <c r="P219" s="23" t="b">
        <v>0</v>
      </c>
      <c r="Q219" s="20"/>
      <c r="R219" s="20" t="s">
        <v>2056</v>
      </c>
      <c r="S219" s="22">
        <v>65</v>
      </c>
      <c r="T219" s="20" t="s">
        <v>1184</v>
      </c>
      <c r="U219" s="20">
        <v>0</v>
      </c>
      <c r="V219" s="20" t="s">
        <v>571</v>
      </c>
      <c r="W219" s="20">
        <v>0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0</v>
      </c>
      <c r="AE219" s="22">
        <v>0</v>
      </c>
      <c r="AF219" s="22">
        <v>1783</v>
      </c>
      <c r="AG219" s="22">
        <v>12</v>
      </c>
      <c r="AH219" s="20">
        <v>0</v>
      </c>
      <c r="AI219" s="20">
        <v>0</v>
      </c>
      <c r="AJ219" s="20" t="s">
        <v>571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713</v>
      </c>
      <c r="BH219" s="22">
        <v>88</v>
      </c>
      <c r="BI219" s="22">
        <v>713</v>
      </c>
      <c r="BJ219" s="22">
        <v>88</v>
      </c>
      <c r="BK219" s="22">
        <v>712</v>
      </c>
      <c r="BL219" s="22">
        <v>88</v>
      </c>
      <c r="BM219" s="22">
        <v>713</v>
      </c>
      <c r="BN219" s="22">
        <v>88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47</v>
      </c>
      <c r="CB219" s="22">
        <v>17</v>
      </c>
      <c r="CC219" s="22">
        <v>706</v>
      </c>
      <c r="CD219" s="22">
        <v>87</v>
      </c>
      <c r="CE219" s="22">
        <v>712</v>
      </c>
      <c r="CF219" s="22">
        <v>88</v>
      </c>
      <c r="CG219" s="22">
        <v>594</v>
      </c>
      <c r="CH219" s="22">
        <v>83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41328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2</v>
      </c>
      <c r="J220" s="20">
        <v>0</v>
      </c>
      <c r="K220" s="20">
        <v>0</v>
      </c>
      <c r="L220" s="22">
        <v>0</v>
      </c>
      <c r="M220" s="20" t="s">
        <v>1146</v>
      </c>
      <c r="N220" s="20">
        <v>0</v>
      </c>
      <c r="O220" s="22">
        <v>189</v>
      </c>
      <c r="P220" s="23" t="b">
        <v>0</v>
      </c>
      <c r="Q220" s="20" t="s">
        <v>2057</v>
      </c>
      <c r="R220" s="20" t="s">
        <v>2058</v>
      </c>
      <c r="S220" s="22">
        <v>45</v>
      </c>
      <c r="T220" s="20" t="s">
        <v>1147</v>
      </c>
      <c r="U220" s="20">
        <v>0</v>
      </c>
      <c r="V220" s="20" t="s">
        <v>516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96</v>
      </c>
      <c r="AG220" s="22">
        <v>0</v>
      </c>
      <c r="AH220" s="20">
        <v>0</v>
      </c>
      <c r="AI220" s="20">
        <v>0</v>
      </c>
      <c r="AJ220" s="20" t="s">
        <v>516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577</v>
      </c>
      <c r="BH220" s="22">
        <v>219</v>
      </c>
      <c r="BI220" s="22">
        <v>568</v>
      </c>
      <c r="BJ220" s="22">
        <v>219</v>
      </c>
      <c r="BK220" s="22">
        <v>555</v>
      </c>
      <c r="BL220" s="22">
        <v>216</v>
      </c>
      <c r="BM220" s="22">
        <v>582</v>
      </c>
      <c r="BN220" s="22">
        <v>219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340</v>
      </c>
      <c r="CB220" s="22">
        <v>42</v>
      </c>
      <c r="CC220" s="22">
        <v>558</v>
      </c>
      <c r="CD220" s="22">
        <v>212</v>
      </c>
      <c r="CE220" s="22">
        <v>582</v>
      </c>
      <c r="CF220" s="22">
        <v>217</v>
      </c>
      <c r="CG220" s="22">
        <v>714</v>
      </c>
      <c r="CH220" s="22">
        <v>232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118335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2059</v>
      </c>
      <c r="N221" s="20">
        <v>0</v>
      </c>
      <c r="O221" s="22">
        <v>190</v>
      </c>
      <c r="P221" s="23" t="b">
        <v>0</v>
      </c>
      <c r="Q221" s="20" t="s">
        <v>2060</v>
      </c>
      <c r="R221" s="20" t="s">
        <v>2061</v>
      </c>
      <c r="S221" s="22">
        <v>40</v>
      </c>
      <c r="T221" s="20" t="s">
        <v>2062</v>
      </c>
      <c r="U221" s="20">
        <v>0</v>
      </c>
      <c r="V221" s="20" t="s">
        <v>2063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221</v>
      </c>
      <c r="AG221" s="22">
        <v>5</v>
      </c>
      <c r="AH221" s="20">
        <v>0</v>
      </c>
      <c r="AI221" s="20">
        <v>0</v>
      </c>
      <c r="AJ221" s="20" t="s">
        <v>2063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439</v>
      </c>
      <c r="BH221" s="22">
        <v>156</v>
      </c>
      <c r="BI221" s="22">
        <v>423</v>
      </c>
      <c r="BJ221" s="22">
        <v>154</v>
      </c>
      <c r="BK221" s="22">
        <v>394</v>
      </c>
      <c r="BL221" s="22">
        <v>139</v>
      </c>
      <c r="BM221" s="22">
        <v>445</v>
      </c>
      <c r="BN221" s="22">
        <v>157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617</v>
      </c>
      <c r="CB221" s="22">
        <v>168</v>
      </c>
      <c r="CC221" s="22">
        <v>407</v>
      </c>
      <c r="CD221" s="22">
        <v>138</v>
      </c>
      <c r="CE221" s="22">
        <v>440</v>
      </c>
      <c r="CF221" s="22">
        <v>150</v>
      </c>
      <c r="CG221" s="22">
        <v>702</v>
      </c>
      <c r="CH221" s="22">
        <v>231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242880</v>
      </c>
      <c r="D222" s="22">
        <v>0</v>
      </c>
      <c r="E222" s="22">
        <v>0</v>
      </c>
      <c r="F222" s="22">
        <v>-1</v>
      </c>
      <c r="G222" s="22">
        <v>1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1192</v>
      </c>
      <c r="N222" s="20">
        <v>0</v>
      </c>
      <c r="O222" s="22">
        <v>191</v>
      </c>
      <c r="P222" s="23" t="b">
        <v>0</v>
      </c>
      <c r="Q222" s="20" t="s">
        <v>3409</v>
      </c>
      <c r="R222" s="20" t="s">
        <v>2402</v>
      </c>
      <c r="S222" s="22">
        <v>44</v>
      </c>
      <c r="T222" s="20" t="s">
        <v>1193</v>
      </c>
      <c r="U222" s="20">
        <v>0</v>
      </c>
      <c r="V222" s="20" t="s">
        <v>1194</v>
      </c>
      <c r="W222" s="20">
        <v>0</v>
      </c>
      <c r="X222" s="23" t="b">
        <v>0</v>
      </c>
      <c r="Y222" s="20"/>
      <c r="Z222" s="20" t="s">
        <v>899</v>
      </c>
      <c r="AA222" s="22">
        <v>7</v>
      </c>
      <c r="AB222" s="22">
        <v>8</v>
      </c>
      <c r="AC222" s="22">
        <v>0</v>
      </c>
      <c r="AD222" s="22">
        <v>390</v>
      </c>
      <c r="AE222" s="22">
        <v>15</v>
      </c>
      <c r="AF222" s="22">
        <v>3560</v>
      </c>
      <c r="AG222" s="22">
        <v>59</v>
      </c>
      <c r="AH222" s="20">
        <v>0</v>
      </c>
      <c r="AI222" s="20">
        <v>0</v>
      </c>
      <c r="AJ222" s="20" t="s">
        <v>2064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557</v>
      </c>
      <c r="BH222" s="22">
        <v>217</v>
      </c>
      <c r="BI222" s="22">
        <v>545</v>
      </c>
      <c r="BJ222" s="22">
        <v>216</v>
      </c>
      <c r="BK222" s="22">
        <v>529</v>
      </c>
      <c r="BL222" s="22">
        <v>212</v>
      </c>
      <c r="BM222" s="22">
        <v>562</v>
      </c>
      <c r="BN222" s="22">
        <v>217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543</v>
      </c>
      <c r="CB222" s="22">
        <v>141</v>
      </c>
      <c r="CC222" s="22">
        <v>534</v>
      </c>
      <c r="CD222" s="22">
        <v>209</v>
      </c>
      <c r="CE222" s="22">
        <v>562</v>
      </c>
      <c r="CF222" s="22">
        <v>215</v>
      </c>
      <c r="CG222" s="22">
        <v>557</v>
      </c>
      <c r="CH222" s="22">
        <v>202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122074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1</v>
      </c>
      <c r="J223" s="20">
        <v>0</v>
      </c>
      <c r="K223" s="20">
        <v>0</v>
      </c>
      <c r="L223" s="22">
        <v>0</v>
      </c>
      <c r="M223" s="20" t="s">
        <v>907</v>
      </c>
      <c r="N223" s="20">
        <v>0</v>
      </c>
      <c r="O223" s="22">
        <v>192</v>
      </c>
      <c r="P223" s="23" t="b">
        <v>0</v>
      </c>
      <c r="Q223" s="20" t="s">
        <v>3049</v>
      </c>
      <c r="R223" s="20" t="s">
        <v>2403</v>
      </c>
      <c r="S223" s="22">
        <v>40</v>
      </c>
      <c r="T223" s="20" t="s">
        <v>1185</v>
      </c>
      <c r="U223" s="20">
        <v>0</v>
      </c>
      <c r="V223" s="20" t="s">
        <v>1186</v>
      </c>
      <c r="W223" s="20">
        <v>0</v>
      </c>
      <c r="X223" s="23" t="b">
        <v>0</v>
      </c>
      <c r="Y223" s="20"/>
      <c r="Z223" s="20" t="s">
        <v>899</v>
      </c>
      <c r="AA223" s="22">
        <v>7</v>
      </c>
      <c r="AB223" s="22">
        <v>8</v>
      </c>
      <c r="AC223" s="22">
        <v>0</v>
      </c>
      <c r="AD223" s="22">
        <v>424</v>
      </c>
      <c r="AE223" s="22">
        <v>23</v>
      </c>
      <c r="AF223" s="22">
        <v>1044</v>
      </c>
      <c r="AG223" s="22">
        <v>33</v>
      </c>
      <c r="AH223" s="20">
        <v>0</v>
      </c>
      <c r="AI223" s="20">
        <v>0</v>
      </c>
      <c r="AJ223" s="20" t="s">
        <v>1186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441</v>
      </c>
      <c r="BH223" s="22">
        <v>42</v>
      </c>
      <c r="BI223" s="22">
        <v>425</v>
      </c>
      <c r="BJ223" s="22">
        <v>25</v>
      </c>
      <c r="BK223" s="22">
        <v>396</v>
      </c>
      <c r="BL223" s="22">
        <v>21</v>
      </c>
      <c r="BM223" s="22">
        <v>447</v>
      </c>
      <c r="BN223" s="22">
        <v>42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619</v>
      </c>
      <c r="CB223" s="22">
        <v>49</v>
      </c>
      <c r="CC223" s="22">
        <v>409</v>
      </c>
      <c r="CD223" s="22">
        <v>42</v>
      </c>
      <c r="CE223" s="22">
        <v>442</v>
      </c>
      <c r="CF223" s="22">
        <v>42</v>
      </c>
      <c r="CG223" s="22">
        <v>597</v>
      </c>
      <c r="CH223" s="22">
        <v>74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50</v>
      </c>
      <c r="C224" s="22">
        <v>440323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4</v>
      </c>
      <c r="J224" s="20">
        <v>0.3</v>
      </c>
      <c r="K224" s="20">
        <v>0.1</v>
      </c>
      <c r="L224" s="22">
        <v>1</v>
      </c>
      <c r="M224" s="20" t="s">
        <v>1174</v>
      </c>
      <c r="N224" s="20">
        <v>0.3</v>
      </c>
      <c r="O224" s="22">
        <v>193</v>
      </c>
      <c r="P224" s="23" t="b">
        <v>0</v>
      </c>
      <c r="Q224" s="20"/>
      <c r="R224" s="20" t="s">
        <v>2404</v>
      </c>
      <c r="S224" s="22">
        <v>49</v>
      </c>
      <c r="T224" s="20" t="s">
        <v>1175</v>
      </c>
      <c r="U224" s="20">
        <v>1</v>
      </c>
      <c r="V224" s="20" t="s">
        <v>559</v>
      </c>
      <c r="W224" s="20">
        <v>0.1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1</v>
      </c>
      <c r="AD224" s="22">
        <v>3259</v>
      </c>
      <c r="AE224" s="22">
        <v>2337</v>
      </c>
      <c r="AF224" s="22">
        <v>4000</v>
      </c>
      <c r="AG224" s="22">
        <v>185</v>
      </c>
      <c r="AH224" s="20">
        <v>0.1</v>
      </c>
      <c r="AI224" s="20">
        <v>0.2</v>
      </c>
      <c r="AJ224" s="20" t="s">
        <v>559</v>
      </c>
      <c r="AK224" s="22">
        <v>11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1</v>
      </c>
      <c r="AX224" s="20">
        <v>0</v>
      </c>
      <c r="AY224" s="20">
        <v>0.3</v>
      </c>
      <c r="AZ224" s="20">
        <v>7</v>
      </c>
      <c r="BA224" s="20">
        <v>0.6</v>
      </c>
      <c r="BB224" s="22">
        <v>0</v>
      </c>
      <c r="BC224" s="20">
        <v>0.01</v>
      </c>
      <c r="BD224" s="20">
        <v>0</v>
      </c>
      <c r="BE224" s="20">
        <v>0.01</v>
      </c>
      <c r="BF224" s="20">
        <v>0.41</v>
      </c>
      <c r="BG224" s="22">
        <v>668</v>
      </c>
      <c r="BH224" s="22">
        <v>78</v>
      </c>
      <c r="BI224" s="22">
        <v>382</v>
      </c>
      <c r="BJ224" s="22">
        <v>52</v>
      </c>
      <c r="BK224" s="22">
        <v>297</v>
      </c>
      <c r="BL224" s="22">
        <v>48</v>
      </c>
      <c r="BM224" s="22">
        <v>395</v>
      </c>
      <c r="BN224" s="22">
        <v>49</v>
      </c>
      <c r="BO224" s="20"/>
      <c r="BP224" s="20"/>
      <c r="BQ224" s="20"/>
      <c r="BR224" s="20"/>
      <c r="BS224" s="20"/>
      <c r="BT224" s="20"/>
      <c r="BU224" s="22">
        <v>0.08</v>
      </c>
      <c r="BV224" s="22">
        <v>0</v>
      </c>
      <c r="BW224" s="22">
        <v>0</v>
      </c>
      <c r="BX224" s="22">
        <v>0.08</v>
      </c>
      <c r="BY224" s="22">
        <v>3.35</v>
      </c>
      <c r="BZ224" s="22">
        <v>0</v>
      </c>
      <c r="CA224" s="22">
        <v>280</v>
      </c>
      <c r="CB224" s="22">
        <v>57</v>
      </c>
      <c r="CC224" s="22">
        <v>340</v>
      </c>
      <c r="CD224" s="22">
        <v>45</v>
      </c>
      <c r="CE224" s="22">
        <v>370</v>
      </c>
      <c r="CF224" s="22">
        <v>49</v>
      </c>
      <c r="CG224" s="22">
        <v>475</v>
      </c>
      <c r="CH224" s="22">
        <v>68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180736</v>
      </c>
      <c r="D225" s="22">
        <v>0</v>
      </c>
      <c r="E225" s="22">
        <v>0</v>
      </c>
      <c r="F225" s="22">
        <v>-2</v>
      </c>
      <c r="G225" s="22">
        <v>2</v>
      </c>
      <c r="H225" s="22">
        <v>0</v>
      </c>
      <c r="I225" s="22">
        <v>2</v>
      </c>
      <c r="J225" s="20">
        <v>0</v>
      </c>
      <c r="K225" s="20">
        <v>0</v>
      </c>
      <c r="L225" s="22">
        <v>0</v>
      </c>
      <c r="M225" s="20" t="s">
        <v>1160</v>
      </c>
      <c r="N225" s="20">
        <v>0</v>
      </c>
      <c r="O225" s="22">
        <v>194</v>
      </c>
      <c r="P225" s="23" t="b">
        <v>0</v>
      </c>
      <c r="Q225" s="20" t="s">
        <v>3230</v>
      </c>
      <c r="R225" s="20" t="s">
        <v>2533</v>
      </c>
      <c r="S225" s="22">
        <v>43</v>
      </c>
      <c r="T225" s="20" t="s">
        <v>1161</v>
      </c>
      <c r="U225" s="20">
        <v>0</v>
      </c>
      <c r="V225" s="20" t="s">
        <v>518</v>
      </c>
      <c r="W225" s="20">
        <v>0.1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0</v>
      </c>
      <c r="AD225" s="22">
        <v>446</v>
      </c>
      <c r="AE225" s="22">
        <v>15</v>
      </c>
      <c r="AF225" s="22">
        <v>14921</v>
      </c>
      <c r="AG225" s="22">
        <v>159</v>
      </c>
      <c r="AH225" s="20">
        <v>0</v>
      </c>
      <c r="AI225" s="20">
        <v>0</v>
      </c>
      <c r="AJ225" s="20" t="s">
        <v>518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514</v>
      </c>
      <c r="BH225" s="22">
        <v>198</v>
      </c>
      <c r="BI225" s="22">
        <v>500</v>
      </c>
      <c r="BJ225" s="22">
        <v>196</v>
      </c>
      <c r="BK225" s="22">
        <v>475</v>
      </c>
      <c r="BL225" s="22">
        <v>185</v>
      </c>
      <c r="BM225" s="22">
        <v>519</v>
      </c>
      <c r="BN225" s="22">
        <v>198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588</v>
      </c>
      <c r="CB225" s="22">
        <v>155</v>
      </c>
      <c r="CC225" s="22">
        <v>486</v>
      </c>
      <c r="CD225" s="22">
        <v>185</v>
      </c>
      <c r="CE225" s="22">
        <v>519</v>
      </c>
      <c r="CF225" s="22">
        <v>196</v>
      </c>
      <c r="CG225" s="22">
        <v>472</v>
      </c>
      <c r="CH225" s="22">
        <v>182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172850</v>
      </c>
      <c r="D226" s="22">
        <v>-1</v>
      </c>
      <c r="E226" s="22">
        <v>1</v>
      </c>
      <c r="F226" s="22">
        <v>1</v>
      </c>
      <c r="G226" s="22">
        <v>-1</v>
      </c>
      <c r="H226" s="22">
        <v>0</v>
      </c>
      <c r="I226" s="22">
        <v>2</v>
      </c>
      <c r="J226" s="20">
        <v>0.3</v>
      </c>
      <c r="K226" s="20">
        <v>0.3</v>
      </c>
      <c r="L226" s="22">
        <v>0</v>
      </c>
      <c r="M226" s="20" t="s">
        <v>999</v>
      </c>
      <c r="N226" s="20">
        <v>0.3</v>
      </c>
      <c r="O226" s="22">
        <v>195</v>
      </c>
      <c r="P226" s="23" t="b">
        <v>0</v>
      </c>
      <c r="Q226" s="20"/>
      <c r="R226" s="20"/>
      <c r="S226" s="22">
        <v>56</v>
      </c>
      <c r="T226" s="20" t="s">
        <v>1158</v>
      </c>
      <c r="U226" s="20">
        <v>2.5</v>
      </c>
      <c r="V226" s="20" t="s">
        <v>470</v>
      </c>
      <c r="W226" s="20">
        <v>24.2</v>
      </c>
      <c r="X226" s="23" t="b">
        <v>0</v>
      </c>
      <c r="Y226" s="20"/>
      <c r="Z226" s="20" t="s">
        <v>858</v>
      </c>
      <c r="AA226" s="22">
        <v>7</v>
      </c>
      <c r="AB226" s="22">
        <v>8</v>
      </c>
      <c r="AC226" s="22">
        <v>15</v>
      </c>
      <c r="AD226" s="22">
        <v>2114299</v>
      </c>
      <c r="AE226" s="22">
        <v>4572</v>
      </c>
      <c r="AF226" s="22">
        <v>1231038</v>
      </c>
      <c r="AG226" s="22">
        <v>324693</v>
      </c>
      <c r="AH226" s="20">
        <v>0.1</v>
      </c>
      <c r="AI226" s="20">
        <v>2.7</v>
      </c>
      <c r="AJ226" s="20" t="s">
        <v>470</v>
      </c>
      <c r="AK226" s="22">
        <v>334</v>
      </c>
      <c r="AL226" s="22">
        <v>0</v>
      </c>
      <c r="AM226" s="22">
        <v>1</v>
      </c>
      <c r="AN226" s="22">
        <v>1</v>
      </c>
      <c r="AO226" s="22">
        <v>5</v>
      </c>
      <c r="AP226" s="22">
        <v>0</v>
      </c>
      <c r="AQ226" s="22">
        <v>0</v>
      </c>
      <c r="AR226" s="22">
        <v>0</v>
      </c>
      <c r="AS226" s="22">
        <v>3</v>
      </c>
      <c r="AT226" s="22">
        <v>0</v>
      </c>
      <c r="AU226" s="22">
        <v>0</v>
      </c>
      <c r="AV226" s="22">
        <v>2</v>
      </c>
      <c r="AW226" s="22">
        <v>66</v>
      </c>
      <c r="AX226" s="20">
        <v>57</v>
      </c>
      <c r="AY226" s="20">
        <v>136.4</v>
      </c>
      <c r="AZ226" s="20">
        <v>88</v>
      </c>
      <c r="BA226" s="20">
        <v>28.1</v>
      </c>
      <c r="BB226" s="22">
        <v>4</v>
      </c>
      <c r="BC226" s="20">
        <v>0.85</v>
      </c>
      <c r="BD226" s="20">
        <v>1.27</v>
      </c>
      <c r="BE226" s="20">
        <v>2.12</v>
      </c>
      <c r="BF226" s="20">
        <v>4.08</v>
      </c>
      <c r="BG226" s="22">
        <v>201</v>
      </c>
      <c r="BH226" s="22">
        <v>82</v>
      </c>
      <c r="BI226" s="22">
        <v>24</v>
      </c>
      <c r="BJ226" s="22">
        <v>6</v>
      </c>
      <c r="BK226" s="22">
        <v>60</v>
      </c>
      <c r="BL226" s="22">
        <v>5</v>
      </c>
      <c r="BM226" s="22">
        <v>57</v>
      </c>
      <c r="BN226" s="22">
        <v>8</v>
      </c>
      <c r="BO226" s="22">
        <v>2</v>
      </c>
      <c r="BP226" s="20"/>
      <c r="BQ226" s="22">
        <v>3</v>
      </c>
      <c r="BR226" s="20"/>
      <c r="BS226" s="20"/>
      <c r="BT226" s="20"/>
      <c r="BU226" s="22">
        <v>0.23</v>
      </c>
      <c r="BV226" s="22">
        <v>0</v>
      </c>
      <c r="BW226" s="22">
        <v>0.34</v>
      </c>
      <c r="BX226" s="22">
        <v>0.56999999999999995</v>
      </c>
      <c r="BY226" s="22">
        <v>1.1000000000000001</v>
      </c>
      <c r="BZ226" s="22">
        <v>1.35</v>
      </c>
      <c r="CA226" s="22">
        <v>88</v>
      </c>
      <c r="CB226" s="22">
        <v>6</v>
      </c>
      <c r="CC226" s="22">
        <v>342</v>
      </c>
      <c r="CD226" s="22">
        <v>109</v>
      </c>
      <c r="CE226" s="22">
        <v>170</v>
      </c>
      <c r="CF226" s="22">
        <v>56</v>
      </c>
      <c r="CG226" s="22">
        <v>13</v>
      </c>
      <c r="CH226" s="22">
        <v>4</v>
      </c>
      <c r="CI226" s="22">
        <v>1.08</v>
      </c>
      <c r="CJ226" s="22">
        <v>0.27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478912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3</v>
      </c>
      <c r="J227" s="20">
        <v>0</v>
      </c>
      <c r="K227" s="20">
        <v>0</v>
      </c>
      <c r="L227" s="22">
        <v>0</v>
      </c>
      <c r="M227" s="20" t="s">
        <v>1141</v>
      </c>
      <c r="N227" s="20">
        <v>0</v>
      </c>
      <c r="O227" s="22">
        <v>196</v>
      </c>
      <c r="P227" s="23" t="b">
        <v>0</v>
      </c>
      <c r="Q227" s="20" t="s">
        <v>3049</v>
      </c>
      <c r="R227" s="20" t="s">
        <v>2808</v>
      </c>
      <c r="S227" s="22">
        <v>44</v>
      </c>
      <c r="T227" s="20" t="s">
        <v>1142</v>
      </c>
      <c r="U227" s="20">
        <v>3</v>
      </c>
      <c r="V227" s="20" t="s">
        <v>560</v>
      </c>
      <c r="W227" s="20">
        <v>1.1000000000000001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6</v>
      </c>
      <c r="AD227" s="22">
        <v>46975</v>
      </c>
      <c r="AE227" s="22">
        <v>362</v>
      </c>
      <c r="AF227" s="22">
        <v>218247</v>
      </c>
      <c r="AG227" s="22">
        <v>4219</v>
      </c>
      <c r="AH227" s="20">
        <v>0</v>
      </c>
      <c r="AI227" s="20">
        <v>1.4</v>
      </c>
      <c r="AJ227" s="20" t="s">
        <v>560</v>
      </c>
      <c r="AK227" s="22">
        <v>125</v>
      </c>
      <c r="AL227" s="22">
        <v>1</v>
      </c>
      <c r="AM227" s="22">
        <v>0</v>
      </c>
      <c r="AN227" s="22">
        <v>0</v>
      </c>
      <c r="AO227" s="22">
        <v>2</v>
      </c>
      <c r="AP227" s="22">
        <v>0</v>
      </c>
      <c r="AQ227" s="22">
        <v>0</v>
      </c>
      <c r="AR227" s="22">
        <v>0</v>
      </c>
      <c r="AS227" s="22">
        <v>2</v>
      </c>
      <c r="AT227" s="22">
        <v>0</v>
      </c>
      <c r="AU227" s="22">
        <v>0</v>
      </c>
      <c r="AV227" s="22">
        <v>0</v>
      </c>
      <c r="AW227" s="22">
        <v>23</v>
      </c>
      <c r="AX227" s="20">
        <v>34.799999999999997</v>
      </c>
      <c r="AY227" s="20">
        <v>25.1</v>
      </c>
      <c r="AZ227" s="20">
        <v>39</v>
      </c>
      <c r="BA227" s="20">
        <v>9.9</v>
      </c>
      <c r="BB227" s="22">
        <v>2</v>
      </c>
      <c r="BC227" s="20">
        <v>0.08</v>
      </c>
      <c r="BD227" s="20">
        <v>0.19</v>
      </c>
      <c r="BE227" s="20">
        <v>0.27</v>
      </c>
      <c r="BF227" s="20">
        <v>1.96</v>
      </c>
      <c r="BG227" s="22">
        <v>256</v>
      </c>
      <c r="BH227" s="22">
        <v>102</v>
      </c>
      <c r="BI227" s="22">
        <v>221</v>
      </c>
      <c r="BJ227" s="22">
        <v>123</v>
      </c>
      <c r="BK227" s="22">
        <v>142</v>
      </c>
      <c r="BL227" s="22">
        <v>86</v>
      </c>
      <c r="BM227" s="22">
        <v>245</v>
      </c>
      <c r="BN227" s="22">
        <v>110</v>
      </c>
      <c r="BO227" s="20"/>
      <c r="BP227" s="20"/>
      <c r="BQ227" s="20"/>
      <c r="BR227" s="20"/>
      <c r="BS227" s="20"/>
      <c r="BT227" s="20"/>
      <c r="BU227" s="22">
        <v>0.06</v>
      </c>
      <c r="BV227" s="22">
        <v>0</v>
      </c>
      <c r="BW227" s="22">
        <v>0.14000000000000001</v>
      </c>
      <c r="BX227" s="22">
        <v>0.2</v>
      </c>
      <c r="BY227" s="22">
        <v>1.41</v>
      </c>
      <c r="BZ227" s="22">
        <v>1.44</v>
      </c>
      <c r="CA227" s="22">
        <v>567</v>
      </c>
      <c r="CB227" s="22">
        <v>299</v>
      </c>
      <c r="CC227" s="22">
        <v>547</v>
      </c>
      <c r="CD227" s="22">
        <v>204</v>
      </c>
      <c r="CE227" s="22">
        <v>121</v>
      </c>
      <c r="CF227" s="22">
        <v>54</v>
      </c>
      <c r="CG227" s="22">
        <v>159</v>
      </c>
      <c r="CH227" s="22">
        <v>52</v>
      </c>
      <c r="CI227" s="22">
        <v>1.44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460028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3.3</v>
      </c>
      <c r="K228" s="20">
        <v>3.3</v>
      </c>
      <c r="L228" s="22">
        <v>2</v>
      </c>
      <c r="M228" s="20" t="s">
        <v>1131</v>
      </c>
      <c r="N228" s="20">
        <v>3.3</v>
      </c>
      <c r="O228" s="22">
        <v>197</v>
      </c>
      <c r="P228" s="23" t="b">
        <v>0</v>
      </c>
      <c r="Q228" s="20"/>
      <c r="R228" s="20"/>
      <c r="S228" s="22">
        <v>45</v>
      </c>
      <c r="T228" s="20" t="s">
        <v>1132</v>
      </c>
      <c r="U228" s="20">
        <v>3.2</v>
      </c>
      <c r="V228" s="20" t="s">
        <v>473</v>
      </c>
      <c r="W228" s="20">
        <v>3.9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19</v>
      </c>
      <c r="AD228" s="22">
        <v>239223</v>
      </c>
      <c r="AE228" s="22">
        <v>8571</v>
      </c>
      <c r="AF228" s="22">
        <v>153148</v>
      </c>
      <c r="AG228" s="22">
        <v>10921</v>
      </c>
      <c r="AH228" s="20">
        <v>0.7</v>
      </c>
      <c r="AI228" s="20">
        <v>4.2</v>
      </c>
      <c r="AJ228" s="20" t="s">
        <v>473</v>
      </c>
      <c r="AK228" s="22">
        <v>529</v>
      </c>
      <c r="AL228" s="22">
        <v>0</v>
      </c>
      <c r="AM228" s="22">
        <v>0</v>
      </c>
      <c r="AN228" s="22">
        <v>2</v>
      </c>
      <c r="AO228" s="22">
        <v>6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106</v>
      </c>
      <c r="AX228" s="20">
        <v>89.4</v>
      </c>
      <c r="AY228" s="20">
        <v>46.2</v>
      </c>
      <c r="AZ228" s="20">
        <v>93</v>
      </c>
      <c r="BA228" s="20">
        <v>22.8</v>
      </c>
      <c r="BB228" s="22">
        <v>6</v>
      </c>
      <c r="BC228" s="20">
        <v>0.84</v>
      </c>
      <c r="BD228" s="20">
        <v>0.22</v>
      </c>
      <c r="BE228" s="20">
        <v>1.06</v>
      </c>
      <c r="BF228" s="20">
        <v>6.36</v>
      </c>
      <c r="BG228" s="22">
        <v>117</v>
      </c>
      <c r="BH228" s="22">
        <v>45</v>
      </c>
      <c r="BI228" s="22">
        <v>147</v>
      </c>
      <c r="BJ228" s="22">
        <v>38</v>
      </c>
      <c r="BK228" s="22">
        <v>53</v>
      </c>
      <c r="BL228" s="22">
        <v>3</v>
      </c>
      <c r="BM228" s="22">
        <v>87</v>
      </c>
      <c r="BN228" s="22">
        <v>19</v>
      </c>
      <c r="BO228" s="20"/>
      <c r="BP228" s="20"/>
      <c r="BQ228" s="20"/>
      <c r="BR228" s="20"/>
      <c r="BS228" s="20"/>
      <c r="BT228" s="20"/>
      <c r="BU228" s="22">
        <v>0.14000000000000001</v>
      </c>
      <c r="BV228" s="22">
        <v>0</v>
      </c>
      <c r="BW228" s="22">
        <v>0.04</v>
      </c>
      <c r="BX228" s="22">
        <v>0.18</v>
      </c>
      <c r="BY228" s="22">
        <v>1.08</v>
      </c>
      <c r="BZ228" s="22">
        <v>1.02</v>
      </c>
      <c r="CA228" s="22">
        <v>425</v>
      </c>
      <c r="CB228" s="22">
        <v>92</v>
      </c>
      <c r="CC228" s="22">
        <v>73</v>
      </c>
      <c r="CD228" s="22">
        <v>18</v>
      </c>
      <c r="CE228" s="22">
        <v>112</v>
      </c>
      <c r="CF228" s="22">
        <v>34</v>
      </c>
      <c r="CG228" s="22">
        <v>83</v>
      </c>
      <c r="CH228" s="22">
        <v>31</v>
      </c>
      <c r="CI228" s="22">
        <v>1.02</v>
      </c>
      <c r="CJ228" s="22">
        <v>0.34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179268</v>
      </c>
      <c r="D229" s="22">
        <v>0</v>
      </c>
      <c r="E229" s="22">
        <v>0</v>
      </c>
      <c r="F229" s="22">
        <v>-2</v>
      </c>
      <c r="G229" s="22">
        <v>2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1143</v>
      </c>
      <c r="N229" s="20">
        <v>0</v>
      </c>
      <c r="O229" s="22">
        <v>198</v>
      </c>
      <c r="P229" s="23" t="b">
        <v>0</v>
      </c>
      <c r="Q229" s="20"/>
      <c r="R229" s="20" t="s">
        <v>3229</v>
      </c>
      <c r="S229" s="22">
        <v>48</v>
      </c>
      <c r="T229" s="20" t="s">
        <v>1144</v>
      </c>
      <c r="U229" s="20">
        <v>0</v>
      </c>
      <c r="V229" s="20" t="s">
        <v>1145</v>
      </c>
      <c r="W229" s="20">
        <v>0.4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0</v>
      </c>
      <c r="AD229" s="22">
        <v>12581</v>
      </c>
      <c r="AE229" s="22">
        <v>335</v>
      </c>
      <c r="AF229" s="22">
        <v>36716</v>
      </c>
      <c r="AG229" s="22">
        <v>1004</v>
      </c>
      <c r="AH229" s="20">
        <v>0</v>
      </c>
      <c r="AI229" s="20">
        <v>0</v>
      </c>
      <c r="AJ229" s="20" t="s">
        <v>492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646</v>
      </c>
      <c r="BH229" s="22">
        <v>229</v>
      </c>
      <c r="BI229" s="22">
        <v>643</v>
      </c>
      <c r="BJ229" s="22">
        <v>229</v>
      </c>
      <c r="BK229" s="22">
        <v>639</v>
      </c>
      <c r="BL229" s="22">
        <v>229</v>
      </c>
      <c r="BM229" s="22">
        <v>651</v>
      </c>
      <c r="BN229" s="22">
        <v>229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307</v>
      </c>
      <c r="CB229" s="22">
        <v>32</v>
      </c>
      <c r="CC229" s="22">
        <v>633</v>
      </c>
      <c r="CD229" s="22">
        <v>223</v>
      </c>
      <c r="CE229" s="22">
        <v>650</v>
      </c>
      <c r="CF229" s="22">
        <v>229</v>
      </c>
      <c r="CG229" s="22">
        <v>236</v>
      </c>
      <c r="CH229" s="22">
        <v>92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448047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3</v>
      </c>
      <c r="J230" s="20">
        <v>2.7</v>
      </c>
      <c r="K230" s="20">
        <v>2.7</v>
      </c>
      <c r="L230" s="22">
        <v>3</v>
      </c>
      <c r="M230" s="20" t="s">
        <v>1749</v>
      </c>
      <c r="N230" s="20">
        <v>2.7</v>
      </c>
      <c r="O230" s="22">
        <v>199</v>
      </c>
      <c r="P230" s="23" t="b">
        <v>0</v>
      </c>
      <c r="Q230" s="20"/>
      <c r="R230" s="20"/>
      <c r="S230" s="22">
        <v>50</v>
      </c>
      <c r="T230" s="20" t="s">
        <v>1750</v>
      </c>
      <c r="U230" s="20">
        <v>1.8</v>
      </c>
      <c r="V230" s="20" t="s">
        <v>747</v>
      </c>
      <c r="W230" s="20">
        <v>3.6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11</v>
      </c>
      <c r="AD230" s="22">
        <v>199587</v>
      </c>
      <c r="AE230" s="22">
        <v>4790</v>
      </c>
      <c r="AF230" s="22">
        <v>268442</v>
      </c>
      <c r="AG230" s="22">
        <v>14528</v>
      </c>
      <c r="AH230" s="20">
        <v>0.5</v>
      </c>
      <c r="AI230" s="20">
        <v>2.2000000000000002</v>
      </c>
      <c r="AJ230" s="20" t="s">
        <v>1749</v>
      </c>
      <c r="AK230" s="22">
        <v>507</v>
      </c>
      <c r="AL230" s="22">
        <v>0</v>
      </c>
      <c r="AM230" s="22">
        <v>0</v>
      </c>
      <c r="AN230" s="22">
        <v>3</v>
      </c>
      <c r="AO230" s="22">
        <v>5</v>
      </c>
      <c r="AP230" s="22">
        <v>0</v>
      </c>
      <c r="AQ230" s="22">
        <v>0</v>
      </c>
      <c r="AR230" s="22">
        <v>1</v>
      </c>
      <c r="AS230" s="22">
        <v>2</v>
      </c>
      <c r="AT230" s="22">
        <v>0</v>
      </c>
      <c r="AU230" s="22">
        <v>0</v>
      </c>
      <c r="AV230" s="22">
        <v>0</v>
      </c>
      <c r="AW230" s="22">
        <v>58</v>
      </c>
      <c r="AX230" s="20">
        <v>82</v>
      </c>
      <c r="AY230" s="20">
        <v>204.3</v>
      </c>
      <c r="AZ230" s="20">
        <v>76</v>
      </c>
      <c r="BA230" s="20">
        <v>36</v>
      </c>
      <c r="BB230" s="22">
        <v>6</v>
      </c>
      <c r="BC230" s="20">
        <v>1.59</v>
      </c>
      <c r="BD230" s="20">
        <v>1.32</v>
      </c>
      <c r="BE230" s="20">
        <v>2.91</v>
      </c>
      <c r="BF230" s="20">
        <v>5.64</v>
      </c>
      <c r="BG230" s="22">
        <v>139</v>
      </c>
      <c r="BH230" s="22">
        <v>51</v>
      </c>
      <c r="BI230" s="22">
        <v>10</v>
      </c>
      <c r="BJ230" s="22">
        <v>8</v>
      </c>
      <c r="BK230" s="22">
        <v>73</v>
      </c>
      <c r="BL230" s="22">
        <v>41</v>
      </c>
      <c r="BM230" s="22">
        <v>39</v>
      </c>
      <c r="BN230" s="22">
        <v>25</v>
      </c>
      <c r="BO230" s="22">
        <v>1</v>
      </c>
      <c r="BP230" s="20"/>
      <c r="BQ230" s="22">
        <v>1</v>
      </c>
      <c r="BR230" s="20"/>
      <c r="BS230" s="22">
        <v>1</v>
      </c>
      <c r="BT230" s="20"/>
      <c r="BU230" s="22">
        <v>0.28000000000000003</v>
      </c>
      <c r="BV230" s="22">
        <v>0</v>
      </c>
      <c r="BW230" s="22">
        <v>0.23</v>
      </c>
      <c r="BX230" s="22">
        <v>0.51</v>
      </c>
      <c r="BY230" s="22">
        <v>1</v>
      </c>
      <c r="BZ230" s="22">
        <v>0.89</v>
      </c>
      <c r="CA230" s="22">
        <v>211</v>
      </c>
      <c r="CB230" s="22">
        <v>134</v>
      </c>
      <c r="CC230" s="22">
        <v>119</v>
      </c>
      <c r="CD230" s="22">
        <v>56</v>
      </c>
      <c r="CE230" s="22">
        <v>240</v>
      </c>
      <c r="CF230" s="22">
        <v>110</v>
      </c>
      <c r="CG230" s="22">
        <v>91</v>
      </c>
      <c r="CH230" s="22">
        <v>25</v>
      </c>
      <c r="CI230" s="22">
        <v>1.07</v>
      </c>
      <c r="CJ230" s="22">
        <v>0.53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27.75" thickBot="1">
      <c r="A231" s="22">
        <v>0</v>
      </c>
      <c r="B231" s="22">
        <v>0</v>
      </c>
      <c r="C231" s="22">
        <v>520295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4</v>
      </c>
      <c r="J231" s="20">
        <v>0</v>
      </c>
      <c r="K231" s="20">
        <v>0</v>
      </c>
      <c r="L231" s="22">
        <v>0</v>
      </c>
      <c r="M231" s="20" t="s">
        <v>1189</v>
      </c>
      <c r="N231" s="20">
        <v>0</v>
      </c>
      <c r="O231" s="22">
        <v>200</v>
      </c>
      <c r="P231" s="23" t="b">
        <v>0</v>
      </c>
      <c r="Q231" s="20" t="s">
        <v>2065</v>
      </c>
      <c r="R231" s="20" t="s">
        <v>2066</v>
      </c>
      <c r="S231" s="22">
        <v>50</v>
      </c>
      <c r="T231" s="20" t="s">
        <v>1190</v>
      </c>
      <c r="U231" s="20">
        <v>0</v>
      </c>
      <c r="V231" s="20" t="s">
        <v>620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320</v>
      </c>
      <c r="AG231" s="22">
        <v>7</v>
      </c>
      <c r="AH231" s="20">
        <v>0</v>
      </c>
      <c r="AI231" s="20">
        <v>0</v>
      </c>
      <c r="AJ231" s="20" t="s">
        <v>1191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690</v>
      </c>
      <c r="BH231" s="22">
        <v>82</v>
      </c>
      <c r="BI231" s="22">
        <v>688</v>
      </c>
      <c r="BJ231" s="22">
        <v>82</v>
      </c>
      <c r="BK231" s="22">
        <v>684</v>
      </c>
      <c r="BL231" s="22">
        <v>82</v>
      </c>
      <c r="BM231" s="22">
        <v>691</v>
      </c>
      <c r="BN231" s="22">
        <v>82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217</v>
      </c>
      <c r="CB231" s="22">
        <v>49</v>
      </c>
      <c r="CC231" s="22">
        <v>679</v>
      </c>
      <c r="CD231" s="22">
        <v>81</v>
      </c>
      <c r="CE231" s="22">
        <v>690</v>
      </c>
      <c r="CF231" s="22">
        <v>82</v>
      </c>
      <c r="CG231" s="22">
        <v>697</v>
      </c>
      <c r="CH231" s="22">
        <v>92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444463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0</v>
      </c>
      <c r="K232" s="20">
        <v>0</v>
      </c>
      <c r="L232" s="22">
        <v>0</v>
      </c>
      <c r="M232" s="20" t="s">
        <v>1177</v>
      </c>
      <c r="N232" s="20">
        <v>0</v>
      </c>
      <c r="O232" s="22">
        <v>201</v>
      </c>
      <c r="P232" s="23" t="b">
        <v>0</v>
      </c>
      <c r="Q232" s="20" t="s">
        <v>910</v>
      </c>
      <c r="R232" s="20" t="s">
        <v>2067</v>
      </c>
      <c r="S232" s="22">
        <v>44</v>
      </c>
      <c r="T232" s="20" t="s">
        <v>1178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899</v>
      </c>
      <c r="AA232" s="22">
        <v>7</v>
      </c>
      <c r="AB232" s="22">
        <v>8</v>
      </c>
      <c r="AC232" s="22">
        <v>0</v>
      </c>
      <c r="AD232" s="22">
        <v>379</v>
      </c>
      <c r="AE232" s="22">
        <v>14</v>
      </c>
      <c r="AF232" s="22">
        <v>2533</v>
      </c>
      <c r="AG232" s="22">
        <v>54</v>
      </c>
      <c r="AH232" s="20">
        <v>0</v>
      </c>
      <c r="AI232" s="20">
        <v>0</v>
      </c>
      <c r="AJ232" s="20" t="s">
        <v>621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565</v>
      </c>
      <c r="BH232" s="22">
        <v>218</v>
      </c>
      <c r="BI232" s="22">
        <v>554</v>
      </c>
      <c r="BJ232" s="22">
        <v>217</v>
      </c>
      <c r="BK232" s="22">
        <v>538</v>
      </c>
      <c r="BL232" s="22">
        <v>213</v>
      </c>
      <c r="BM232" s="22">
        <v>570</v>
      </c>
      <c r="BN232" s="22">
        <v>218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559</v>
      </c>
      <c r="CB232" s="22">
        <v>147</v>
      </c>
      <c r="CC232" s="22">
        <v>544</v>
      </c>
      <c r="CD232" s="22">
        <v>211</v>
      </c>
      <c r="CE232" s="22">
        <v>570</v>
      </c>
      <c r="CF232" s="22">
        <v>216</v>
      </c>
      <c r="CG232" s="22">
        <v>561</v>
      </c>
      <c r="CH232" s="22">
        <v>204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0"/>
      <c r="B233" s="20"/>
      <c r="C233" s="22">
        <v>232787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3</v>
      </c>
      <c r="J233" s="20">
        <v>2</v>
      </c>
      <c r="K233" s="20">
        <v>2</v>
      </c>
      <c r="L233" s="22">
        <v>2</v>
      </c>
      <c r="M233" s="20" t="s">
        <v>1172</v>
      </c>
      <c r="N233" s="20">
        <v>2</v>
      </c>
      <c r="O233" s="22">
        <v>202</v>
      </c>
      <c r="P233" s="23" t="b">
        <v>0</v>
      </c>
      <c r="Q233" s="20"/>
      <c r="R233" s="20"/>
      <c r="S233" s="22">
        <v>54</v>
      </c>
      <c r="T233" s="20" t="s">
        <v>1173</v>
      </c>
      <c r="U233" s="20">
        <v>2.2000000000000002</v>
      </c>
      <c r="V233" s="20" t="s">
        <v>589</v>
      </c>
      <c r="W233" s="20">
        <v>0.4</v>
      </c>
      <c r="X233" s="23" t="b">
        <v>0</v>
      </c>
      <c r="Y233" s="20"/>
      <c r="Z233" s="20" t="s">
        <v>858</v>
      </c>
      <c r="AA233" s="22">
        <v>7</v>
      </c>
      <c r="AB233" s="22">
        <v>8</v>
      </c>
      <c r="AC233" s="22">
        <v>13</v>
      </c>
      <c r="AD233" s="22">
        <v>22205</v>
      </c>
      <c r="AE233" s="22">
        <v>451</v>
      </c>
      <c r="AF233" s="22">
        <v>34028</v>
      </c>
      <c r="AG233" s="22">
        <v>1352</v>
      </c>
      <c r="AH233" s="20">
        <v>0.4</v>
      </c>
      <c r="AI233" s="20">
        <v>2.4</v>
      </c>
      <c r="AJ233" s="20" t="s">
        <v>589</v>
      </c>
      <c r="AK233" s="22">
        <v>495</v>
      </c>
      <c r="AL233" s="22">
        <v>0</v>
      </c>
      <c r="AM233" s="22">
        <v>0</v>
      </c>
      <c r="AN233" s="22">
        <v>2</v>
      </c>
      <c r="AO233" s="22">
        <v>5</v>
      </c>
      <c r="AP233" s="22">
        <v>0</v>
      </c>
      <c r="AQ233" s="22">
        <v>0</v>
      </c>
      <c r="AR233" s="22">
        <v>0</v>
      </c>
      <c r="AS233" s="22">
        <v>1</v>
      </c>
      <c r="AT233" s="22">
        <v>0</v>
      </c>
      <c r="AU233" s="22">
        <v>0</v>
      </c>
      <c r="AV233" s="22">
        <v>0</v>
      </c>
      <c r="AW233" s="22">
        <v>90</v>
      </c>
      <c r="AX233" s="20">
        <v>91.4</v>
      </c>
      <c r="AY233" s="20">
        <v>85.2</v>
      </c>
      <c r="AZ233" s="20">
        <v>61</v>
      </c>
      <c r="BA233" s="20">
        <v>23.8</v>
      </c>
      <c r="BB233" s="22">
        <v>6</v>
      </c>
      <c r="BC233" s="20">
        <v>0.48</v>
      </c>
      <c r="BD233" s="20">
        <v>0.68</v>
      </c>
      <c r="BE233" s="20">
        <v>1.1599999999999999</v>
      </c>
      <c r="BF233" s="20">
        <v>5.46</v>
      </c>
      <c r="BG233" s="22">
        <v>114</v>
      </c>
      <c r="BH233" s="22">
        <v>40</v>
      </c>
      <c r="BI233" s="22">
        <v>67</v>
      </c>
      <c r="BJ233" s="22">
        <v>48</v>
      </c>
      <c r="BK233" s="22">
        <v>93</v>
      </c>
      <c r="BL233" s="22">
        <v>55</v>
      </c>
      <c r="BM233" s="22">
        <v>81</v>
      </c>
      <c r="BN233" s="22">
        <v>47</v>
      </c>
      <c r="BO233" s="20"/>
      <c r="BP233" s="20"/>
      <c r="BQ233" s="20"/>
      <c r="BR233" s="20"/>
      <c r="BS233" s="20"/>
      <c r="BT233" s="20"/>
      <c r="BU233" s="22">
        <v>0.09</v>
      </c>
      <c r="BV233" s="22">
        <v>0</v>
      </c>
      <c r="BW233" s="22">
        <v>0.12</v>
      </c>
      <c r="BX233" s="22">
        <v>0.21</v>
      </c>
      <c r="BY233" s="22">
        <v>0.99</v>
      </c>
      <c r="BZ233" s="22">
        <v>0.91</v>
      </c>
      <c r="CA233" s="22">
        <v>132</v>
      </c>
      <c r="CB233" s="22">
        <v>85</v>
      </c>
      <c r="CC233" s="22">
        <v>177</v>
      </c>
      <c r="CD233" s="22">
        <v>75</v>
      </c>
      <c r="CE233" s="22">
        <v>198</v>
      </c>
      <c r="CF233" s="22">
        <v>89</v>
      </c>
      <c r="CG233" s="22">
        <v>244</v>
      </c>
      <c r="CH233" s="22">
        <v>77</v>
      </c>
      <c r="CI233" s="22">
        <v>1.0900000000000001</v>
      </c>
      <c r="CJ233" s="22">
        <v>0.36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0"/>
      <c r="C234" s="22">
        <v>482609</v>
      </c>
      <c r="D234" s="22">
        <v>0</v>
      </c>
      <c r="E234" s="22">
        <v>0</v>
      </c>
      <c r="F234" s="22">
        <v>3</v>
      </c>
      <c r="G234" s="22">
        <v>-3</v>
      </c>
      <c r="H234" s="22">
        <v>1</v>
      </c>
      <c r="I234" s="22">
        <v>2</v>
      </c>
      <c r="J234" s="20">
        <v>0</v>
      </c>
      <c r="K234" s="20">
        <v>2</v>
      </c>
      <c r="L234" s="22">
        <v>-2</v>
      </c>
      <c r="M234" s="20" t="s">
        <v>2068</v>
      </c>
      <c r="N234" s="20">
        <v>2</v>
      </c>
      <c r="O234" s="22">
        <v>203</v>
      </c>
      <c r="P234" s="23" t="b">
        <v>0</v>
      </c>
      <c r="Q234" s="20" t="s">
        <v>3410</v>
      </c>
      <c r="R234" s="20" t="s">
        <v>3411</v>
      </c>
      <c r="S234" s="22">
        <v>43</v>
      </c>
      <c r="T234" s="20" t="s">
        <v>2069</v>
      </c>
      <c r="U234" s="20">
        <v>3.7</v>
      </c>
      <c r="V234" s="20" t="s">
        <v>2070</v>
      </c>
      <c r="W234" s="20">
        <v>13.8</v>
      </c>
      <c r="X234" s="23" t="b">
        <v>0</v>
      </c>
      <c r="Y234" s="20"/>
      <c r="Z234" s="20" t="s">
        <v>1806</v>
      </c>
      <c r="AA234" s="22">
        <v>7</v>
      </c>
      <c r="AB234" s="22">
        <v>8</v>
      </c>
      <c r="AC234" s="22">
        <v>22</v>
      </c>
      <c r="AD234" s="22">
        <v>1592542</v>
      </c>
      <c r="AE234" s="22">
        <v>20420</v>
      </c>
      <c r="AF234" s="22">
        <v>418164</v>
      </c>
      <c r="AG234" s="22">
        <v>212707</v>
      </c>
      <c r="AH234" s="20">
        <v>0.5</v>
      </c>
      <c r="AI234" s="20">
        <v>5.0999999999999996</v>
      </c>
      <c r="AJ234" s="20" t="s">
        <v>2070</v>
      </c>
      <c r="AK234" s="22">
        <v>409</v>
      </c>
      <c r="AL234" s="22">
        <v>0</v>
      </c>
      <c r="AM234" s="22">
        <v>2</v>
      </c>
      <c r="AN234" s="22">
        <v>2</v>
      </c>
      <c r="AO234" s="22">
        <v>4</v>
      </c>
      <c r="AP234" s="22">
        <v>0</v>
      </c>
      <c r="AQ234" s="22">
        <v>0</v>
      </c>
      <c r="AR234" s="22">
        <v>0</v>
      </c>
      <c r="AS234" s="22">
        <v>0</v>
      </c>
      <c r="AT234" s="22">
        <v>1</v>
      </c>
      <c r="AU234" s="22">
        <v>0</v>
      </c>
      <c r="AV234" s="22">
        <v>2</v>
      </c>
      <c r="AW234" s="22">
        <v>108</v>
      </c>
      <c r="AX234" s="20">
        <v>85.4</v>
      </c>
      <c r="AY234" s="20">
        <v>67.099999999999994</v>
      </c>
      <c r="AZ234" s="20">
        <v>27</v>
      </c>
      <c r="BA234" s="20">
        <v>18</v>
      </c>
      <c r="BB234" s="22">
        <v>5</v>
      </c>
      <c r="BC234" s="20">
        <v>0.08</v>
      </c>
      <c r="BD234" s="20">
        <v>0.39</v>
      </c>
      <c r="BE234" s="20">
        <v>0.47</v>
      </c>
      <c r="BF234" s="20">
        <v>5.0999999999999996</v>
      </c>
      <c r="BG234" s="22">
        <v>129</v>
      </c>
      <c r="BH234" s="22">
        <v>52</v>
      </c>
      <c r="BI234" s="22">
        <v>104</v>
      </c>
      <c r="BJ234" s="22">
        <v>21</v>
      </c>
      <c r="BK234" s="22">
        <v>185</v>
      </c>
      <c r="BL234" s="22">
        <v>45</v>
      </c>
      <c r="BM234" s="22">
        <v>129</v>
      </c>
      <c r="BN234" s="22">
        <v>31</v>
      </c>
      <c r="BO234" s="20"/>
      <c r="BP234" s="20"/>
      <c r="BQ234" s="20"/>
      <c r="BR234" s="20"/>
      <c r="BS234" s="20"/>
      <c r="BT234" s="20"/>
      <c r="BU234" s="22">
        <v>0.02</v>
      </c>
      <c r="BV234" s="22">
        <v>0</v>
      </c>
      <c r="BW234" s="22">
        <v>0.09</v>
      </c>
      <c r="BX234" s="22">
        <v>0.11</v>
      </c>
      <c r="BY234" s="22">
        <v>1.1200000000000001</v>
      </c>
      <c r="BZ234" s="22">
        <v>0.88</v>
      </c>
      <c r="CA234" s="22">
        <v>592</v>
      </c>
      <c r="CB234" s="22">
        <v>159</v>
      </c>
      <c r="CC234" s="22">
        <v>160</v>
      </c>
      <c r="CD234" s="22">
        <v>54</v>
      </c>
      <c r="CE234" s="22">
        <v>89</v>
      </c>
      <c r="CF234" s="22">
        <v>26</v>
      </c>
      <c r="CG234" s="22">
        <v>28</v>
      </c>
      <c r="CH234" s="22">
        <v>10</v>
      </c>
      <c r="CI234" s="22">
        <v>1.1000000000000001</v>
      </c>
      <c r="CJ234" s="22">
        <v>0.44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225796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1170</v>
      </c>
      <c r="N235" s="20">
        <v>0</v>
      </c>
      <c r="O235" s="22">
        <v>206</v>
      </c>
      <c r="P235" s="23" t="b">
        <v>0</v>
      </c>
      <c r="Q235" s="20" t="s">
        <v>3230</v>
      </c>
      <c r="R235" s="20" t="s">
        <v>2809</v>
      </c>
      <c r="S235" s="22">
        <v>53</v>
      </c>
      <c r="T235" s="20" t="s">
        <v>1171</v>
      </c>
      <c r="U235" s="20">
        <v>2</v>
      </c>
      <c r="V235" s="20" t="s">
        <v>479</v>
      </c>
      <c r="W235" s="20">
        <v>3.6</v>
      </c>
      <c r="X235" s="23" t="b">
        <v>0</v>
      </c>
      <c r="Y235" s="20"/>
      <c r="Z235" s="20" t="s">
        <v>899</v>
      </c>
      <c r="AA235" s="22">
        <v>7</v>
      </c>
      <c r="AB235" s="22">
        <v>8</v>
      </c>
      <c r="AC235" s="22">
        <v>2</v>
      </c>
      <c r="AD235" s="22">
        <v>196988</v>
      </c>
      <c r="AE235" s="22">
        <v>316</v>
      </c>
      <c r="AF235" s="22">
        <v>1365329</v>
      </c>
      <c r="AG235" s="22">
        <v>11493</v>
      </c>
      <c r="AH235" s="20">
        <v>0</v>
      </c>
      <c r="AI235" s="20">
        <v>0.4</v>
      </c>
      <c r="AJ235" s="20" t="s">
        <v>479</v>
      </c>
      <c r="AK235" s="22">
        <v>75</v>
      </c>
      <c r="AL235" s="22">
        <v>0</v>
      </c>
      <c r="AM235" s="22">
        <v>0</v>
      </c>
      <c r="AN235" s="22">
        <v>0</v>
      </c>
      <c r="AO235" s="22">
        <v>1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15</v>
      </c>
      <c r="AX235" s="20">
        <v>11.4</v>
      </c>
      <c r="AY235" s="20">
        <v>35.9</v>
      </c>
      <c r="AZ235" s="20">
        <v>3</v>
      </c>
      <c r="BA235" s="20">
        <v>5</v>
      </c>
      <c r="BB235" s="22">
        <v>1</v>
      </c>
      <c r="BC235" s="20">
        <v>0.03</v>
      </c>
      <c r="BD235" s="20">
        <v>0.42</v>
      </c>
      <c r="BE235" s="20">
        <v>0.45</v>
      </c>
      <c r="BF235" s="20">
        <v>1.23</v>
      </c>
      <c r="BG235" s="22">
        <v>334</v>
      </c>
      <c r="BH235" s="22">
        <v>128</v>
      </c>
      <c r="BI235" s="22">
        <v>173</v>
      </c>
      <c r="BJ235" s="22">
        <v>46</v>
      </c>
      <c r="BK235" s="22">
        <v>335</v>
      </c>
      <c r="BL235" s="22">
        <v>116</v>
      </c>
      <c r="BM235" s="22">
        <v>309</v>
      </c>
      <c r="BN235" s="22">
        <v>109</v>
      </c>
      <c r="BO235" s="20"/>
      <c r="BP235" s="20"/>
      <c r="BQ235" s="22">
        <v>2</v>
      </c>
      <c r="BR235" s="20"/>
      <c r="BS235" s="20"/>
      <c r="BT235" s="20"/>
      <c r="BU235" s="22">
        <v>0.04</v>
      </c>
      <c r="BV235" s="22">
        <v>0</v>
      </c>
      <c r="BW235" s="22">
        <v>0.5</v>
      </c>
      <c r="BX235" s="22">
        <v>0.54</v>
      </c>
      <c r="BY235" s="22">
        <v>1.48</v>
      </c>
      <c r="BZ235" s="22">
        <v>1.2</v>
      </c>
      <c r="CA235" s="22">
        <v>154</v>
      </c>
      <c r="CB235" s="22">
        <v>13</v>
      </c>
      <c r="CC235" s="22">
        <v>689</v>
      </c>
      <c r="CD235" s="22">
        <v>228</v>
      </c>
      <c r="CE235" s="22">
        <v>225</v>
      </c>
      <c r="CF235" s="22">
        <v>73</v>
      </c>
      <c r="CG235" s="22">
        <v>92</v>
      </c>
      <c r="CH235" s="22">
        <v>36</v>
      </c>
      <c r="CI235" s="22">
        <v>1.2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66749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4</v>
      </c>
      <c r="J236" s="20">
        <v>0</v>
      </c>
      <c r="K236" s="20">
        <v>0</v>
      </c>
      <c r="L236" s="22">
        <v>0</v>
      </c>
      <c r="M236" s="20" t="s">
        <v>2071</v>
      </c>
      <c r="N236" s="20">
        <v>0</v>
      </c>
      <c r="O236" s="22">
        <v>207</v>
      </c>
      <c r="P236" s="23" t="b">
        <v>0</v>
      </c>
      <c r="Q236" s="20" t="s">
        <v>3050</v>
      </c>
      <c r="R236" s="20" t="s">
        <v>3051</v>
      </c>
      <c r="S236" s="22">
        <v>68</v>
      </c>
      <c r="T236" s="20" t="s">
        <v>2072</v>
      </c>
      <c r="U236" s="20">
        <v>0</v>
      </c>
      <c r="V236" s="20" t="s">
        <v>2073</v>
      </c>
      <c r="W236" s="20">
        <v>0.3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9006</v>
      </c>
      <c r="AE236" s="22">
        <v>0</v>
      </c>
      <c r="AF236" s="22">
        <v>57136</v>
      </c>
      <c r="AG236" s="22">
        <v>634</v>
      </c>
      <c r="AH236" s="20">
        <v>0</v>
      </c>
      <c r="AI236" s="20">
        <v>0</v>
      </c>
      <c r="AJ236" s="20" t="s">
        <v>2074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714</v>
      </c>
      <c r="BH236" s="22">
        <v>89</v>
      </c>
      <c r="BI236" s="22">
        <v>714</v>
      </c>
      <c r="BJ236" s="22">
        <v>89</v>
      </c>
      <c r="BK236" s="22">
        <v>714</v>
      </c>
      <c r="BL236" s="22">
        <v>89</v>
      </c>
      <c r="BM236" s="22">
        <v>714</v>
      </c>
      <c r="BN236" s="22">
        <v>89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36</v>
      </c>
      <c r="CB236" s="22">
        <v>15</v>
      </c>
      <c r="CC236" s="22">
        <v>707</v>
      </c>
      <c r="CD236" s="22">
        <v>88</v>
      </c>
      <c r="CE236" s="22">
        <v>713</v>
      </c>
      <c r="CF236" s="22">
        <v>89</v>
      </c>
      <c r="CG236" s="22">
        <v>260</v>
      </c>
      <c r="CH236" s="22">
        <v>43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75</v>
      </c>
      <c r="B237" s="22">
        <v>75</v>
      </c>
      <c r="C237" s="22">
        <v>248857</v>
      </c>
      <c r="D237" s="22">
        <v>-1</v>
      </c>
      <c r="E237" s="22">
        <v>1</v>
      </c>
      <c r="F237" s="22">
        <v>-2</v>
      </c>
      <c r="G237" s="22">
        <v>2</v>
      </c>
      <c r="H237" s="22">
        <v>0</v>
      </c>
      <c r="I237" s="22">
        <v>3</v>
      </c>
      <c r="J237" s="20">
        <v>0.2</v>
      </c>
      <c r="K237" s="20">
        <v>0.2</v>
      </c>
      <c r="L237" s="22">
        <v>0</v>
      </c>
      <c r="M237" s="20" t="s">
        <v>1202</v>
      </c>
      <c r="N237" s="20">
        <v>0.3</v>
      </c>
      <c r="O237" s="22">
        <v>208</v>
      </c>
      <c r="P237" s="23" t="b">
        <v>0</v>
      </c>
      <c r="Q237" s="20" t="s">
        <v>3108</v>
      </c>
      <c r="R237" s="20" t="s">
        <v>3231</v>
      </c>
      <c r="S237" s="22">
        <v>53</v>
      </c>
      <c r="T237" s="20" t="s">
        <v>1203</v>
      </c>
      <c r="U237" s="20">
        <v>1</v>
      </c>
      <c r="V237" s="20" t="s">
        <v>1204</v>
      </c>
      <c r="W237" s="20">
        <v>0.1</v>
      </c>
      <c r="X237" s="23" t="b">
        <v>0</v>
      </c>
      <c r="Y237" s="20"/>
      <c r="Z237" s="20" t="s">
        <v>937</v>
      </c>
      <c r="AA237" s="22">
        <v>7</v>
      </c>
      <c r="AB237" s="22">
        <v>8</v>
      </c>
      <c r="AC237" s="22">
        <v>2</v>
      </c>
      <c r="AD237" s="22">
        <v>4233</v>
      </c>
      <c r="AE237" s="22">
        <v>17</v>
      </c>
      <c r="AF237" s="22">
        <v>9160</v>
      </c>
      <c r="AG237" s="22">
        <v>377</v>
      </c>
      <c r="AH237" s="20">
        <v>0.1</v>
      </c>
      <c r="AI237" s="20">
        <v>0.4</v>
      </c>
      <c r="AJ237" s="20" t="s">
        <v>1204</v>
      </c>
      <c r="AK237" s="22">
        <v>43</v>
      </c>
      <c r="AL237" s="22">
        <v>0</v>
      </c>
      <c r="AM237" s="22">
        <v>0</v>
      </c>
      <c r="AN237" s="22">
        <v>0</v>
      </c>
      <c r="AO237" s="22">
        <v>1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</v>
      </c>
      <c r="AX237" s="20">
        <v>7.2</v>
      </c>
      <c r="AY237" s="20">
        <v>10.4</v>
      </c>
      <c r="AZ237" s="20">
        <v>26</v>
      </c>
      <c r="BA237" s="20">
        <v>4.3</v>
      </c>
      <c r="BB237" s="22">
        <v>0</v>
      </c>
      <c r="BC237" s="20">
        <v>7.0000000000000007E-2</v>
      </c>
      <c r="BD237" s="20">
        <v>0.13</v>
      </c>
      <c r="BE237" s="20">
        <v>0.2</v>
      </c>
      <c r="BF237" s="20">
        <v>0.99</v>
      </c>
      <c r="BG237" s="22">
        <v>361</v>
      </c>
      <c r="BH237" s="22">
        <v>161</v>
      </c>
      <c r="BI237" s="22">
        <v>300</v>
      </c>
      <c r="BJ237" s="22">
        <v>155</v>
      </c>
      <c r="BK237" s="22">
        <v>192</v>
      </c>
      <c r="BL237" s="22">
        <v>103</v>
      </c>
      <c r="BM237" s="22">
        <v>318</v>
      </c>
      <c r="BN237" s="22">
        <v>143</v>
      </c>
      <c r="BO237" s="20"/>
      <c r="BP237" s="20"/>
      <c r="BQ237" s="20"/>
      <c r="BR237" s="20"/>
      <c r="BS237" s="20"/>
      <c r="BT237" s="20"/>
      <c r="BU237" s="22">
        <v>0.15</v>
      </c>
      <c r="BV237" s="22">
        <v>0</v>
      </c>
      <c r="BW237" s="22">
        <v>0.27</v>
      </c>
      <c r="BX237" s="22">
        <v>0.42</v>
      </c>
      <c r="BY237" s="22">
        <v>2.0699999999999998</v>
      </c>
      <c r="BZ237" s="22">
        <v>2.09</v>
      </c>
      <c r="CA237" s="22">
        <v>156</v>
      </c>
      <c r="CB237" s="22">
        <v>99</v>
      </c>
      <c r="CC237" s="22">
        <v>341</v>
      </c>
      <c r="CD237" s="22">
        <v>165</v>
      </c>
      <c r="CE237" s="22">
        <v>381</v>
      </c>
      <c r="CF237" s="22">
        <v>181</v>
      </c>
      <c r="CG237" s="22">
        <v>449</v>
      </c>
      <c r="CH237" s="22">
        <v>146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465920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2</v>
      </c>
      <c r="K238" s="20">
        <v>2</v>
      </c>
      <c r="L238" s="22">
        <v>3</v>
      </c>
      <c r="M238" s="20" t="s">
        <v>1196</v>
      </c>
      <c r="N238" s="20">
        <v>2</v>
      </c>
      <c r="O238" s="22">
        <v>210</v>
      </c>
      <c r="P238" s="23" t="b">
        <v>0</v>
      </c>
      <c r="Q238" s="20"/>
      <c r="R238" s="20" t="s">
        <v>2910</v>
      </c>
      <c r="S238" s="22">
        <v>63</v>
      </c>
      <c r="T238" s="20" t="s">
        <v>1197</v>
      </c>
      <c r="U238" s="20">
        <v>1.6</v>
      </c>
      <c r="V238" s="20" t="s">
        <v>1198</v>
      </c>
      <c r="W238" s="20">
        <v>0.8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8</v>
      </c>
      <c r="AD238" s="22">
        <v>20548</v>
      </c>
      <c r="AE238" s="22">
        <v>652</v>
      </c>
      <c r="AF238" s="22">
        <v>219991</v>
      </c>
      <c r="AG238" s="22">
        <v>2104</v>
      </c>
      <c r="AH238" s="20">
        <v>0.3</v>
      </c>
      <c r="AI238" s="20">
        <v>1.3</v>
      </c>
      <c r="AJ238" s="20" t="s">
        <v>1198</v>
      </c>
      <c r="AK238" s="22">
        <v>189</v>
      </c>
      <c r="AL238" s="22">
        <v>0</v>
      </c>
      <c r="AM238" s="22">
        <v>0</v>
      </c>
      <c r="AN238" s="22">
        <v>2</v>
      </c>
      <c r="AO238" s="22">
        <v>2</v>
      </c>
      <c r="AP238" s="22">
        <v>0</v>
      </c>
      <c r="AQ238" s="22">
        <v>0</v>
      </c>
      <c r="AR238" s="22">
        <v>0</v>
      </c>
      <c r="AS238" s="22">
        <v>1</v>
      </c>
      <c r="AT238" s="22">
        <v>0</v>
      </c>
      <c r="AU238" s="22">
        <v>0</v>
      </c>
      <c r="AV238" s="22">
        <v>0</v>
      </c>
      <c r="AW238" s="22">
        <v>31</v>
      </c>
      <c r="AX238" s="20">
        <v>29.8</v>
      </c>
      <c r="AY238" s="20">
        <v>76.7</v>
      </c>
      <c r="AZ238" s="20">
        <v>38</v>
      </c>
      <c r="BA238" s="20">
        <v>14.5</v>
      </c>
      <c r="BB238" s="22">
        <v>2</v>
      </c>
      <c r="BC238" s="20">
        <v>0.1</v>
      </c>
      <c r="BD238" s="20">
        <v>0.79</v>
      </c>
      <c r="BE238" s="20">
        <v>0.89</v>
      </c>
      <c r="BF238" s="20">
        <v>1.95</v>
      </c>
      <c r="BG238" s="22">
        <v>271</v>
      </c>
      <c r="BH238" s="22">
        <v>110</v>
      </c>
      <c r="BI238" s="22">
        <v>78</v>
      </c>
      <c r="BJ238" s="22">
        <v>57</v>
      </c>
      <c r="BK238" s="22">
        <v>149</v>
      </c>
      <c r="BL238" s="22">
        <v>90</v>
      </c>
      <c r="BM238" s="22">
        <v>179</v>
      </c>
      <c r="BN238" s="22">
        <v>91</v>
      </c>
      <c r="BO238" s="22">
        <v>3</v>
      </c>
      <c r="BP238" s="20"/>
      <c r="BQ238" s="20"/>
      <c r="BR238" s="20"/>
      <c r="BS238" s="20"/>
      <c r="BT238" s="20"/>
      <c r="BU238" s="22">
        <v>0.05</v>
      </c>
      <c r="BV238" s="22">
        <v>0</v>
      </c>
      <c r="BW238" s="22">
        <v>0.38</v>
      </c>
      <c r="BX238" s="22">
        <v>0.43</v>
      </c>
      <c r="BY238" s="22">
        <v>0.93</v>
      </c>
      <c r="BZ238" s="22">
        <v>0.95</v>
      </c>
      <c r="CA238" s="22">
        <v>59</v>
      </c>
      <c r="CB238" s="22">
        <v>37</v>
      </c>
      <c r="CC238" s="22">
        <v>182</v>
      </c>
      <c r="CD238" s="22">
        <v>79</v>
      </c>
      <c r="CE238" s="22">
        <v>266</v>
      </c>
      <c r="CF238" s="22">
        <v>123</v>
      </c>
      <c r="CG238" s="22">
        <v>179</v>
      </c>
      <c r="CH238" s="22">
        <v>55</v>
      </c>
      <c r="CI238" s="22">
        <v>0.95</v>
      </c>
      <c r="CJ238" s="22">
        <v>0.95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0"/>
      <c r="C239" s="22">
        <v>517052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4</v>
      </c>
      <c r="J239" s="20">
        <v>0</v>
      </c>
      <c r="K239" s="20">
        <v>1</v>
      </c>
      <c r="L239" s="22">
        <v>1</v>
      </c>
      <c r="M239" s="20" t="s">
        <v>870</v>
      </c>
      <c r="N239" s="20">
        <v>1</v>
      </c>
      <c r="O239" s="22">
        <v>211</v>
      </c>
      <c r="P239" s="23" t="b">
        <v>0</v>
      </c>
      <c r="Q239" s="20" t="s">
        <v>3412</v>
      </c>
      <c r="R239" s="20" t="s">
        <v>3413</v>
      </c>
      <c r="S239" s="22">
        <v>70</v>
      </c>
      <c r="T239" s="20" t="s">
        <v>2075</v>
      </c>
      <c r="U239" s="20">
        <v>2</v>
      </c>
      <c r="V239" s="20" t="s">
        <v>1709</v>
      </c>
      <c r="W239" s="20">
        <v>9.1999999999999993</v>
      </c>
      <c r="X239" s="23" t="b">
        <v>0</v>
      </c>
      <c r="Y239" s="20"/>
      <c r="Z239" s="20" t="s">
        <v>1806</v>
      </c>
      <c r="AA239" s="22">
        <v>7</v>
      </c>
      <c r="AB239" s="22">
        <v>8</v>
      </c>
      <c r="AC239" s="22">
        <v>12</v>
      </c>
      <c r="AD239" s="22">
        <v>1039257</v>
      </c>
      <c r="AE239" s="22">
        <v>1216</v>
      </c>
      <c r="AF239" s="22">
        <v>1636238</v>
      </c>
      <c r="AG239" s="22">
        <v>211994</v>
      </c>
      <c r="AH239" s="20">
        <v>0.1</v>
      </c>
      <c r="AI239" s="20">
        <v>1.7</v>
      </c>
      <c r="AJ239" s="20" t="s">
        <v>2076</v>
      </c>
      <c r="AK239" s="22">
        <v>509</v>
      </c>
      <c r="AL239" s="22">
        <v>1</v>
      </c>
      <c r="AM239" s="22">
        <v>0</v>
      </c>
      <c r="AN239" s="22">
        <v>3</v>
      </c>
      <c r="AO239" s="22">
        <v>5</v>
      </c>
      <c r="AP239" s="22">
        <v>0</v>
      </c>
      <c r="AQ239" s="22">
        <v>0</v>
      </c>
      <c r="AR239" s="22">
        <v>0</v>
      </c>
      <c r="AS239" s="22">
        <v>5</v>
      </c>
      <c r="AT239" s="22">
        <v>0</v>
      </c>
      <c r="AU239" s="22">
        <v>0</v>
      </c>
      <c r="AV239" s="22">
        <v>1</v>
      </c>
      <c r="AW239" s="22">
        <v>24</v>
      </c>
      <c r="AX239" s="20">
        <v>75.8</v>
      </c>
      <c r="AY239" s="20">
        <v>77.2</v>
      </c>
      <c r="AZ239" s="20">
        <v>234</v>
      </c>
      <c r="BA239" s="20">
        <v>38.4</v>
      </c>
      <c r="BB239" s="22">
        <v>6</v>
      </c>
      <c r="BC239" s="20">
        <v>3.68</v>
      </c>
      <c r="BD239" s="20">
        <v>0.72</v>
      </c>
      <c r="BE239" s="20">
        <v>4.4000000000000004</v>
      </c>
      <c r="BF239" s="20">
        <v>5.66</v>
      </c>
      <c r="BG239" s="22">
        <v>156</v>
      </c>
      <c r="BH239" s="22">
        <v>16</v>
      </c>
      <c r="BI239" s="22">
        <v>76</v>
      </c>
      <c r="BJ239" s="22">
        <v>6</v>
      </c>
      <c r="BK239" s="22">
        <v>6</v>
      </c>
      <c r="BL239" s="22">
        <v>3</v>
      </c>
      <c r="BM239" s="22">
        <v>31</v>
      </c>
      <c r="BN239" s="22">
        <v>7</v>
      </c>
      <c r="BO239" s="20"/>
      <c r="BP239" s="20"/>
      <c r="BQ239" s="20"/>
      <c r="BR239" s="20"/>
      <c r="BS239" s="20"/>
      <c r="BT239" s="20"/>
      <c r="BU239" s="22">
        <v>0.65</v>
      </c>
      <c r="BV239" s="22">
        <v>0</v>
      </c>
      <c r="BW239" s="22">
        <v>0.13</v>
      </c>
      <c r="BX239" s="22">
        <v>0.78</v>
      </c>
      <c r="BY239" s="22">
        <v>1</v>
      </c>
      <c r="BZ239" s="22">
        <v>0.88</v>
      </c>
      <c r="CA239" s="22">
        <v>34</v>
      </c>
      <c r="CB239" s="22">
        <v>14</v>
      </c>
      <c r="CC239" s="22">
        <v>277</v>
      </c>
      <c r="CD239" s="22">
        <v>41</v>
      </c>
      <c r="CE239" s="22">
        <v>228</v>
      </c>
      <c r="CF239" s="22">
        <v>31</v>
      </c>
      <c r="CG239" s="22">
        <v>43</v>
      </c>
      <c r="CH239" s="22">
        <v>8</v>
      </c>
      <c r="CI239" s="22">
        <v>1.06</v>
      </c>
      <c r="CJ239" s="22">
        <v>0.53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213198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4</v>
      </c>
      <c r="J240" s="20">
        <v>0</v>
      </c>
      <c r="K240" s="20">
        <v>0</v>
      </c>
      <c r="L240" s="22">
        <v>0</v>
      </c>
      <c r="M240" s="20" t="s">
        <v>2077</v>
      </c>
      <c r="N240" s="20">
        <v>0</v>
      </c>
      <c r="O240" s="22">
        <v>212</v>
      </c>
      <c r="P240" s="23" t="b">
        <v>0</v>
      </c>
      <c r="Q240" s="20" t="s">
        <v>910</v>
      </c>
      <c r="R240" s="20" t="s">
        <v>2405</v>
      </c>
      <c r="S240" s="22">
        <v>73</v>
      </c>
      <c r="T240" s="20" t="s">
        <v>2078</v>
      </c>
      <c r="U240" s="20">
        <v>0</v>
      </c>
      <c r="V240" s="20" t="s">
        <v>2079</v>
      </c>
      <c r="W240" s="20">
        <v>0.6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0</v>
      </c>
      <c r="AD240" s="22">
        <v>3205</v>
      </c>
      <c r="AE240" s="22">
        <v>94</v>
      </c>
      <c r="AF240" s="22">
        <v>110274</v>
      </c>
      <c r="AG240" s="22">
        <v>871</v>
      </c>
      <c r="AH240" s="20">
        <v>0</v>
      </c>
      <c r="AI240" s="20">
        <v>0</v>
      </c>
      <c r="AJ240" s="20" t="s">
        <v>2079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715</v>
      </c>
      <c r="BH240" s="22">
        <v>90</v>
      </c>
      <c r="BI240" s="22">
        <v>715</v>
      </c>
      <c r="BJ240" s="22">
        <v>90</v>
      </c>
      <c r="BK240" s="22">
        <v>715</v>
      </c>
      <c r="BL240" s="22">
        <v>90</v>
      </c>
      <c r="BM240" s="22">
        <v>715</v>
      </c>
      <c r="BN240" s="22">
        <v>90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25</v>
      </c>
      <c r="CB240" s="22">
        <v>10</v>
      </c>
      <c r="CC240" s="22">
        <v>709</v>
      </c>
      <c r="CD240" s="22">
        <v>89</v>
      </c>
      <c r="CE240" s="22">
        <v>714</v>
      </c>
      <c r="CF240" s="22">
        <v>90</v>
      </c>
      <c r="CG240" s="22">
        <v>213</v>
      </c>
      <c r="CH240" s="22">
        <v>39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176413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3</v>
      </c>
      <c r="J241" s="20">
        <v>0</v>
      </c>
      <c r="K241" s="20">
        <v>0</v>
      </c>
      <c r="L241" s="22">
        <v>0</v>
      </c>
      <c r="M241" s="20" t="s">
        <v>1025</v>
      </c>
      <c r="N241" s="20">
        <v>0</v>
      </c>
      <c r="O241" s="22">
        <v>213</v>
      </c>
      <c r="P241" s="23" t="b">
        <v>0</v>
      </c>
      <c r="Q241" s="20" t="s">
        <v>2080</v>
      </c>
      <c r="R241" s="20" t="s">
        <v>2081</v>
      </c>
      <c r="S241" s="22">
        <v>55</v>
      </c>
      <c r="T241" s="20" t="s">
        <v>1159</v>
      </c>
      <c r="U241" s="20">
        <v>0</v>
      </c>
      <c r="V241" s="20" t="s">
        <v>576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362</v>
      </c>
      <c r="AG241" s="22">
        <v>2</v>
      </c>
      <c r="AH241" s="20">
        <v>0</v>
      </c>
      <c r="AI241" s="20">
        <v>0</v>
      </c>
      <c r="AJ241" s="20" t="s">
        <v>576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702</v>
      </c>
      <c r="BH241" s="22">
        <v>302</v>
      </c>
      <c r="BI241" s="22">
        <v>703</v>
      </c>
      <c r="BJ241" s="22">
        <v>303</v>
      </c>
      <c r="BK241" s="22">
        <v>701</v>
      </c>
      <c r="BL241" s="22">
        <v>302</v>
      </c>
      <c r="BM241" s="22">
        <v>703</v>
      </c>
      <c r="BN241" s="22">
        <v>303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104</v>
      </c>
      <c r="CB241" s="22">
        <v>64</v>
      </c>
      <c r="CC241" s="22">
        <v>695</v>
      </c>
      <c r="CD241" s="22">
        <v>300</v>
      </c>
      <c r="CE241" s="22">
        <v>702</v>
      </c>
      <c r="CF241" s="22">
        <v>302</v>
      </c>
      <c r="CG241" s="22">
        <v>694</v>
      </c>
      <c r="CH241" s="22">
        <v>290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204727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1164</v>
      </c>
      <c r="N242" s="20">
        <v>0</v>
      </c>
      <c r="O242" s="22">
        <v>214</v>
      </c>
      <c r="P242" s="23" t="b">
        <v>0</v>
      </c>
      <c r="Q242" s="20"/>
      <c r="R242" s="20"/>
      <c r="S242" s="22">
        <v>44</v>
      </c>
      <c r="T242" s="20" t="s">
        <v>1165</v>
      </c>
      <c r="U242" s="20">
        <v>0</v>
      </c>
      <c r="V242" s="20" t="s">
        <v>705</v>
      </c>
      <c r="W242" s="20">
        <v>0.1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0</v>
      </c>
      <c r="AD242" s="22">
        <v>2380</v>
      </c>
      <c r="AE242" s="22">
        <v>85</v>
      </c>
      <c r="AF242" s="22">
        <v>5714</v>
      </c>
      <c r="AG242" s="22">
        <v>221</v>
      </c>
      <c r="AH242" s="20">
        <v>0</v>
      </c>
      <c r="AI242" s="20">
        <v>0</v>
      </c>
      <c r="AJ242" s="20" t="s">
        <v>2082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545</v>
      </c>
      <c r="BH242" s="22">
        <v>213</v>
      </c>
      <c r="BI242" s="22">
        <v>533</v>
      </c>
      <c r="BJ242" s="22">
        <v>212</v>
      </c>
      <c r="BK242" s="22">
        <v>514</v>
      </c>
      <c r="BL242" s="22">
        <v>206</v>
      </c>
      <c r="BM242" s="22">
        <v>550</v>
      </c>
      <c r="BN242" s="22">
        <v>213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523</v>
      </c>
      <c r="CB242" s="22">
        <v>131</v>
      </c>
      <c r="CC242" s="22">
        <v>520</v>
      </c>
      <c r="CD242" s="22">
        <v>203</v>
      </c>
      <c r="CE242" s="22">
        <v>550</v>
      </c>
      <c r="CF242" s="22">
        <v>211</v>
      </c>
      <c r="CG242" s="22">
        <v>417</v>
      </c>
      <c r="CH242" s="22">
        <v>161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471798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1</v>
      </c>
      <c r="J243" s="20">
        <v>0</v>
      </c>
      <c r="K243" s="20">
        <v>0</v>
      </c>
      <c r="L243" s="22">
        <v>0</v>
      </c>
      <c r="M243" s="20" t="s">
        <v>412</v>
      </c>
      <c r="N243" s="20">
        <v>0</v>
      </c>
      <c r="O243" s="22">
        <v>215</v>
      </c>
      <c r="P243" s="23" t="b">
        <v>0</v>
      </c>
      <c r="Q243" s="20" t="s">
        <v>2534</v>
      </c>
      <c r="R243" s="20" t="s">
        <v>2535</v>
      </c>
      <c r="S243" s="22">
        <v>40</v>
      </c>
      <c r="T243" s="20" t="s">
        <v>2083</v>
      </c>
      <c r="U243" s="20">
        <v>0</v>
      </c>
      <c r="V243" s="20" t="s">
        <v>2084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2981</v>
      </c>
      <c r="AG243" s="22">
        <v>71</v>
      </c>
      <c r="AH243" s="20">
        <v>0</v>
      </c>
      <c r="AI243" s="20">
        <v>0</v>
      </c>
      <c r="AJ243" s="20" t="s">
        <v>2085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490</v>
      </c>
      <c r="BH243" s="22">
        <v>65</v>
      </c>
      <c r="BI243" s="22">
        <v>475</v>
      </c>
      <c r="BJ243" s="22">
        <v>49</v>
      </c>
      <c r="BK243" s="22">
        <v>449</v>
      </c>
      <c r="BL243" s="22">
        <v>45</v>
      </c>
      <c r="BM243" s="22">
        <v>495</v>
      </c>
      <c r="BN243" s="22">
        <v>65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679</v>
      </c>
      <c r="CB243" s="22">
        <v>73</v>
      </c>
      <c r="CC243" s="22">
        <v>460</v>
      </c>
      <c r="CD243" s="22">
        <v>64</v>
      </c>
      <c r="CE243" s="22">
        <v>493</v>
      </c>
      <c r="CF243" s="22">
        <v>65</v>
      </c>
      <c r="CG243" s="22">
        <v>531</v>
      </c>
      <c r="CH243" s="22">
        <v>69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103955</v>
      </c>
      <c r="D244" s="22">
        <v>0</v>
      </c>
      <c r="E244" s="22">
        <v>0</v>
      </c>
      <c r="F244" s="22">
        <v>2</v>
      </c>
      <c r="G244" s="22">
        <v>-2</v>
      </c>
      <c r="H244" s="22">
        <v>1</v>
      </c>
      <c r="I244" s="22">
        <v>3</v>
      </c>
      <c r="J244" s="20">
        <v>2</v>
      </c>
      <c r="K244" s="20">
        <v>2</v>
      </c>
      <c r="L244" s="22">
        <v>2</v>
      </c>
      <c r="M244" s="20" t="s">
        <v>1179</v>
      </c>
      <c r="N244" s="20">
        <v>2</v>
      </c>
      <c r="O244" s="22">
        <v>216</v>
      </c>
      <c r="P244" s="23" t="b">
        <v>0</v>
      </c>
      <c r="Q244" s="20"/>
      <c r="R244" s="20"/>
      <c r="S244" s="22">
        <v>72</v>
      </c>
      <c r="T244" s="20" t="s">
        <v>1180</v>
      </c>
      <c r="U244" s="20">
        <v>4.8</v>
      </c>
      <c r="V244" s="20" t="s">
        <v>464</v>
      </c>
      <c r="W244" s="20">
        <v>13.4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29</v>
      </c>
      <c r="AD244" s="22">
        <v>1708481</v>
      </c>
      <c r="AE244" s="22">
        <v>11686</v>
      </c>
      <c r="AF244" s="22">
        <v>692801</v>
      </c>
      <c r="AG244" s="22">
        <v>140992</v>
      </c>
      <c r="AH244" s="20">
        <v>0.3</v>
      </c>
      <c r="AI244" s="20">
        <v>4</v>
      </c>
      <c r="AJ244" s="20" t="s">
        <v>464</v>
      </c>
      <c r="AK244" s="22">
        <v>530</v>
      </c>
      <c r="AL244" s="22">
        <v>2</v>
      </c>
      <c r="AM244" s="22">
        <v>1</v>
      </c>
      <c r="AN244" s="22">
        <v>2</v>
      </c>
      <c r="AO244" s="22">
        <v>6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3</v>
      </c>
      <c r="AW244" s="22">
        <v>84</v>
      </c>
      <c r="AX244" s="20">
        <v>116</v>
      </c>
      <c r="AY244" s="20">
        <v>148.5</v>
      </c>
      <c r="AZ244" s="20">
        <v>251</v>
      </c>
      <c r="BA244" s="20">
        <v>51.6</v>
      </c>
      <c r="BB244" s="22">
        <v>6</v>
      </c>
      <c r="BC244" s="20">
        <v>1.74</v>
      </c>
      <c r="BD244" s="20">
        <v>1.1299999999999999</v>
      </c>
      <c r="BE244" s="20">
        <v>2.87</v>
      </c>
      <c r="BF244" s="20">
        <v>6.4</v>
      </c>
      <c r="BG244" s="22">
        <v>74</v>
      </c>
      <c r="BH244" s="22">
        <v>29</v>
      </c>
      <c r="BI244" s="22">
        <v>20</v>
      </c>
      <c r="BJ244" s="22">
        <v>15</v>
      </c>
      <c r="BK244" s="22">
        <v>4</v>
      </c>
      <c r="BL244" s="22">
        <v>2</v>
      </c>
      <c r="BM244" s="22">
        <v>13</v>
      </c>
      <c r="BN244" s="22">
        <v>10</v>
      </c>
      <c r="BO244" s="20"/>
      <c r="BP244" s="20"/>
      <c r="BQ244" s="22">
        <v>4</v>
      </c>
      <c r="BR244" s="20"/>
      <c r="BS244" s="20"/>
      <c r="BT244" s="20"/>
      <c r="BU244" s="22">
        <v>0.3</v>
      </c>
      <c r="BV244" s="22">
        <v>0</v>
      </c>
      <c r="BW244" s="22">
        <v>0.19</v>
      </c>
      <c r="BX244" s="22">
        <v>0.49</v>
      </c>
      <c r="BY244" s="22">
        <v>1.0900000000000001</v>
      </c>
      <c r="BZ244" s="22">
        <v>1.02</v>
      </c>
      <c r="CA244" s="22">
        <v>27</v>
      </c>
      <c r="CB244" s="22">
        <v>15</v>
      </c>
      <c r="CC244" s="22">
        <v>183</v>
      </c>
      <c r="CD244" s="22">
        <v>80</v>
      </c>
      <c r="CE244" s="22">
        <v>34</v>
      </c>
      <c r="CF244" s="22">
        <v>17</v>
      </c>
      <c r="CG244" s="22">
        <v>30</v>
      </c>
      <c r="CH244" s="22">
        <v>10</v>
      </c>
      <c r="CI244" s="22">
        <v>1.02</v>
      </c>
      <c r="CJ244" s="22">
        <v>0.34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51090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3.3</v>
      </c>
      <c r="K245" s="20">
        <v>3.3</v>
      </c>
      <c r="L245" s="22">
        <v>2</v>
      </c>
      <c r="M245" s="20" t="s">
        <v>605</v>
      </c>
      <c r="N245" s="20">
        <v>3.3</v>
      </c>
      <c r="O245" s="22">
        <v>217</v>
      </c>
      <c r="P245" s="23" t="b">
        <v>0</v>
      </c>
      <c r="Q245" s="20"/>
      <c r="R245" s="20"/>
      <c r="S245" s="22">
        <v>50</v>
      </c>
      <c r="T245" s="20" t="s">
        <v>1148</v>
      </c>
      <c r="U245" s="20">
        <v>3.2</v>
      </c>
      <c r="V245" s="20" t="s">
        <v>1149</v>
      </c>
      <c r="W245" s="20">
        <v>3.7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19</v>
      </c>
      <c r="AD245" s="22">
        <v>158127</v>
      </c>
      <c r="AE245" s="22">
        <v>3891</v>
      </c>
      <c r="AF245" s="22">
        <v>105018</v>
      </c>
      <c r="AG245" s="22">
        <v>9066</v>
      </c>
      <c r="AH245" s="20">
        <v>0.7</v>
      </c>
      <c r="AI245" s="20">
        <v>3.8</v>
      </c>
      <c r="AJ245" s="20" t="s">
        <v>2086</v>
      </c>
      <c r="AK245" s="22">
        <v>540</v>
      </c>
      <c r="AL245" s="22">
        <v>0</v>
      </c>
      <c r="AM245" s="22">
        <v>0</v>
      </c>
      <c r="AN245" s="22">
        <v>2</v>
      </c>
      <c r="AO245" s="22">
        <v>6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130</v>
      </c>
      <c r="AX245" s="20">
        <v>160.6</v>
      </c>
      <c r="AY245" s="20">
        <v>53.4</v>
      </c>
      <c r="AZ245" s="20">
        <v>32</v>
      </c>
      <c r="BA245" s="20">
        <v>24.7</v>
      </c>
      <c r="BB245" s="22">
        <v>6</v>
      </c>
      <c r="BC245" s="20">
        <v>0.1</v>
      </c>
      <c r="BD245" s="20">
        <v>0.2</v>
      </c>
      <c r="BE245" s="20">
        <v>0.3</v>
      </c>
      <c r="BF245" s="20">
        <v>6.45</v>
      </c>
      <c r="BG245" s="22">
        <v>29</v>
      </c>
      <c r="BH245" s="22">
        <v>6</v>
      </c>
      <c r="BI245" s="22">
        <v>133</v>
      </c>
      <c r="BJ245" s="22">
        <v>29</v>
      </c>
      <c r="BK245" s="22">
        <v>163</v>
      </c>
      <c r="BL245" s="22">
        <v>35</v>
      </c>
      <c r="BM245" s="22">
        <v>73</v>
      </c>
      <c r="BN245" s="22">
        <v>13</v>
      </c>
      <c r="BO245" s="20"/>
      <c r="BP245" s="20"/>
      <c r="BQ245" s="20"/>
      <c r="BR245" s="20"/>
      <c r="BS245" s="20"/>
      <c r="BT245" s="20"/>
      <c r="BU245" s="22">
        <v>0.02</v>
      </c>
      <c r="BV245" s="22">
        <v>0</v>
      </c>
      <c r="BW245" s="22">
        <v>0.03</v>
      </c>
      <c r="BX245" s="22">
        <v>0.05</v>
      </c>
      <c r="BY245" s="22">
        <v>1.08</v>
      </c>
      <c r="BZ245" s="22">
        <v>1</v>
      </c>
      <c r="CA245" s="22">
        <v>166</v>
      </c>
      <c r="CB245" s="22">
        <v>18</v>
      </c>
      <c r="CC245" s="22">
        <v>74</v>
      </c>
      <c r="CD245" s="22">
        <v>19</v>
      </c>
      <c r="CE245" s="22">
        <v>114</v>
      </c>
      <c r="CF245" s="22">
        <v>35</v>
      </c>
      <c r="CG245" s="22">
        <v>90</v>
      </c>
      <c r="CH245" s="22">
        <v>35</v>
      </c>
      <c r="CI245" s="22">
        <v>1</v>
      </c>
      <c r="CJ245" s="22">
        <v>0.33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124183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1156</v>
      </c>
      <c r="N246" s="20">
        <v>0</v>
      </c>
      <c r="O246" s="22">
        <v>218</v>
      </c>
      <c r="P246" s="23" t="b">
        <v>0</v>
      </c>
      <c r="Q246" s="20" t="s">
        <v>2810</v>
      </c>
      <c r="R246" s="20" t="s">
        <v>2811</v>
      </c>
      <c r="S246" s="22">
        <v>54</v>
      </c>
      <c r="T246" s="20" t="s">
        <v>1157</v>
      </c>
      <c r="U246" s="20">
        <v>0</v>
      </c>
      <c r="V246" s="20" t="s">
        <v>510</v>
      </c>
      <c r="W246" s="20">
        <v>0.1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1010</v>
      </c>
      <c r="AE246" s="22">
        <v>0</v>
      </c>
      <c r="AF246" s="22">
        <v>15394</v>
      </c>
      <c r="AG246" s="22">
        <v>133</v>
      </c>
      <c r="AH246" s="20">
        <v>0</v>
      </c>
      <c r="AI246" s="20">
        <v>0</v>
      </c>
      <c r="AJ246" s="20" t="s">
        <v>510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697</v>
      </c>
      <c r="BH246" s="22">
        <v>299</v>
      </c>
      <c r="BI246" s="22">
        <v>697</v>
      </c>
      <c r="BJ246" s="22">
        <v>300</v>
      </c>
      <c r="BK246" s="22">
        <v>694</v>
      </c>
      <c r="BL246" s="22">
        <v>298</v>
      </c>
      <c r="BM246" s="22">
        <v>698</v>
      </c>
      <c r="BN246" s="22">
        <v>300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120</v>
      </c>
      <c r="CB246" s="22">
        <v>74</v>
      </c>
      <c r="CC246" s="22">
        <v>690</v>
      </c>
      <c r="CD246" s="22">
        <v>297</v>
      </c>
      <c r="CE246" s="22">
        <v>697</v>
      </c>
      <c r="CF246" s="22">
        <v>299</v>
      </c>
      <c r="CG246" s="22">
        <v>434</v>
      </c>
      <c r="CH246" s="22">
        <v>140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244851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0.8</v>
      </c>
      <c r="K247" s="20">
        <v>0.8</v>
      </c>
      <c r="L247" s="22">
        <v>1</v>
      </c>
      <c r="M247" s="20" t="s">
        <v>1403</v>
      </c>
      <c r="N247" s="20">
        <v>0.8</v>
      </c>
      <c r="O247" s="22">
        <v>362</v>
      </c>
      <c r="P247" s="23" t="b">
        <v>0</v>
      </c>
      <c r="Q247" s="20"/>
      <c r="R247" s="20"/>
      <c r="S247" s="22">
        <v>49</v>
      </c>
      <c r="T247" s="20" t="s">
        <v>1404</v>
      </c>
      <c r="U247" s="20">
        <v>1</v>
      </c>
      <c r="V247" s="20" t="s">
        <v>748</v>
      </c>
      <c r="W247" s="20">
        <v>0.2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4</v>
      </c>
      <c r="AD247" s="22">
        <v>21911</v>
      </c>
      <c r="AE247" s="22">
        <v>715</v>
      </c>
      <c r="AF247" s="22">
        <v>21606</v>
      </c>
      <c r="AG247" s="22">
        <v>1088</v>
      </c>
      <c r="AH247" s="20">
        <v>0.2</v>
      </c>
      <c r="AI247" s="20">
        <v>0.8</v>
      </c>
      <c r="AJ247" s="20" t="s">
        <v>748</v>
      </c>
      <c r="AK247" s="22">
        <v>87</v>
      </c>
      <c r="AL247" s="22">
        <v>0</v>
      </c>
      <c r="AM247" s="22">
        <v>0</v>
      </c>
      <c r="AN247" s="22">
        <v>0</v>
      </c>
      <c r="AO247" s="22">
        <v>1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17</v>
      </c>
      <c r="AX247" s="20">
        <v>22.8</v>
      </c>
      <c r="AY247" s="20">
        <v>52.4</v>
      </c>
      <c r="AZ247" s="20">
        <v>30</v>
      </c>
      <c r="BA247" s="20">
        <v>10.4</v>
      </c>
      <c r="BB247" s="22">
        <v>0</v>
      </c>
      <c r="BC247" s="20">
        <v>0.35</v>
      </c>
      <c r="BD247" s="20">
        <v>0.19</v>
      </c>
      <c r="BE247" s="20">
        <v>0.54</v>
      </c>
      <c r="BF247" s="20">
        <v>1.48</v>
      </c>
      <c r="BG247" s="22">
        <v>292</v>
      </c>
      <c r="BH247" s="22">
        <v>122</v>
      </c>
      <c r="BI247" s="22">
        <v>137</v>
      </c>
      <c r="BJ247" s="22">
        <v>94</v>
      </c>
      <c r="BK247" s="22">
        <v>176</v>
      </c>
      <c r="BL247" s="22">
        <v>100</v>
      </c>
      <c r="BM247" s="22">
        <v>238</v>
      </c>
      <c r="BN247" s="22">
        <v>108</v>
      </c>
      <c r="BO247" s="20"/>
      <c r="BP247" s="20"/>
      <c r="BQ247" s="20"/>
      <c r="BR247" s="20"/>
      <c r="BS247" s="20"/>
      <c r="BT247" s="20"/>
      <c r="BU247" s="22">
        <v>0.36</v>
      </c>
      <c r="BV247" s="22">
        <v>0</v>
      </c>
      <c r="BW247" s="22">
        <v>0.2</v>
      </c>
      <c r="BX247" s="22">
        <v>0.56000000000000005</v>
      </c>
      <c r="BY247" s="22">
        <v>1.53</v>
      </c>
      <c r="BZ247" s="22">
        <v>1.03</v>
      </c>
      <c r="CA247" s="22">
        <v>275</v>
      </c>
      <c r="CB247" s="22">
        <v>179</v>
      </c>
      <c r="CC247" s="22">
        <v>294</v>
      </c>
      <c r="CD247" s="22">
        <v>134</v>
      </c>
      <c r="CE247" s="22">
        <v>367</v>
      </c>
      <c r="CF247" s="22">
        <v>169</v>
      </c>
      <c r="CG247" s="22">
        <v>314</v>
      </c>
      <c r="CH247" s="22">
        <v>94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27.75" thickBot="1">
      <c r="A248" s="22">
        <v>0</v>
      </c>
      <c r="B248" s="22">
        <v>0</v>
      </c>
      <c r="C248" s="22">
        <v>518620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3</v>
      </c>
      <c r="J248" s="20">
        <v>0</v>
      </c>
      <c r="K248" s="20">
        <v>0</v>
      </c>
      <c r="L248" s="22">
        <v>0</v>
      </c>
      <c r="M248" s="20" t="s">
        <v>2087</v>
      </c>
      <c r="N248" s="20">
        <v>0</v>
      </c>
      <c r="O248" s="22">
        <v>589</v>
      </c>
      <c r="P248" s="23" t="b">
        <v>0</v>
      </c>
      <c r="Q248" s="20" t="s">
        <v>2536</v>
      </c>
      <c r="R248" s="20" t="s">
        <v>2537</v>
      </c>
      <c r="S248" s="22">
        <v>50</v>
      </c>
      <c r="T248" s="20" t="s">
        <v>2088</v>
      </c>
      <c r="U248" s="20">
        <v>0</v>
      </c>
      <c r="V248" s="20" t="s">
        <v>2089</v>
      </c>
      <c r="W248" s="20">
        <v>0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0</v>
      </c>
      <c r="AE248" s="22">
        <v>0</v>
      </c>
      <c r="AF248" s="22">
        <v>945</v>
      </c>
      <c r="AG248" s="22">
        <v>6</v>
      </c>
      <c r="AH248" s="20">
        <v>0</v>
      </c>
      <c r="AI248" s="20">
        <v>0</v>
      </c>
      <c r="AJ248" s="20" t="s">
        <v>2090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689</v>
      </c>
      <c r="BH248" s="22">
        <v>293</v>
      </c>
      <c r="BI248" s="22">
        <v>687</v>
      </c>
      <c r="BJ248" s="22">
        <v>293</v>
      </c>
      <c r="BK248" s="22">
        <v>683</v>
      </c>
      <c r="BL248" s="22">
        <v>290</v>
      </c>
      <c r="BM248" s="22">
        <v>690</v>
      </c>
      <c r="BN248" s="22">
        <v>294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216</v>
      </c>
      <c r="CB248" s="22">
        <v>138</v>
      </c>
      <c r="CC248" s="22">
        <v>678</v>
      </c>
      <c r="CD248" s="22">
        <v>289</v>
      </c>
      <c r="CE248" s="22">
        <v>689</v>
      </c>
      <c r="CF248" s="22">
        <v>293</v>
      </c>
      <c r="CG248" s="22">
        <v>698</v>
      </c>
      <c r="CH248" s="22">
        <v>293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441302</v>
      </c>
      <c r="D249" s="22">
        <v>0</v>
      </c>
      <c r="E249" s="22">
        <v>0</v>
      </c>
      <c r="F249" s="22">
        <v>-3</v>
      </c>
      <c r="G249" s="22">
        <v>3</v>
      </c>
      <c r="H249" s="22">
        <v>0</v>
      </c>
      <c r="I249" s="22">
        <v>3</v>
      </c>
      <c r="J249" s="20">
        <v>0.7</v>
      </c>
      <c r="K249" s="20">
        <v>0.7</v>
      </c>
      <c r="L249" s="22">
        <v>0</v>
      </c>
      <c r="M249" s="20" t="s">
        <v>2091</v>
      </c>
      <c r="N249" s="20">
        <v>0.7</v>
      </c>
      <c r="O249" s="22">
        <v>609</v>
      </c>
      <c r="P249" s="23" t="b">
        <v>0</v>
      </c>
      <c r="Q249" s="20"/>
      <c r="R249" s="20"/>
      <c r="S249" s="22">
        <v>52</v>
      </c>
      <c r="T249" s="20" t="s">
        <v>2092</v>
      </c>
      <c r="U249" s="20">
        <v>0.8</v>
      </c>
      <c r="V249" s="20" t="s">
        <v>2093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3</v>
      </c>
      <c r="AD249" s="22">
        <v>1180</v>
      </c>
      <c r="AE249" s="22">
        <v>95</v>
      </c>
      <c r="AF249" s="22">
        <v>7610</v>
      </c>
      <c r="AG249" s="22">
        <v>178</v>
      </c>
      <c r="AH249" s="20">
        <v>0.1</v>
      </c>
      <c r="AI249" s="20">
        <v>0.6</v>
      </c>
      <c r="AJ249" s="20" t="s">
        <v>2093</v>
      </c>
      <c r="AK249" s="22">
        <v>35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1</v>
      </c>
      <c r="AT249" s="22">
        <v>0</v>
      </c>
      <c r="AU249" s="22">
        <v>0</v>
      </c>
      <c r="AV249" s="22">
        <v>0</v>
      </c>
      <c r="AW249" s="22">
        <v>8</v>
      </c>
      <c r="AX249" s="20">
        <v>7.8</v>
      </c>
      <c r="AY249" s="20">
        <v>18.7</v>
      </c>
      <c r="AZ249" s="20">
        <v>9</v>
      </c>
      <c r="BA249" s="20">
        <v>3.6</v>
      </c>
      <c r="BB249" s="22">
        <v>0</v>
      </c>
      <c r="BC249" s="20">
        <v>0.26</v>
      </c>
      <c r="BD249" s="20">
        <v>0.06</v>
      </c>
      <c r="BE249" s="20">
        <v>0.32</v>
      </c>
      <c r="BF249" s="20">
        <v>0.23</v>
      </c>
      <c r="BG249" s="22">
        <v>359</v>
      </c>
      <c r="BH249" s="22">
        <v>159</v>
      </c>
      <c r="BI249" s="22">
        <v>240</v>
      </c>
      <c r="BJ249" s="22">
        <v>131</v>
      </c>
      <c r="BK249" s="22">
        <v>285</v>
      </c>
      <c r="BL249" s="22">
        <v>148</v>
      </c>
      <c r="BM249" s="22">
        <v>327</v>
      </c>
      <c r="BN249" s="22">
        <v>146</v>
      </c>
      <c r="BO249" s="20"/>
      <c r="BP249" s="20"/>
      <c r="BQ249" s="20"/>
      <c r="BR249" s="20"/>
      <c r="BS249" s="20"/>
      <c r="BT249" s="20"/>
      <c r="BU249" s="22">
        <v>0.67</v>
      </c>
      <c r="BV249" s="22">
        <v>0</v>
      </c>
      <c r="BW249" s="22">
        <v>0.15</v>
      </c>
      <c r="BX249" s="22">
        <v>0.82</v>
      </c>
      <c r="BY249" s="22">
        <v>0.59</v>
      </c>
      <c r="BZ249" s="22">
        <v>0</v>
      </c>
      <c r="CA249" s="22">
        <v>159</v>
      </c>
      <c r="CB249" s="22">
        <v>101</v>
      </c>
      <c r="CC249" s="22">
        <v>304</v>
      </c>
      <c r="CD249" s="22">
        <v>142</v>
      </c>
      <c r="CE249" s="22">
        <v>397</v>
      </c>
      <c r="CF249" s="22">
        <v>193</v>
      </c>
      <c r="CG249" s="22">
        <v>486</v>
      </c>
      <c r="CH249" s="22">
        <v>167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220362</v>
      </c>
      <c r="D250" s="22">
        <v>0</v>
      </c>
      <c r="E250" s="22">
        <v>0</v>
      </c>
      <c r="F250" s="22">
        <v>1</v>
      </c>
      <c r="G250" s="22">
        <v>-1</v>
      </c>
      <c r="H250" s="22">
        <v>1</v>
      </c>
      <c r="I250" s="22">
        <v>2</v>
      </c>
      <c r="J250" s="20">
        <v>3</v>
      </c>
      <c r="K250" s="20">
        <v>3</v>
      </c>
      <c r="L250" s="22">
        <v>2</v>
      </c>
      <c r="M250" s="20" t="s">
        <v>2406</v>
      </c>
      <c r="N250" s="20">
        <v>3</v>
      </c>
      <c r="O250" s="22">
        <v>611</v>
      </c>
      <c r="P250" s="23" t="b">
        <v>0</v>
      </c>
      <c r="Q250" s="20"/>
      <c r="R250" s="20"/>
      <c r="S250" s="22">
        <v>51</v>
      </c>
      <c r="T250" s="20" t="s">
        <v>2407</v>
      </c>
      <c r="U250" s="20">
        <v>4.3</v>
      </c>
      <c r="V250" s="20" t="s">
        <v>2408</v>
      </c>
      <c r="W250" s="20">
        <v>6.9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26</v>
      </c>
      <c r="AD250" s="22">
        <v>744012</v>
      </c>
      <c r="AE250" s="22">
        <v>8292</v>
      </c>
      <c r="AF250" s="22">
        <v>278549</v>
      </c>
      <c r="AG250" s="22">
        <v>29277</v>
      </c>
      <c r="AH250" s="20">
        <v>0.6</v>
      </c>
      <c r="AI250" s="20">
        <v>5.0999999999999996</v>
      </c>
      <c r="AJ250" s="20" t="s">
        <v>2408</v>
      </c>
      <c r="AK250" s="22">
        <v>540</v>
      </c>
      <c r="AL250" s="22">
        <v>1</v>
      </c>
      <c r="AM250" s="22">
        <v>0</v>
      </c>
      <c r="AN250" s="22">
        <v>2</v>
      </c>
      <c r="AO250" s="22">
        <v>6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3</v>
      </c>
      <c r="AW250" s="22">
        <v>109</v>
      </c>
      <c r="AX250" s="20">
        <v>135.4</v>
      </c>
      <c r="AY250" s="20">
        <v>33.5</v>
      </c>
      <c r="AZ250" s="20">
        <v>70</v>
      </c>
      <c r="BA250" s="20">
        <v>23.9</v>
      </c>
      <c r="BB250" s="22">
        <v>6</v>
      </c>
      <c r="BC250" s="20">
        <v>0.69</v>
      </c>
      <c r="BD250" s="20">
        <v>0.92</v>
      </c>
      <c r="BE250" s="20">
        <v>1.61</v>
      </c>
      <c r="BF250" s="20">
        <v>6.45</v>
      </c>
      <c r="BG250" s="22">
        <v>55</v>
      </c>
      <c r="BH250" s="22">
        <v>14</v>
      </c>
      <c r="BI250" s="22">
        <v>183</v>
      </c>
      <c r="BJ250" s="22">
        <v>53</v>
      </c>
      <c r="BK250" s="22">
        <v>81</v>
      </c>
      <c r="BL250" s="22">
        <v>9</v>
      </c>
      <c r="BM250" s="22">
        <v>78</v>
      </c>
      <c r="BN250" s="22">
        <v>15</v>
      </c>
      <c r="BO250" s="20"/>
      <c r="BP250" s="20"/>
      <c r="BQ250" s="20"/>
      <c r="BR250" s="20"/>
      <c r="BS250" s="20"/>
      <c r="BT250" s="20"/>
      <c r="BU250" s="22">
        <v>0.12</v>
      </c>
      <c r="BV250" s="22">
        <v>0</v>
      </c>
      <c r="BW250" s="22">
        <v>0.15</v>
      </c>
      <c r="BX250" s="22">
        <v>0.27</v>
      </c>
      <c r="BY250" s="22">
        <v>1.08</v>
      </c>
      <c r="BZ250" s="22">
        <v>1</v>
      </c>
      <c r="CA250" s="22">
        <v>164</v>
      </c>
      <c r="CB250" s="22">
        <v>16</v>
      </c>
      <c r="CC250" s="22">
        <v>96</v>
      </c>
      <c r="CD250" s="22">
        <v>30</v>
      </c>
      <c r="CE250" s="22">
        <v>51</v>
      </c>
      <c r="CF250" s="22">
        <v>13</v>
      </c>
      <c r="CG250" s="22">
        <v>57</v>
      </c>
      <c r="CH250" s="22">
        <v>20</v>
      </c>
      <c r="CI250" s="22">
        <v>1</v>
      </c>
      <c r="CJ250" s="22">
        <v>0.33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503714</v>
      </c>
      <c r="D251" s="22">
        <v>0</v>
      </c>
      <c r="E251" s="22">
        <v>0</v>
      </c>
      <c r="F251" s="22">
        <v>-1</v>
      </c>
      <c r="G251" s="22">
        <v>1</v>
      </c>
      <c r="H251" s="22">
        <v>0</v>
      </c>
      <c r="I251" s="22">
        <v>3</v>
      </c>
      <c r="J251" s="20">
        <v>1.3</v>
      </c>
      <c r="K251" s="20">
        <v>1.3</v>
      </c>
      <c r="L251" s="22">
        <v>1</v>
      </c>
      <c r="M251" s="20" t="s">
        <v>2409</v>
      </c>
      <c r="N251" s="20">
        <v>1.3</v>
      </c>
      <c r="O251" s="22">
        <v>613</v>
      </c>
      <c r="P251" s="23" t="b">
        <v>0</v>
      </c>
      <c r="Q251" s="20"/>
      <c r="R251" s="20"/>
      <c r="S251" s="22">
        <v>44</v>
      </c>
      <c r="T251" s="20" t="s">
        <v>2410</v>
      </c>
      <c r="U251" s="20">
        <v>1.5</v>
      </c>
      <c r="V251" s="20" t="s">
        <v>2411</v>
      </c>
      <c r="W251" s="20">
        <v>0.2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6</v>
      </c>
      <c r="AD251" s="22">
        <v>18481</v>
      </c>
      <c r="AE251" s="22">
        <v>2745</v>
      </c>
      <c r="AF251" s="22">
        <v>11680</v>
      </c>
      <c r="AG251" s="22">
        <v>905</v>
      </c>
      <c r="AH251" s="20">
        <v>0.3</v>
      </c>
      <c r="AI251" s="20">
        <v>1.4</v>
      </c>
      <c r="AJ251" s="20" t="s">
        <v>2411</v>
      </c>
      <c r="AK251" s="22">
        <v>120</v>
      </c>
      <c r="AL251" s="22">
        <v>0</v>
      </c>
      <c r="AM251" s="22">
        <v>0</v>
      </c>
      <c r="AN251" s="22">
        <v>1</v>
      </c>
      <c r="AO251" s="22">
        <v>1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26</v>
      </c>
      <c r="AX251" s="20">
        <v>22</v>
      </c>
      <c r="AY251" s="20">
        <v>15.7</v>
      </c>
      <c r="AZ251" s="20">
        <v>2</v>
      </c>
      <c r="BA251" s="20">
        <v>3.9</v>
      </c>
      <c r="BB251" s="22">
        <v>1</v>
      </c>
      <c r="BC251" s="20">
        <v>0</v>
      </c>
      <c r="BD251" s="20">
        <v>0.08</v>
      </c>
      <c r="BE251" s="20">
        <v>0.08</v>
      </c>
      <c r="BF251" s="20">
        <v>1.99</v>
      </c>
      <c r="BG251" s="22">
        <v>293</v>
      </c>
      <c r="BH251" s="22">
        <v>123</v>
      </c>
      <c r="BI251" s="22">
        <v>261</v>
      </c>
      <c r="BJ251" s="22">
        <v>141</v>
      </c>
      <c r="BK251" s="22">
        <v>345</v>
      </c>
      <c r="BL251" s="22">
        <v>170</v>
      </c>
      <c r="BM251" s="22">
        <v>323</v>
      </c>
      <c r="BN251" s="22">
        <v>145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0.06</v>
      </c>
      <c r="BX251" s="22">
        <v>0.06</v>
      </c>
      <c r="BY251" s="22">
        <v>1.49</v>
      </c>
      <c r="BZ251" s="22">
        <v>0.75</v>
      </c>
      <c r="CA251" s="22">
        <v>576</v>
      </c>
      <c r="CB251" s="22">
        <v>305</v>
      </c>
      <c r="CC251" s="22">
        <v>219</v>
      </c>
      <c r="CD251" s="22">
        <v>97</v>
      </c>
      <c r="CE251" s="22">
        <v>271</v>
      </c>
      <c r="CF251" s="22">
        <v>124</v>
      </c>
      <c r="CG251" s="22">
        <v>294</v>
      </c>
      <c r="CH251" s="22">
        <v>88</v>
      </c>
      <c r="CI251" s="22">
        <v>0.75</v>
      </c>
      <c r="CJ251" s="22">
        <v>0.75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534392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4</v>
      </c>
      <c r="J252" s="20">
        <v>0</v>
      </c>
      <c r="K252" s="20">
        <v>0</v>
      </c>
      <c r="L252" s="22">
        <v>0</v>
      </c>
      <c r="M252" s="20" t="s">
        <v>1162</v>
      </c>
      <c r="N252" s="20">
        <v>0</v>
      </c>
      <c r="O252" s="22">
        <v>623</v>
      </c>
      <c r="P252" s="23" t="b">
        <v>0</v>
      </c>
      <c r="Q252" s="20" t="s">
        <v>3052</v>
      </c>
      <c r="R252" s="20" t="s">
        <v>3053</v>
      </c>
      <c r="S252" s="22">
        <v>45</v>
      </c>
      <c r="T252" s="20" t="s">
        <v>2538</v>
      </c>
      <c r="U252" s="20">
        <v>1</v>
      </c>
      <c r="V252" s="20" t="s">
        <v>2539</v>
      </c>
      <c r="W252" s="20">
        <v>0.1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2</v>
      </c>
      <c r="AD252" s="22">
        <v>4401</v>
      </c>
      <c r="AE252" s="22">
        <v>0</v>
      </c>
      <c r="AF252" s="22">
        <v>10857</v>
      </c>
      <c r="AG252" s="22">
        <v>298</v>
      </c>
      <c r="AH252" s="20">
        <v>0</v>
      </c>
      <c r="AI252" s="20">
        <v>0.4</v>
      </c>
      <c r="AJ252" s="20" t="s">
        <v>2539</v>
      </c>
      <c r="AK252" s="22">
        <v>8</v>
      </c>
      <c r="AL252" s="22">
        <v>0</v>
      </c>
      <c r="AM252" s="22">
        <v>0</v>
      </c>
      <c r="AN252" s="22">
        <v>0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6</v>
      </c>
      <c r="AX252" s="20">
        <v>0.4</v>
      </c>
      <c r="AY252" s="20">
        <v>0.6</v>
      </c>
      <c r="AZ252" s="20">
        <v>2</v>
      </c>
      <c r="BA252" s="20">
        <v>0.3</v>
      </c>
      <c r="BB252" s="22">
        <v>0</v>
      </c>
      <c r="BC252" s="20">
        <v>0</v>
      </c>
      <c r="BD252" s="20">
        <v>0</v>
      </c>
      <c r="BE252" s="20">
        <v>0</v>
      </c>
      <c r="BF252" s="20">
        <v>0.9</v>
      </c>
      <c r="BG252" s="22">
        <v>404</v>
      </c>
      <c r="BH252" s="22">
        <v>47</v>
      </c>
      <c r="BI252" s="22">
        <v>373</v>
      </c>
      <c r="BJ252" s="22">
        <v>48</v>
      </c>
      <c r="BK252" s="22">
        <v>348</v>
      </c>
      <c r="BL252" s="22">
        <v>52</v>
      </c>
      <c r="BM252" s="22">
        <v>406</v>
      </c>
      <c r="BN252" s="22">
        <v>52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10.119999999999999</v>
      </c>
      <c r="BZ252" s="22">
        <v>11.25</v>
      </c>
      <c r="CA252" s="22">
        <v>462</v>
      </c>
      <c r="CB252" s="22">
        <v>83</v>
      </c>
      <c r="CC252" s="22">
        <v>619</v>
      </c>
      <c r="CD252" s="22">
        <v>72</v>
      </c>
      <c r="CE252" s="22">
        <v>348</v>
      </c>
      <c r="CF252" s="22">
        <v>47</v>
      </c>
      <c r="CG252" s="22">
        <v>421</v>
      </c>
      <c r="CH252" s="22">
        <v>64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0"/>
      <c r="B253" s="20"/>
      <c r="C253" s="22">
        <v>482158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1</v>
      </c>
      <c r="J253" s="20">
        <v>0</v>
      </c>
      <c r="K253" s="20">
        <v>0</v>
      </c>
      <c r="L253" s="22">
        <v>0</v>
      </c>
      <c r="M253" s="20" t="s">
        <v>896</v>
      </c>
      <c r="N253" s="20">
        <v>0</v>
      </c>
      <c r="O253" s="22">
        <v>659</v>
      </c>
      <c r="P253" s="23" t="b">
        <v>0</v>
      </c>
      <c r="Q253" s="20"/>
      <c r="R253" s="20"/>
      <c r="S253" s="22">
        <v>40</v>
      </c>
      <c r="T253" s="20" t="s">
        <v>2540</v>
      </c>
      <c r="U253" s="20">
        <v>0</v>
      </c>
      <c r="V253" s="20" t="s">
        <v>2541</v>
      </c>
      <c r="W253" s="20">
        <v>0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0</v>
      </c>
      <c r="AD253" s="22">
        <v>1140</v>
      </c>
      <c r="AE253" s="22">
        <v>28</v>
      </c>
      <c r="AF253" s="22">
        <v>709</v>
      </c>
      <c r="AG253" s="22">
        <v>36</v>
      </c>
      <c r="AH253" s="20">
        <v>0</v>
      </c>
      <c r="AI253" s="20">
        <v>0</v>
      </c>
      <c r="AJ253" s="20" t="s">
        <v>2541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495</v>
      </c>
      <c r="BH253" s="22">
        <v>68</v>
      </c>
      <c r="BI253" s="22">
        <v>480</v>
      </c>
      <c r="BJ253" s="22">
        <v>52</v>
      </c>
      <c r="BK253" s="22">
        <v>454</v>
      </c>
      <c r="BL253" s="22">
        <v>48</v>
      </c>
      <c r="BM253" s="22">
        <v>500</v>
      </c>
      <c r="BN253" s="22">
        <v>68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686</v>
      </c>
      <c r="CB253" s="22">
        <v>76</v>
      </c>
      <c r="CC253" s="22">
        <v>465</v>
      </c>
      <c r="CD253" s="22">
        <v>67</v>
      </c>
      <c r="CE253" s="22">
        <v>498</v>
      </c>
      <c r="CF253" s="22">
        <v>68</v>
      </c>
      <c r="CG253" s="22">
        <v>578</v>
      </c>
      <c r="CH253" s="22">
        <v>72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514356</v>
      </c>
      <c r="D254" s="22">
        <v>-1</v>
      </c>
      <c r="E254" s="22">
        <v>1</v>
      </c>
      <c r="F254" s="22">
        <v>-1</v>
      </c>
      <c r="G254" s="22">
        <v>1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2812</v>
      </c>
      <c r="N254" s="20">
        <v>0</v>
      </c>
      <c r="O254" s="22">
        <v>667</v>
      </c>
      <c r="P254" s="23" t="b">
        <v>0</v>
      </c>
      <c r="Q254" s="20" t="s">
        <v>2423</v>
      </c>
      <c r="R254" s="20" t="s">
        <v>2911</v>
      </c>
      <c r="S254" s="22">
        <v>49</v>
      </c>
      <c r="T254" s="20" t="s">
        <v>2813</v>
      </c>
      <c r="U254" s="20">
        <v>0</v>
      </c>
      <c r="V254" s="20" t="s">
        <v>2814</v>
      </c>
      <c r="W254" s="20">
        <v>0</v>
      </c>
      <c r="X254" s="23" t="b">
        <v>0</v>
      </c>
      <c r="Y254" s="20"/>
      <c r="Z254" s="20" t="s">
        <v>899</v>
      </c>
      <c r="AA254" s="22">
        <v>7</v>
      </c>
      <c r="AB254" s="22">
        <v>8</v>
      </c>
      <c r="AC254" s="22">
        <v>0</v>
      </c>
      <c r="AD254" s="22">
        <v>926</v>
      </c>
      <c r="AE254" s="22">
        <v>6</v>
      </c>
      <c r="AF254" s="22">
        <v>1053</v>
      </c>
      <c r="AG254" s="22">
        <v>29</v>
      </c>
      <c r="AH254" s="20">
        <v>0</v>
      </c>
      <c r="AI254" s="20">
        <v>0</v>
      </c>
      <c r="AJ254" s="20" t="s">
        <v>2814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672</v>
      </c>
      <c r="BH254" s="22">
        <v>280</v>
      </c>
      <c r="BI254" s="22">
        <v>669</v>
      </c>
      <c r="BJ254" s="22">
        <v>280</v>
      </c>
      <c r="BK254" s="22">
        <v>665</v>
      </c>
      <c r="BL254" s="22">
        <v>277</v>
      </c>
      <c r="BM254" s="22">
        <v>673</v>
      </c>
      <c r="BN254" s="22">
        <v>281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287</v>
      </c>
      <c r="CB254" s="22">
        <v>189</v>
      </c>
      <c r="CC254" s="22">
        <v>662</v>
      </c>
      <c r="CD254" s="22">
        <v>277</v>
      </c>
      <c r="CE254" s="22">
        <v>673</v>
      </c>
      <c r="CF254" s="22">
        <v>281</v>
      </c>
      <c r="CG254" s="22">
        <v>679</v>
      </c>
      <c r="CH254" s="22">
        <v>279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461188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2</v>
      </c>
      <c r="J255" s="20">
        <v>0</v>
      </c>
      <c r="K255" s="20">
        <v>0</v>
      </c>
      <c r="L255" s="22">
        <v>0</v>
      </c>
      <c r="M255" s="20" t="s">
        <v>2815</v>
      </c>
      <c r="N255" s="20">
        <v>0</v>
      </c>
      <c r="O255" s="22">
        <v>671</v>
      </c>
      <c r="P255" s="23" t="b">
        <v>0</v>
      </c>
      <c r="Q255" s="20" t="s">
        <v>3026</v>
      </c>
      <c r="R255" s="20" t="s">
        <v>3054</v>
      </c>
      <c r="S255" s="22">
        <v>40</v>
      </c>
      <c r="T255" s="20" t="s">
        <v>2816</v>
      </c>
      <c r="U255" s="20">
        <v>0</v>
      </c>
      <c r="V255" s="20" t="s">
        <v>2817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629</v>
      </c>
      <c r="AE255" s="22">
        <v>0</v>
      </c>
      <c r="AF255" s="22">
        <v>728</v>
      </c>
      <c r="AG255" s="22">
        <v>36</v>
      </c>
      <c r="AH255" s="20">
        <v>0</v>
      </c>
      <c r="AI255" s="20">
        <v>0</v>
      </c>
      <c r="AJ255" s="20" t="s">
        <v>2817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485</v>
      </c>
      <c r="BH255" s="22">
        <v>181</v>
      </c>
      <c r="BI255" s="22">
        <v>471</v>
      </c>
      <c r="BJ255" s="22">
        <v>180</v>
      </c>
      <c r="BK255" s="22">
        <v>444</v>
      </c>
      <c r="BL255" s="22">
        <v>167</v>
      </c>
      <c r="BM255" s="22">
        <v>491</v>
      </c>
      <c r="BN255" s="22">
        <v>182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673</v>
      </c>
      <c r="CB255" s="22">
        <v>202</v>
      </c>
      <c r="CC255" s="22">
        <v>455</v>
      </c>
      <c r="CD255" s="22">
        <v>166</v>
      </c>
      <c r="CE255" s="22">
        <v>489</v>
      </c>
      <c r="CF255" s="22">
        <v>178</v>
      </c>
      <c r="CG255" s="22">
        <v>640</v>
      </c>
      <c r="CH255" s="22">
        <v>218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0"/>
      <c r="B256" s="20"/>
      <c r="C256" s="22">
        <v>617054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4</v>
      </c>
      <c r="J256" s="20">
        <v>0</v>
      </c>
      <c r="K256" s="20">
        <v>0</v>
      </c>
      <c r="L256" s="22">
        <v>0</v>
      </c>
      <c r="M256" s="20" t="s">
        <v>2912</v>
      </c>
      <c r="N256" s="20">
        <v>0</v>
      </c>
      <c r="O256" s="22">
        <v>677</v>
      </c>
      <c r="P256" s="23" t="b">
        <v>0</v>
      </c>
      <c r="Q256" s="20"/>
      <c r="R256" s="20"/>
      <c r="S256" s="22">
        <v>45</v>
      </c>
      <c r="T256" s="20" t="s">
        <v>2913</v>
      </c>
      <c r="U256" s="20">
        <v>0</v>
      </c>
      <c r="V256" s="20" t="s">
        <v>2914</v>
      </c>
      <c r="W256" s="20">
        <v>0.1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0</v>
      </c>
      <c r="AD256" s="22">
        <v>3901</v>
      </c>
      <c r="AE256" s="22">
        <v>484</v>
      </c>
      <c r="AF256" s="22">
        <v>1447</v>
      </c>
      <c r="AG256" s="22">
        <v>251</v>
      </c>
      <c r="AH256" s="20">
        <v>0</v>
      </c>
      <c r="AI256" s="20">
        <v>0</v>
      </c>
      <c r="AJ256" s="20" t="s">
        <v>2915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642</v>
      </c>
      <c r="BH256" s="22">
        <v>73</v>
      </c>
      <c r="BI256" s="22">
        <v>637</v>
      </c>
      <c r="BJ256" s="22">
        <v>75</v>
      </c>
      <c r="BK256" s="22">
        <v>630</v>
      </c>
      <c r="BL256" s="22">
        <v>75</v>
      </c>
      <c r="BM256" s="22">
        <v>647</v>
      </c>
      <c r="BN256" s="22">
        <v>75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471</v>
      </c>
      <c r="CB256" s="22">
        <v>84</v>
      </c>
      <c r="CC256" s="22">
        <v>626</v>
      </c>
      <c r="CD256" s="22">
        <v>73</v>
      </c>
      <c r="CE256" s="22">
        <v>646</v>
      </c>
      <c r="CF256" s="22">
        <v>75</v>
      </c>
      <c r="CG256" s="22">
        <v>498</v>
      </c>
      <c r="CH256" s="22">
        <v>71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474803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1</v>
      </c>
      <c r="J257" s="20">
        <v>0</v>
      </c>
      <c r="K257" s="20">
        <v>0</v>
      </c>
      <c r="L257" s="22">
        <v>0</v>
      </c>
      <c r="M257" s="20" t="s">
        <v>875</v>
      </c>
      <c r="N257" s="20">
        <v>0</v>
      </c>
      <c r="O257" s="22">
        <v>680</v>
      </c>
      <c r="P257" s="23" t="b">
        <v>0</v>
      </c>
      <c r="Q257" s="20"/>
      <c r="R257" s="20"/>
      <c r="S257" s="22">
        <v>40</v>
      </c>
      <c r="T257" s="20" t="s">
        <v>2916</v>
      </c>
      <c r="U257" s="20">
        <v>0</v>
      </c>
      <c r="V257" s="20" t="s">
        <v>2917</v>
      </c>
      <c r="W257" s="20">
        <v>0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421</v>
      </c>
      <c r="AE257" s="22">
        <v>38</v>
      </c>
      <c r="AF257" s="22">
        <v>166</v>
      </c>
      <c r="AG257" s="22">
        <v>25</v>
      </c>
      <c r="AH257" s="20">
        <v>0</v>
      </c>
      <c r="AI257" s="20">
        <v>0</v>
      </c>
      <c r="AJ257" s="20" t="s">
        <v>2917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493</v>
      </c>
      <c r="BH257" s="22">
        <v>66</v>
      </c>
      <c r="BI257" s="22">
        <v>478</v>
      </c>
      <c r="BJ257" s="22">
        <v>50</v>
      </c>
      <c r="BK257" s="22">
        <v>452</v>
      </c>
      <c r="BL257" s="22">
        <v>46</v>
      </c>
      <c r="BM257" s="22">
        <v>498</v>
      </c>
      <c r="BN257" s="22">
        <v>66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682</v>
      </c>
      <c r="CB257" s="22">
        <v>74</v>
      </c>
      <c r="CC257" s="22">
        <v>463</v>
      </c>
      <c r="CD257" s="22">
        <v>65</v>
      </c>
      <c r="CE257" s="22">
        <v>496</v>
      </c>
      <c r="CF257" s="22">
        <v>66</v>
      </c>
      <c r="CG257" s="22">
        <v>659</v>
      </c>
      <c r="CH257" s="22">
        <v>82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491011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2918</v>
      </c>
      <c r="N258" s="20">
        <v>0</v>
      </c>
      <c r="O258" s="22">
        <v>681</v>
      </c>
      <c r="P258" s="23" t="b">
        <v>0</v>
      </c>
      <c r="Q258" s="20" t="s">
        <v>3055</v>
      </c>
      <c r="R258" s="20" t="s">
        <v>3056</v>
      </c>
      <c r="S258" s="22">
        <v>45</v>
      </c>
      <c r="T258" s="20" t="s">
        <v>2919</v>
      </c>
      <c r="U258" s="20">
        <v>0</v>
      </c>
      <c r="V258" s="20" t="s">
        <v>2920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236</v>
      </c>
      <c r="AE258" s="22">
        <v>0</v>
      </c>
      <c r="AF258" s="22">
        <v>223</v>
      </c>
      <c r="AG258" s="22">
        <v>13</v>
      </c>
      <c r="AH258" s="20">
        <v>0</v>
      </c>
      <c r="AI258" s="20">
        <v>0</v>
      </c>
      <c r="AJ258" s="20" t="s">
        <v>2921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623</v>
      </c>
      <c r="BH258" s="22">
        <v>244</v>
      </c>
      <c r="BI258" s="22">
        <v>618</v>
      </c>
      <c r="BJ258" s="22">
        <v>245</v>
      </c>
      <c r="BK258" s="22">
        <v>610</v>
      </c>
      <c r="BL258" s="22">
        <v>240</v>
      </c>
      <c r="BM258" s="22">
        <v>628</v>
      </c>
      <c r="BN258" s="22">
        <v>247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445</v>
      </c>
      <c r="CB258" s="22">
        <v>247</v>
      </c>
      <c r="CC258" s="22">
        <v>605</v>
      </c>
      <c r="CD258" s="22">
        <v>235</v>
      </c>
      <c r="CE258" s="22">
        <v>627</v>
      </c>
      <c r="CF258" s="22">
        <v>247</v>
      </c>
      <c r="CG258" s="22">
        <v>707</v>
      </c>
      <c r="CH258" s="22">
        <v>300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457569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0</v>
      </c>
      <c r="K259" s="20">
        <v>0</v>
      </c>
      <c r="L259" s="22">
        <v>0</v>
      </c>
      <c r="M259" s="20" t="s">
        <v>3057</v>
      </c>
      <c r="N259" s="20">
        <v>0</v>
      </c>
      <c r="O259" s="22">
        <v>687</v>
      </c>
      <c r="P259" s="23" t="b">
        <v>0</v>
      </c>
      <c r="Q259" s="20"/>
      <c r="R259" s="20"/>
      <c r="S259" s="22">
        <v>45</v>
      </c>
      <c r="T259" s="20" t="s">
        <v>3058</v>
      </c>
      <c r="U259" s="20">
        <v>0</v>
      </c>
      <c r="V259" s="20" t="s">
        <v>3059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0</v>
      </c>
      <c r="AD259" s="22">
        <v>999</v>
      </c>
      <c r="AE259" s="22">
        <v>54</v>
      </c>
      <c r="AF259" s="22">
        <v>510</v>
      </c>
      <c r="AG259" s="22">
        <v>92</v>
      </c>
      <c r="AH259" s="20">
        <v>0</v>
      </c>
      <c r="AI259" s="20">
        <v>0</v>
      </c>
      <c r="AJ259" s="20" t="s">
        <v>3059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608</v>
      </c>
      <c r="BH259" s="22">
        <v>83</v>
      </c>
      <c r="BI259" s="22">
        <v>604</v>
      </c>
      <c r="BJ259" s="22">
        <v>75</v>
      </c>
      <c r="BK259" s="22">
        <v>595</v>
      </c>
      <c r="BL259" s="22">
        <v>73</v>
      </c>
      <c r="BM259" s="22">
        <v>613</v>
      </c>
      <c r="BN259" s="22">
        <v>83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424</v>
      </c>
      <c r="CB259" s="22">
        <v>23</v>
      </c>
      <c r="CC259" s="22">
        <v>590</v>
      </c>
      <c r="CD259" s="22">
        <v>82</v>
      </c>
      <c r="CE259" s="22">
        <v>615</v>
      </c>
      <c r="CF259" s="22">
        <v>83</v>
      </c>
      <c r="CG259" s="22">
        <v>585</v>
      </c>
      <c r="CH259" s="22">
        <v>73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514280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2</v>
      </c>
      <c r="J260" s="20">
        <v>0</v>
      </c>
      <c r="K260" s="20">
        <v>0</v>
      </c>
      <c r="L260" s="22">
        <v>0</v>
      </c>
      <c r="M260" s="20" t="s">
        <v>1622</v>
      </c>
      <c r="N260" s="20">
        <v>0</v>
      </c>
      <c r="O260" s="22">
        <v>716</v>
      </c>
      <c r="P260" s="23" t="b">
        <v>0</v>
      </c>
      <c r="Q260" s="20"/>
      <c r="R260" s="20"/>
      <c r="S260" s="22">
        <v>40</v>
      </c>
      <c r="T260" s="20" t="s">
        <v>3232</v>
      </c>
      <c r="U260" s="20">
        <v>0</v>
      </c>
      <c r="V260" s="20" t="s">
        <v>3233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272</v>
      </c>
      <c r="AE260" s="22">
        <v>120</v>
      </c>
      <c r="AF260" s="22">
        <v>39</v>
      </c>
      <c r="AG260" s="22">
        <v>21</v>
      </c>
      <c r="AH260" s="20">
        <v>0</v>
      </c>
      <c r="AI260" s="20">
        <v>0</v>
      </c>
      <c r="AJ260" s="20" t="s">
        <v>3233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501</v>
      </c>
      <c r="BH260" s="22">
        <v>188</v>
      </c>
      <c r="BI260" s="22">
        <v>486</v>
      </c>
      <c r="BJ260" s="22">
        <v>186</v>
      </c>
      <c r="BK260" s="22">
        <v>460</v>
      </c>
      <c r="BL260" s="22">
        <v>174</v>
      </c>
      <c r="BM260" s="22">
        <v>506</v>
      </c>
      <c r="BN260" s="22">
        <v>188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693</v>
      </c>
      <c r="CB260" s="22">
        <v>213</v>
      </c>
      <c r="CC260" s="22">
        <v>471</v>
      </c>
      <c r="CD260" s="22">
        <v>173</v>
      </c>
      <c r="CE260" s="22">
        <v>504</v>
      </c>
      <c r="CF260" s="22">
        <v>184</v>
      </c>
      <c r="CG260" s="22">
        <v>699</v>
      </c>
      <c r="CH260" s="22">
        <v>230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517996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4</v>
      </c>
      <c r="J261" s="20">
        <v>0</v>
      </c>
      <c r="K261" s="20">
        <v>0</v>
      </c>
      <c r="L261" s="22">
        <v>0</v>
      </c>
      <c r="M261" s="20" t="s">
        <v>3234</v>
      </c>
      <c r="N261" s="20">
        <v>0</v>
      </c>
      <c r="O261" s="22">
        <v>717</v>
      </c>
      <c r="P261" s="23" t="b">
        <v>0</v>
      </c>
      <c r="Q261" s="20"/>
      <c r="R261" s="20"/>
      <c r="S261" s="22">
        <v>45</v>
      </c>
      <c r="T261" s="20" t="s">
        <v>3235</v>
      </c>
      <c r="U261" s="20">
        <v>0</v>
      </c>
      <c r="V261" s="20" t="s">
        <v>3236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724</v>
      </c>
      <c r="AE261" s="22">
        <v>319</v>
      </c>
      <c r="AF261" s="22">
        <v>145</v>
      </c>
      <c r="AG261" s="22">
        <v>84</v>
      </c>
      <c r="AH261" s="20">
        <v>0</v>
      </c>
      <c r="AI261" s="20">
        <v>0</v>
      </c>
      <c r="AJ261" s="20" t="s">
        <v>3236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631</v>
      </c>
      <c r="BH261" s="22">
        <v>70</v>
      </c>
      <c r="BI261" s="22">
        <v>626</v>
      </c>
      <c r="BJ261" s="22">
        <v>72</v>
      </c>
      <c r="BK261" s="22">
        <v>618</v>
      </c>
      <c r="BL261" s="22">
        <v>72</v>
      </c>
      <c r="BM261" s="22">
        <v>636</v>
      </c>
      <c r="BN261" s="22">
        <v>72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456</v>
      </c>
      <c r="CB261" s="22">
        <v>80</v>
      </c>
      <c r="CC261" s="22">
        <v>613</v>
      </c>
      <c r="CD261" s="22">
        <v>69</v>
      </c>
      <c r="CE261" s="22">
        <v>635</v>
      </c>
      <c r="CF261" s="22">
        <v>72</v>
      </c>
      <c r="CG261" s="22">
        <v>661</v>
      </c>
      <c r="CH261" s="22">
        <v>89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519198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1256</v>
      </c>
      <c r="N262" s="20">
        <v>0</v>
      </c>
      <c r="O262" s="22">
        <v>718</v>
      </c>
      <c r="P262" s="23" t="b">
        <v>0</v>
      </c>
      <c r="Q262" s="20"/>
      <c r="R262" s="20"/>
      <c r="S262" s="22">
        <v>45</v>
      </c>
      <c r="T262" s="20" t="s">
        <v>3237</v>
      </c>
      <c r="U262" s="20">
        <v>0</v>
      </c>
      <c r="V262" s="20" t="s">
        <v>3238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166</v>
      </c>
      <c r="AE262" s="22">
        <v>67</v>
      </c>
      <c r="AF262" s="22">
        <v>39</v>
      </c>
      <c r="AG262" s="22">
        <v>17</v>
      </c>
      <c r="AH262" s="20">
        <v>0</v>
      </c>
      <c r="AI262" s="20">
        <v>0</v>
      </c>
      <c r="AJ262" s="20" t="s">
        <v>3238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632</v>
      </c>
      <c r="BH262" s="22">
        <v>252</v>
      </c>
      <c r="BI262" s="22">
        <v>627</v>
      </c>
      <c r="BJ262" s="22">
        <v>253</v>
      </c>
      <c r="BK262" s="22">
        <v>619</v>
      </c>
      <c r="BL262" s="22">
        <v>248</v>
      </c>
      <c r="BM262" s="22">
        <v>637</v>
      </c>
      <c r="BN262" s="22">
        <v>255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457</v>
      </c>
      <c r="CB262" s="22">
        <v>257</v>
      </c>
      <c r="CC262" s="22">
        <v>614</v>
      </c>
      <c r="CD262" s="22">
        <v>243</v>
      </c>
      <c r="CE262" s="22">
        <v>636</v>
      </c>
      <c r="CF262" s="22">
        <v>255</v>
      </c>
      <c r="CG262" s="22">
        <v>709</v>
      </c>
      <c r="CH262" s="22">
        <v>302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156074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2</v>
      </c>
      <c r="J263" s="20">
        <v>-0.5</v>
      </c>
      <c r="K263" s="20">
        <v>0</v>
      </c>
      <c r="L263" s="22">
        <v>0</v>
      </c>
      <c r="M263" s="20" t="s">
        <v>863</v>
      </c>
      <c r="N263" s="20">
        <v>0</v>
      </c>
      <c r="O263" s="22">
        <v>7</v>
      </c>
      <c r="P263" s="23" t="b">
        <v>0</v>
      </c>
      <c r="Q263" s="20"/>
      <c r="R263" s="20"/>
      <c r="S263" s="22">
        <v>44</v>
      </c>
      <c r="T263" s="20" t="s">
        <v>864</v>
      </c>
      <c r="U263" s="20">
        <v>0</v>
      </c>
      <c r="V263" s="20" t="s">
        <v>730</v>
      </c>
      <c r="W263" s="20">
        <v>0.2</v>
      </c>
      <c r="X263" s="23" t="b">
        <v>0</v>
      </c>
      <c r="Y263" s="20"/>
      <c r="Z263" s="20" t="s">
        <v>858</v>
      </c>
      <c r="AA263" s="22">
        <v>8</v>
      </c>
      <c r="AB263" s="22">
        <v>31</v>
      </c>
      <c r="AC263" s="22">
        <v>0</v>
      </c>
      <c r="AD263" s="22">
        <v>3320</v>
      </c>
      <c r="AE263" s="22">
        <v>115</v>
      </c>
      <c r="AF263" s="22">
        <v>8931</v>
      </c>
      <c r="AG263" s="22">
        <v>296</v>
      </c>
      <c r="AH263" s="20">
        <v>0</v>
      </c>
      <c r="AI263" s="20">
        <v>0</v>
      </c>
      <c r="AJ263" s="20" t="s">
        <v>730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534</v>
      </c>
      <c r="BH263" s="22">
        <v>208</v>
      </c>
      <c r="BI263" s="22">
        <v>522</v>
      </c>
      <c r="BJ263" s="22">
        <v>207</v>
      </c>
      <c r="BK263" s="22">
        <v>501</v>
      </c>
      <c r="BL263" s="22">
        <v>199</v>
      </c>
      <c r="BM263" s="22">
        <v>539</v>
      </c>
      <c r="BN263" s="22">
        <v>208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505</v>
      </c>
      <c r="CB263" s="22">
        <v>120</v>
      </c>
      <c r="CC263" s="22">
        <v>509</v>
      </c>
      <c r="CD263" s="22">
        <v>198</v>
      </c>
      <c r="CE263" s="22">
        <v>539</v>
      </c>
      <c r="CF263" s="22">
        <v>206</v>
      </c>
      <c r="CG263" s="22">
        <v>355</v>
      </c>
      <c r="CH263" s="22">
        <v>132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466117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1752</v>
      </c>
      <c r="N264" s="20">
        <v>0.5</v>
      </c>
      <c r="O264" s="22">
        <v>219</v>
      </c>
      <c r="P264" s="23" t="b">
        <v>0</v>
      </c>
      <c r="Q264" s="20" t="s">
        <v>2423</v>
      </c>
      <c r="R264" s="20" t="s">
        <v>3414</v>
      </c>
      <c r="S264" s="22">
        <v>44</v>
      </c>
      <c r="T264" s="20" t="s">
        <v>1753</v>
      </c>
      <c r="U264" s="20">
        <v>1</v>
      </c>
      <c r="V264" s="20" t="s">
        <v>1754</v>
      </c>
      <c r="W264" s="20">
        <v>0.2</v>
      </c>
      <c r="X264" s="23" t="b">
        <v>0</v>
      </c>
      <c r="Y264" s="20"/>
      <c r="Z264" s="20" t="s">
        <v>899</v>
      </c>
      <c r="AA264" s="22">
        <v>8</v>
      </c>
      <c r="AB264" s="22">
        <v>31</v>
      </c>
      <c r="AC264" s="22">
        <v>3</v>
      </c>
      <c r="AD264" s="22">
        <v>4286</v>
      </c>
      <c r="AE264" s="22">
        <v>21</v>
      </c>
      <c r="AF264" s="22">
        <v>13661</v>
      </c>
      <c r="AG264" s="22">
        <v>1042</v>
      </c>
      <c r="AH264" s="20">
        <v>0.1</v>
      </c>
      <c r="AI264" s="20">
        <v>0.7</v>
      </c>
      <c r="AJ264" s="20" t="s">
        <v>1754</v>
      </c>
      <c r="AK264" s="22">
        <v>36</v>
      </c>
      <c r="AL264" s="22">
        <v>0</v>
      </c>
      <c r="AM264" s="22">
        <v>0</v>
      </c>
      <c r="AN264" s="22">
        <v>0</v>
      </c>
      <c r="AO264" s="22">
        <v>2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12</v>
      </c>
      <c r="AX264" s="20">
        <v>6</v>
      </c>
      <c r="AY264" s="20">
        <v>4.3</v>
      </c>
      <c r="AZ264" s="20">
        <v>0</v>
      </c>
      <c r="BA264" s="20">
        <v>1</v>
      </c>
      <c r="BB264" s="22">
        <v>0</v>
      </c>
      <c r="BC264" s="20">
        <v>0</v>
      </c>
      <c r="BD264" s="20">
        <v>0.02</v>
      </c>
      <c r="BE264" s="20">
        <v>0.02</v>
      </c>
      <c r="BF264" s="20">
        <v>1.88</v>
      </c>
      <c r="BG264" s="22">
        <v>368</v>
      </c>
      <c r="BH264" s="22">
        <v>166</v>
      </c>
      <c r="BI264" s="22">
        <v>327</v>
      </c>
      <c r="BJ264" s="22">
        <v>164</v>
      </c>
      <c r="BK264" s="22">
        <v>539</v>
      </c>
      <c r="BL264" s="22">
        <v>209</v>
      </c>
      <c r="BM264" s="22">
        <v>388</v>
      </c>
      <c r="BN264" s="22">
        <v>181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0.05</v>
      </c>
      <c r="BX264" s="22">
        <v>0.05</v>
      </c>
      <c r="BY264" s="22">
        <v>4.7</v>
      </c>
      <c r="BZ264" s="22">
        <v>5</v>
      </c>
      <c r="CA264" s="22">
        <v>561</v>
      </c>
      <c r="CB264" s="22">
        <v>295</v>
      </c>
      <c r="CC264" s="22">
        <v>312</v>
      </c>
      <c r="CD264" s="22">
        <v>146</v>
      </c>
      <c r="CE264" s="22">
        <v>333</v>
      </c>
      <c r="CF264" s="22">
        <v>145</v>
      </c>
      <c r="CG264" s="22">
        <v>346</v>
      </c>
      <c r="CH264" s="22">
        <v>109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174874</v>
      </c>
      <c r="D265" s="22">
        <v>1</v>
      </c>
      <c r="E265" s="22">
        <v>-1</v>
      </c>
      <c r="F265" s="22">
        <v>2</v>
      </c>
      <c r="G265" s="22">
        <v>-2</v>
      </c>
      <c r="H265" s="22">
        <v>2</v>
      </c>
      <c r="I265" s="22">
        <v>2</v>
      </c>
      <c r="J265" s="20">
        <v>4.3</v>
      </c>
      <c r="K265" s="20">
        <v>4.8</v>
      </c>
      <c r="L265" s="22">
        <v>6</v>
      </c>
      <c r="M265" s="20" t="s">
        <v>1218</v>
      </c>
      <c r="N265" s="20">
        <v>4.8</v>
      </c>
      <c r="O265" s="22">
        <v>220</v>
      </c>
      <c r="P265" s="23" t="b">
        <v>1</v>
      </c>
      <c r="Q265" s="20"/>
      <c r="R265" s="20"/>
      <c r="S265" s="22">
        <v>47</v>
      </c>
      <c r="T265" s="20" t="s">
        <v>1219</v>
      </c>
      <c r="U265" s="20">
        <v>5</v>
      </c>
      <c r="V265" s="20" t="s">
        <v>540</v>
      </c>
      <c r="W265" s="20">
        <v>8.8000000000000007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30</v>
      </c>
      <c r="AD265" s="22">
        <v>786301</v>
      </c>
      <c r="AE265" s="22">
        <v>49558</v>
      </c>
      <c r="AF265" s="22">
        <v>156923</v>
      </c>
      <c r="AG265" s="22">
        <v>10692</v>
      </c>
      <c r="AH265" s="20">
        <v>1</v>
      </c>
      <c r="AI265" s="20">
        <v>6.4</v>
      </c>
      <c r="AJ265" s="20" t="s">
        <v>540</v>
      </c>
      <c r="AK265" s="22">
        <v>540</v>
      </c>
      <c r="AL265" s="22">
        <v>1</v>
      </c>
      <c r="AM265" s="22">
        <v>0</v>
      </c>
      <c r="AN265" s="22">
        <v>2</v>
      </c>
      <c r="AO265" s="22">
        <v>7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6</v>
      </c>
      <c r="AW265" s="22">
        <v>140</v>
      </c>
      <c r="AX265" s="20">
        <v>187.4</v>
      </c>
      <c r="AY265" s="20">
        <v>97.3</v>
      </c>
      <c r="AZ265" s="20">
        <v>73</v>
      </c>
      <c r="BA265" s="20">
        <v>35.700000000000003</v>
      </c>
      <c r="BB265" s="22">
        <v>6</v>
      </c>
      <c r="BC265" s="20">
        <v>0.26</v>
      </c>
      <c r="BD265" s="20">
        <v>0.47</v>
      </c>
      <c r="BE265" s="20">
        <v>0.73</v>
      </c>
      <c r="BF265" s="20">
        <v>8.6</v>
      </c>
      <c r="BG265" s="22">
        <v>17</v>
      </c>
      <c r="BH265" s="22">
        <v>1</v>
      </c>
      <c r="BI265" s="22">
        <v>53</v>
      </c>
      <c r="BJ265" s="22">
        <v>11</v>
      </c>
      <c r="BK265" s="22">
        <v>80</v>
      </c>
      <c r="BL265" s="22">
        <v>8</v>
      </c>
      <c r="BM265" s="22">
        <v>40</v>
      </c>
      <c r="BN265" s="22">
        <v>6</v>
      </c>
      <c r="BO265" s="20"/>
      <c r="BP265" s="20"/>
      <c r="BQ265" s="20"/>
      <c r="BR265" s="20"/>
      <c r="BS265" s="20"/>
      <c r="BT265" s="20"/>
      <c r="BU265" s="22">
        <v>0.04</v>
      </c>
      <c r="BV265" s="22">
        <v>0</v>
      </c>
      <c r="BW265" s="22">
        <v>0.08</v>
      </c>
      <c r="BX265" s="22">
        <v>0.12</v>
      </c>
      <c r="BY265" s="22">
        <v>1.43</v>
      </c>
      <c r="BZ265" s="22">
        <v>1.17</v>
      </c>
      <c r="CA265" s="22">
        <v>329</v>
      </c>
      <c r="CB265" s="22">
        <v>36</v>
      </c>
      <c r="CC265" s="22">
        <v>33</v>
      </c>
      <c r="CD265" s="22">
        <v>9</v>
      </c>
      <c r="CE265" s="22">
        <v>29</v>
      </c>
      <c r="CF265" s="22">
        <v>7</v>
      </c>
      <c r="CG265" s="22">
        <v>46</v>
      </c>
      <c r="CH265" s="22">
        <v>13</v>
      </c>
      <c r="CI265" s="22">
        <v>1</v>
      </c>
      <c r="CJ265" s="22">
        <v>0.33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80146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3</v>
      </c>
      <c r="J266" s="20">
        <v>2</v>
      </c>
      <c r="K266" s="20">
        <v>2.5</v>
      </c>
      <c r="L266" s="22">
        <v>2</v>
      </c>
      <c r="M266" s="20" t="s">
        <v>1014</v>
      </c>
      <c r="N266" s="20">
        <v>2.5</v>
      </c>
      <c r="O266" s="22">
        <v>221</v>
      </c>
      <c r="P266" s="23" t="b">
        <v>0</v>
      </c>
      <c r="Q266" s="20"/>
      <c r="R266" s="20" t="s">
        <v>3239</v>
      </c>
      <c r="S266" s="22">
        <v>55</v>
      </c>
      <c r="T266" s="20" t="s">
        <v>1212</v>
      </c>
      <c r="U266" s="20">
        <v>2.8</v>
      </c>
      <c r="V266" s="20" t="s">
        <v>528</v>
      </c>
      <c r="W266" s="20">
        <v>0.4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17</v>
      </c>
      <c r="AD266" s="22">
        <v>28805</v>
      </c>
      <c r="AE266" s="22">
        <v>412</v>
      </c>
      <c r="AF266" s="22">
        <v>30406</v>
      </c>
      <c r="AG266" s="22">
        <v>1266</v>
      </c>
      <c r="AH266" s="20">
        <v>0.5</v>
      </c>
      <c r="AI266" s="20">
        <v>3.1</v>
      </c>
      <c r="AJ266" s="20" t="s">
        <v>1751</v>
      </c>
      <c r="AK266" s="22">
        <v>474</v>
      </c>
      <c r="AL266" s="22">
        <v>0</v>
      </c>
      <c r="AM266" s="22">
        <v>2</v>
      </c>
      <c r="AN266" s="22">
        <v>2</v>
      </c>
      <c r="AO266" s="22">
        <v>4</v>
      </c>
      <c r="AP266" s="22">
        <v>0</v>
      </c>
      <c r="AQ266" s="22">
        <v>0</v>
      </c>
      <c r="AR266" s="22">
        <v>0</v>
      </c>
      <c r="AS266" s="22">
        <v>2</v>
      </c>
      <c r="AT266" s="22">
        <v>0</v>
      </c>
      <c r="AU266" s="22">
        <v>0</v>
      </c>
      <c r="AV266" s="22">
        <v>0</v>
      </c>
      <c r="AW266" s="22">
        <v>46</v>
      </c>
      <c r="AX266" s="20">
        <v>80.400000000000006</v>
      </c>
      <c r="AY266" s="20">
        <v>98.8</v>
      </c>
      <c r="AZ266" s="20">
        <v>136</v>
      </c>
      <c r="BA266" s="20">
        <v>31.6</v>
      </c>
      <c r="BB266" s="22">
        <v>6</v>
      </c>
      <c r="BC266" s="20">
        <v>0.95</v>
      </c>
      <c r="BD266" s="20">
        <v>0.5</v>
      </c>
      <c r="BE266" s="20">
        <v>1.45</v>
      </c>
      <c r="BF266" s="20">
        <v>5.69</v>
      </c>
      <c r="BG266" s="22">
        <v>144</v>
      </c>
      <c r="BH266" s="22">
        <v>53</v>
      </c>
      <c r="BI266" s="22">
        <v>50</v>
      </c>
      <c r="BJ266" s="22">
        <v>37</v>
      </c>
      <c r="BK266" s="22">
        <v>35</v>
      </c>
      <c r="BL266" s="22">
        <v>22</v>
      </c>
      <c r="BM266" s="22">
        <v>49</v>
      </c>
      <c r="BN266" s="22">
        <v>32</v>
      </c>
      <c r="BO266" s="20"/>
      <c r="BP266" s="20"/>
      <c r="BQ266" s="20"/>
      <c r="BR266" s="20"/>
      <c r="BS266" s="20"/>
      <c r="BT266" s="20"/>
      <c r="BU266" s="22">
        <v>0.18</v>
      </c>
      <c r="BV266" s="22">
        <v>0</v>
      </c>
      <c r="BW266" s="22">
        <v>0.09</v>
      </c>
      <c r="BX266" s="22">
        <v>0.27</v>
      </c>
      <c r="BY266" s="22">
        <v>1.08</v>
      </c>
      <c r="BZ266" s="22">
        <v>0.76</v>
      </c>
      <c r="CA266" s="22">
        <v>92</v>
      </c>
      <c r="CB266" s="22">
        <v>57</v>
      </c>
      <c r="CC266" s="22">
        <v>124</v>
      </c>
      <c r="CD266" s="22">
        <v>58</v>
      </c>
      <c r="CE266" s="22">
        <v>142</v>
      </c>
      <c r="CF266" s="22">
        <v>59</v>
      </c>
      <c r="CG266" s="22">
        <v>252</v>
      </c>
      <c r="CH266" s="22">
        <v>79</v>
      </c>
      <c r="CI266" s="22">
        <v>1.1399999999999999</v>
      </c>
      <c r="CJ266" s="22">
        <v>0.38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57328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2</v>
      </c>
      <c r="J267" s="20">
        <v>-0.5</v>
      </c>
      <c r="K267" s="20">
        <v>0</v>
      </c>
      <c r="L267" s="22">
        <v>0</v>
      </c>
      <c r="M267" s="20" t="s">
        <v>1210</v>
      </c>
      <c r="N267" s="20">
        <v>0</v>
      </c>
      <c r="O267" s="22">
        <v>222</v>
      </c>
      <c r="P267" s="23" t="b">
        <v>0</v>
      </c>
      <c r="Q267" s="20"/>
      <c r="R267" s="20"/>
      <c r="S267" s="22">
        <v>44</v>
      </c>
      <c r="T267" s="20" t="s">
        <v>1211</v>
      </c>
      <c r="U267" s="20">
        <v>0</v>
      </c>
      <c r="V267" s="20" t="s">
        <v>561</v>
      </c>
      <c r="W267" s="20">
        <v>0.1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0</v>
      </c>
      <c r="AD267" s="22">
        <v>1786</v>
      </c>
      <c r="AE267" s="22">
        <v>74</v>
      </c>
      <c r="AF267" s="22">
        <v>6057</v>
      </c>
      <c r="AG267" s="22">
        <v>237</v>
      </c>
      <c r="AH267" s="20">
        <v>0</v>
      </c>
      <c r="AI267" s="20">
        <v>0</v>
      </c>
      <c r="AJ267" s="20" t="s">
        <v>561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520</v>
      </c>
      <c r="BH267" s="22">
        <v>201</v>
      </c>
      <c r="BI267" s="22">
        <v>507</v>
      </c>
      <c r="BJ267" s="22">
        <v>199</v>
      </c>
      <c r="BK267" s="22">
        <v>485</v>
      </c>
      <c r="BL267" s="22">
        <v>191</v>
      </c>
      <c r="BM267" s="22">
        <v>525</v>
      </c>
      <c r="BN267" s="22">
        <v>201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481</v>
      </c>
      <c r="CB267" s="22">
        <v>105</v>
      </c>
      <c r="CC267" s="22">
        <v>493</v>
      </c>
      <c r="CD267" s="22">
        <v>189</v>
      </c>
      <c r="CE267" s="22">
        <v>525</v>
      </c>
      <c r="CF267" s="22">
        <v>199</v>
      </c>
      <c r="CG267" s="22">
        <v>404</v>
      </c>
      <c r="CH267" s="22">
        <v>153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438464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1.5</v>
      </c>
      <c r="K268" s="20">
        <v>2</v>
      </c>
      <c r="L268" s="22">
        <v>2</v>
      </c>
      <c r="M268" s="20" t="s">
        <v>1238</v>
      </c>
      <c r="N268" s="20">
        <v>2</v>
      </c>
      <c r="O268" s="22">
        <v>223</v>
      </c>
      <c r="P268" s="23" t="b">
        <v>0</v>
      </c>
      <c r="Q268" s="20"/>
      <c r="R268" s="20" t="s">
        <v>2412</v>
      </c>
      <c r="S268" s="22">
        <v>50</v>
      </c>
      <c r="T268" s="20" t="s">
        <v>1239</v>
      </c>
      <c r="U268" s="20">
        <v>2</v>
      </c>
      <c r="V268" s="20" t="s">
        <v>1240</v>
      </c>
      <c r="W268" s="20">
        <v>0.1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12</v>
      </c>
      <c r="AD268" s="22">
        <v>5753</v>
      </c>
      <c r="AE268" s="22">
        <v>325</v>
      </c>
      <c r="AF268" s="22">
        <v>4790</v>
      </c>
      <c r="AG268" s="22">
        <v>338</v>
      </c>
      <c r="AH268" s="20">
        <v>0.4</v>
      </c>
      <c r="AI268" s="20">
        <v>2.4</v>
      </c>
      <c r="AJ268" s="20" t="s">
        <v>604</v>
      </c>
      <c r="AK268" s="22">
        <v>540</v>
      </c>
      <c r="AL268" s="22">
        <v>0</v>
      </c>
      <c r="AM268" s="22">
        <v>0</v>
      </c>
      <c r="AN268" s="22">
        <v>2</v>
      </c>
      <c r="AO268" s="22">
        <v>6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0</v>
      </c>
      <c r="AW268" s="22">
        <v>92</v>
      </c>
      <c r="AX268" s="20">
        <v>93.6</v>
      </c>
      <c r="AY268" s="20">
        <v>65</v>
      </c>
      <c r="AZ268" s="20">
        <v>21</v>
      </c>
      <c r="BA268" s="20">
        <v>18.100000000000001</v>
      </c>
      <c r="BB268" s="22">
        <v>6</v>
      </c>
      <c r="BC268" s="20">
        <v>0.12</v>
      </c>
      <c r="BD268" s="20">
        <v>0.46</v>
      </c>
      <c r="BE268" s="20">
        <v>0.57999999999999996</v>
      </c>
      <c r="BF268" s="20">
        <v>7.96</v>
      </c>
      <c r="BG268" s="22">
        <v>112</v>
      </c>
      <c r="BH268" s="22">
        <v>39</v>
      </c>
      <c r="BI268" s="22">
        <v>109</v>
      </c>
      <c r="BJ268" s="22">
        <v>77</v>
      </c>
      <c r="BK268" s="22">
        <v>209</v>
      </c>
      <c r="BL268" s="22">
        <v>113</v>
      </c>
      <c r="BM268" s="22">
        <v>127</v>
      </c>
      <c r="BN268" s="22">
        <v>70</v>
      </c>
      <c r="BO268" s="20"/>
      <c r="BP268" s="20"/>
      <c r="BQ268" s="20"/>
      <c r="BR268" s="20"/>
      <c r="BS268" s="20"/>
      <c r="BT268" s="20"/>
      <c r="BU268" s="22">
        <v>0.02</v>
      </c>
      <c r="BV268" s="22">
        <v>0</v>
      </c>
      <c r="BW268" s="22">
        <v>0.08</v>
      </c>
      <c r="BX268" s="22">
        <v>0.1</v>
      </c>
      <c r="BY268" s="22">
        <v>1.33</v>
      </c>
      <c r="BZ268" s="22">
        <v>1</v>
      </c>
      <c r="CA268" s="22">
        <v>207</v>
      </c>
      <c r="CB268" s="22">
        <v>131</v>
      </c>
      <c r="CC268" s="22">
        <v>174</v>
      </c>
      <c r="CD268" s="22">
        <v>73</v>
      </c>
      <c r="CE268" s="22">
        <v>223</v>
      </c>
      <c r="CF268" s="22">
        <v>101</v>
      </c>
      <c r="CG268" s="22">
        <v>431</v>
      </c>
      <c r="CH268" s="22">
        <v>137</v>
      </c>
      <c r="CI268" s="22">
        <v>1</v>
      </c>
      <c r="CJ268" s="22">
        <v>0.33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450535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3</v>
      </c>
      <c r="J269" s="20">
        <v>-0.5</v>
      </c>
      <c r="K269" s="20">
        <v>0</v>
      </c>
      <c r="L269" s="22">
        <v>0</v>
      </c>
      <c r="M269" s="20" t="s">
        <v>1230</v>
      </c>
      <c r="N269" s="20">
        <v>0</v>
      </c>
      <c r="O269" s="22">
        <v>224</v>
      </c>
      <c r="P269" s="23" t="b">
        <v>0</v>
      </c>
      <c r="Q269" s="20"/>
      <c r="R269" s="20" t="s">
        <v>2818</v>
      </c>
      <c r="S269" s="22">
        <v>45</v>
      </c>
      <c r="T269" s="20" t="s">
        <v>1231</v>
      </c>
      <c r="U269" s="20">
        <v>0</v>
      </c>
      <c r="V269" s="20" t="s">
        <v>685</v>
      </c>
      <c r="W269" s="20">
        <v>0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0</v>
      </c>
      <c r="AD269" s="22">
        <v>687</v>
      </c>
      <c r="AE269" s="22">
        <v>85</v>
      </c>
      <c r="AF269" s="22">
        <v>3802</v>
      </c>
      <c r="AG269" s="22">
        <v>83</v>
      </c>
      <c r="AH269" s="20">
        <v>0</v>
      </c>
      <c r="AI269" s="20">
        <v>0</v>
      </c>
      <c r="AJ269" s="20" t="s">
        <v>685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605</v>
      </c>
      <c r="BH269" s="22">
        <v>235</v>
      </c>
      <c r="BI269" s="22">
        <v>601</v>
      </c>
      <c r="BJ269" s="22">
        <v>236</v>
      </c>
      <c r="BK269" s="22">
        <v>592</v>
      </c>
      <c r="BL269" s="22">
        <v>231</v>
      </c>
      <c r="BM269" s="22">
        <v>610</v>
      </c>
      <c r="BN269" s="22">
        <v>238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420</v>
      </c>
      <c r="CB269" s="22">
        <v>235</v>
      </c>
      <c r="CC269" s="22">
        <v>587</v>
      </c>
      <c r="CD269" s="22">
        <v>225</v>
      </c>
      <c r="CE269" s="22">
        <v>612</v>
      </c>
      <c r="CF269" s="22">
        <v>239</v>
      </c>
      <c r="CG269" s="22">
        <v>552</v>
      </c>
      <c r="CH269" s="22">
        <v>206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75</v>
      </c>
      <c r="B270" s="20"/>
      <c r="C270" s="22">
        <v>199670</v>
      </c>
      <c r="D270" s="22">
        <v>0</v>
      </c>
      <c r="E270" s="22">
        <v>0</v>
      </c>
      <c r="F270" s="22">
        <v>1</v>
      </c>
      <c r="G270" s="22">
        <v>-1</v>
      </c>
      <c r="H270" s="22">
        <v>0</v>
      </c>
      <c r="I270" s="22">
        <v>4</v>
      </c>
      <c r="J270" s="20">
        <v>4.3</v>
      </c>
      <c r="K270" s="20">
        <v>6.2</v>
      </c>
      <c r="L270" s="22">
        <v>2</v>
      </c>
      <c r="M270" s="20" t="s">
        <v>1220</v>
      </c>
      <c r="N270" s="20">
        <v>6.2</v>
      </c>
      <c r="O270" s="22">
        <v>225</v>
      </c>
      <c r="P270" s="23" t="b">
        <v>0</v>
      </c>
      <c r="Q270" s="20" t="s">
        <v>3396</v>
      </c>
      <c r="R270" s="20" t="s">
        <v>3415</v>
      </c>
      <c r="S270" s="22">
        <v>56</v>
      </c>
      <c r="T270" s="20" t="s">
        <v>1221</v>
      </c>
      <c r="U270" s="20">
        <v>5.7</v>
      </c>
      <c r="V270" s="20" t="s">
        <v>566</v>
      </c>
      <c r="W270" s="20">
        <v>6.2</v>
      </c>
      <c r="X270" s="23" t="b">
        <v>0</v>
      </c>
      <c r="Y270" s="20"/>
      <c r="Z270" s="20" t="s">
        <v>937</v>
      </c>
      <c r="AA270" s="22">
        <v>8</v>
      </c>
      <c r="AB270" s="22">
        <v>31</v>
      </c>
      <c r="AC270" s="22">
        <v>34</v>
      </c>
      <c r="AD270" s="22">
        <v>562647</v>
      </c>
      <c r="AE270" s="22">
        <v>41628</v>
      </c>
      <c r="AF270" s="22">
        <v>170252</v>
      </c>
      <c r="AG270" s="22">
        <v>46392</v>
      </c>
      <c r="AH270" s="20">
        <v>1.1000000000000001</v>
      </c>
      <c r="AI270" s="20">
        <v>6.1</v>
      </c>
      <c r="AJ270" s="20" t="s">
        <v>566</v>
      </c>
      <c r="AK270" s="22">
        <v>518</v>
      </c>
      <c r="AL270" s="22">
        <v>4</v>
      </c>
      <c r="AM270" s="22">
        <v>0</v>
      </c>
      <c r="AN270" s="22">
        <v>2</v>
      </c>
      <c r="AO270" s="22">
        <v>4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6</v>
      </c>
      <c r="AW270" s="22">
        <v>114</v>
      </c>
      <c r="AX270" s="20">
        <v>172</v>
      </c>
      <c r="AY270" s="20">
        <v>68.5</v>
      </c>
      <c r="AZ270" s="20">
        <v>276</v>
      </c>
      <c r="BA270" s="20">
        <v>51.8</v>
      </c>
      <c r="BB270" s="22">
        <v>6</v>
      </c>
      <c r="BC270" s="20">
        <v>2.8</v>
      </c>
      <c r="BD270" s="20">
        <v>0.28000000000000003</v>
      </c>
      <c r="BE270" s="20">
        <v>3.08</v>
      </c>
      <c r="BF270" s="20">
        <v>6.2</v>
      </c>
      <c r="BG270" s="22">
        <v>24</v>
      </c>
      <c r="BH270" s="22">
        <v>2</v>
      </c>
      <c r="BI270" s="22">
        <v>96</v>
      </c>
      <c r="BJ270" s="22">
        <v>10</v>
      </c>
      <c r="BK270" s="22">
        <v>3</v>
      </c>
      <c r="BL270" s="22">
        <v>2</v>
      </c>
      <c r="BM270" s="22">
        <v>12</v>
      </c>
      <c r="BN270" s="22">
        <v>3</v>
      </c>
      <c r="BO270" s="20"/>
      <c r="BP270" s="20"/>
      <c r="BQ270" s="20"/>
      <c r="BR270" s="20"/>
      <c r="BS270" s="22">
        <v>3</v>
      </c>
      <c r="BT270" s="20"/>
      <c r="BU270" s="22">
        <v>0.49</v>
      </c>
      <c r="BV270" s="22">
        <v>0</v>
      </c>
      <c r="BW270" s="22">
        <v>0.05</v>
      </c>
      <c r="BX270" s="22">
        <v>0.54</v>
      </c>
      <c r="BY270" s="22">
        <v>1.08</v>
      </c>
      <c r="BZ270" s="22">
        <v>0.69</v>
      </c>
      <c r="CA270" s="22">
        <v>89</v>
      </c>
      <c r="CB270" s="22">
        <v>28</v>
      </c>
      <c r="CC270" s="22">
        <v>11</v>
      </c>
      <c r="CD270" s="22">
        <v>4</v>
      </c>
      <c r="CE270" s="22">
        <v>15</v>
      </c>
      <c r="CF270" s="22">
        <v>3</v>
      </c>
      <c r="CG270" s="22">
        <v>63</v>
      </c>
      <c r="CH270" s="22">
        <v>12</v>
      </c>
      <c r="CI270" s="22">
        <v>1.04</v>
      </c>
      <c r="CJ270" s="22">
        <v>0.35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232413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3</v>
      </c>
      <c r="J271" s="20">
        <v>3</v>
      </c>
      <c r="K271" s="20">
        <v>3.5</v>
      </c>
      <c r="L271" s="22">
        <v>3</v>
      </c>
      <c r="M271" s="20" t="s">
        <v>1225</v>
      </c>
      <c r="N271" s="20">
        <v>3.5</v>
      </c>
      <c r="O271" s="22">
        <v>226</v>
      </c>
      <c r="P271" s="23" t="b">
        <v>0</v>
      </c>
      <c r="Q271" s="20"/>
      <c r="R271" s="20"/>
      <c r="S271" s="22">
        <v>63</v>
      </c>
      <c r="T271" s="20" t="s">
        <v>1226</v>
      </c>
      <c r="U271" s="20">
        <v>3.2</v>
      </c>
      <c r="V271" s="20" t="s">
        <v>477</v>
      </c>
      <c r="W271" s="20">
        <v>8.5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19</v>
      </c>
      <c r="AD271" s="22">
        <v>209718</v>
      </c>
      <c r="AE271" s="22">
        <v>4476</v>
      </c>
      <c r="AF271" s="22">
        <v>895952</v>
      </c>
      <c r="AG271" s="22">
        <v>44359</v>
      </c>
      <c r="AH271" s="20">
        <v>0.6</v>
      </c>
      <c r="AI271" s="20">
        <v>3</v>
      </c>
      <c r="AJ271" s="20" t="s">
        <v>477</v>
      </c>
      <c r="AK271" s="22">
        <v>540</v>
      </c>
      <c r="AL271" s="22">
        <v>1</v>
      </c>
      <c r="AM271" s="22">
        <v>0</v>
      </c>
      <c r="AN271" s="22">
        <v>2</v>
      </c>
      <c r="AO271" s="22">
        <v>7</v>
      </c>
      <c r="AP271" s="22">
        <v>0</v>
      </c>
      <c r="AQ271" s="22">
        <v>0</v>
      </c>
      <c r="AR271" s="22">
        <v>0</v>
      </c>
      <c r="AS271" s="22">
        <v>1</v>
      </c>
      <c r="AT271" s="22">
        <v>0</v>
      </c>
      <c r="AU271" s="22">
        <v>0</v>
      </c>
      <c r="AV271" s="22">
        <v>1</v>
      </c>
      <c r="AW271" s="22">
        <v>87</v>
      </c>
      <c r="AX271" s="20">
        <v>129.6</v>
      </c>
      <c r="AY271" s="20">
        <v>252.7</v>
      </c>
      <c r="AZ271" s="20">
        <v>183</v>
      </c>
      <c r="BA271" s="20">
        <v>56.6</v>
      </c>
      <c r="BB271" s="22">
        <v>6</v>
      </c>
      <c r="BC271" s="20">
        <v>2.2599999999999998</v>
      </c>
      <c r="BD271" s="20">
        <v>1.52</v>
      </c>
      <c r="BE271" s="20">
        <v>3.78</v>
      </c>
      <c r="BF271" s="20">
        <v>8.6</v>
      </c>
      <c r="BG271" s="22">
        <v>58</v>
      </c>
      <c r="BH271" s="22">
        <v>24</v>
      </c>
      <c r="BI271" s="22">
        <v>5</v>
      </c>
      <c r="BJ271" s="22">
        <v>4</v>
      </c>
      <c r="BK271" s="22">
        <v>21</v>
      </c>
      <c r="BL271" s="22">
        <v>12</v>
      </c>
      <c r="BM271" s="22">
        <v>9</v>
      </c>
      <c r="BN271" s="22">
        <v>7</v>
      </c>
      <c r="BO271" s="22">
        <v>1</v>
      </c>
      <c r="BP271" s="20"/>
      <c r="BQ271" s="22">
        <v>1</v>
      </c>
      <c r="BR271" s="20"/>
      <c r="BS271" s="22">
        <v>2</v>
      </c>
      <c r="BT271" s="20"/>
      <c r="BU271" s="22">
        <v>0.38</v>
      </c>
      <c r="BV271" s="22">
        <v>0</v>
      </c>
      <c r="BW271" s="22">
        <v>0.25</v>
      </c>
      <c r="BX271" s="22">
        <v>0.63</v>
      </c>
      <c r="BY271" s="22">
        <v>1.43</v>
      </c>
      <c r="BZ271" s="22">
        <v>1.17</v>
      </c>
      <c r="CA271" s="22">
        <v>58</v>
      </c>
      <c r="CB271" s="22">
        <v>36</v>
      </c>
      <c r="CC271" s="22">
        <v>71</v>
      </c>
      <c r="CD271" s="22">
        <v>36</v>
      </c>
      <c r="CE271" s="22">
        <v>118</v>
      </c>
      <c r="CF271" s="22">
        <v>52</v>
      </c>
      <c r="CG271" s="22">
        <v>49</v>
      </c>
      <c r="CH271" s="22">
        <v>17</v>
      </c>
      <c r="CI271" s="22">
        <v>1</v>
      </c>
      <c r="CJ271" s="22">
        <v>0.33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40836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1</v>
      </c>
      <c r="J272" s="20">
        <v>0</v>
      </c>
      <c r="K272" s="20">
        <v>0</v>
      </c>
      <c r="L272" s="22">
        <v>0</v>
      </c>
      <c r="M272" s="20" t="s">
        <v>1205</v>
      </c>
      <c r="N272" s="20">
        <v>0</v>
      </c>
      <c r="O272" s="22">
        <v>227</v>
      </c>
      <c r="P272" s="23" t="b">
        <v>0</v>
      </c>
      <c r="Q272" s="20" t="s">
        <v>3060</v>
      </c>
      <c r="R272" s="20" t="s">
        <v>3061</v>
      </c>
      <c r="S272" s="22">
        <v>44</v>
      </c>
      <c r="T272" s="20" t="s">
        <v>1206</v>
      </c>
      <c r="U272" s="20">
        <v>0</v>
      </c>
      <c r="V272" s="20" t="s">
        <v>428</v>
      </c>
      <c r="W272" s="20">
        <v>0.4</v>
      </c>
      <c r="X272" s="23" t="b">
        <v>0</v>
      </c>
      <c r="Y272" s="20"/>
      <c r="Z272" s="20" t="s">
        <v>872</v>
      </c>
      <c r="AA272" s="22">
        <v>8</v>
      </c>
      <c r="AB272" s="22">
        <v>31</v>
      </c>
      <c r="AC272" s="22">
        <v>0</v>
      </c>
      <c r="AD272" s="22">
        <v>2528</v>
      </c>
      <c r="AE272" s="22">
        <v>0</v>
      </c>
      <c r="AF272" s="22">
        <v>51570</v>
      </c>
      <c r="AG272" s="22">
        <v>1679</v>
      </c>
      <c r="AH272" s="20">
        <v>0</v>
      </c>
      <c r="AI272" s="20">
        <v>0</v>
      </c>
      <c r="AJ272" s="20" t="s">
        <v>428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516</v>
      </c>
      <c r="BH272" s="22">
        <v>75</v>
      </c>
      <c r="BI272" s="22">
        <v>502</v>
      </c>
      <c r="BJ272" s="22">
        <v>60</v>
      </c>
      <c r="BK272" s="22">
        <v>479</v>
      </c>
      <c r="BL272" s="22">
        <v>56</v>
      </c>
      <c r="BM272" s="22">
        <v>521</v>
      </c>
      <c r="BN272" s="22">
        <v>75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475</v>
      </c>
      <c r="CB272" s="22">
        <v>24</v>
      </c>
      <c r="CC272" s="22">
        <v>488</v>
      </c>
      <c r="CD272" s="22">
        <v>74</v>
      </c>
      <c r="CE272" s="22">
        <v>521</v>
      </c>
      <c r="CF272" s="22">
        <v>75</v>
      </c>
      <c r="CG272" s="22">
        <v>248</v>
      </c>
      <c r="CH272" s="22">
        <v>34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209036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2.2999999999999998</v>
      </c>
      <c r="K273" s="20">
        <v>2.8</v>
      </c>
      <c r="L273" s="22">
        <v>8</v>
      </c>
      <c r="M273" s="20" t="s">
        <v>1143</v>
      </c>
      <c r="N273" s="20">
        <v>2.8</v>
      </c>
      <c r="O273" s="22">
        <v>228</v>
      </c>
      <c r="P273" s="23" t="b">
        <v>0</v>
      </c>
      <c r="Q273" s="20"/>
      <c r="R273" s="20" t="s">
        <v>3240</v>
      </c>
      <c r="S273" s="22">
        <v>45</v>
      </c>
      <c r="T273" s="20" t="s">
        <v>1222</v>
      </c>
      <c r="U273" s="20">
        <v>3.8</v>
      </c>
      <c r="V273" s="20" t="s">
        <v>551</v>
      </c>
      <c r="W273" s="20">
        <v>1.4</v>
      </c>
      <c r="X273" s="23" t="b">
        <v>0</v>
      </c>
      <c r="Y273" s="20"/>
      <c r="Z273" s="20" t="s">
        <v>858</v>
      </c>
      <c r="AA273" s="22">
        <v>8</v>
      </c>
      <c r="AB273" s="22">
        <v>31</v>
      </c>
      <c r="AC273" s="22">
        <v>19</v>
      </c>
      <c r="AD273" s="22">
        <v>41855</v>
      </c>
      <c r="AE273" s="22">
        <v>2959</v>
      </c>
      <c r="AF273" s="22">
        <v>76440</v>
      </c>
      <c r="AG273" s="22">
        <v>1111</v>
      </c>
      <c r="AH273" s="20">
        <v>0.6</v>
      </c>
      <c r="AI273" s="20">
        <v>4.2</v>
      </c>
      <c r="AJ273" s="20" t="s">
        <v>551</v>
      </c>
      <c r="AK273" s="22">
        <v>450</v>
      </c>
      <c r="AL273" s="22">
        <v>0</v>
      </c>
      <c r="AM273" s="22">
        <v>0</v>
      </c>
      <c r="AN273" s="22">
        <v>2</v>
      </c>
      <c r="AO273" s="22">
        <v>4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2</v>
      </c>
      <c r="AW273" s="22">
        <v>97</v>
      </c>
      <c r="AX273" s="20">
        <v>104.4</v>
      </c>
      <c r="AY273" s="20">
        <v>18.399999999999999</v>
      </c>
      <c r="AZ273" s="20">
        <v>4</v>
      </c>
      <c r="BA273" s="20">
        <v>12.7</v>
      </c>
      <c r="BB273" s="22">
        <v>5</v>
      </c>
      <c r="BC273" s="20">
        <v>0.04</v>
      </c>
      <c r="BD273" s="20">
        <v>0.15</v>
      </c>
      <c r="BE273" s="20">
        <v>0.19</v>
      </c>
      <c r="BF273" s="20">
        <v>5.39</v>
      </c>
      <c r="BG273" s="22">
        <v>91</v>
      </c>
      <c r="BH273" s="22">
        <v>31</v>
      </c>
      <c r="BI273" s="22">
        <v>243</v>
      </c>
      <c r="BJ273" s="22">
        <v>75</v>
      </c>
      <c r="BK273" s="22">
        <v>321</v>
      </c>
      <c r="BL273" s="22">
        <v>112</v>
      </c>
      <c r="BM273" s="22">
        <v>208</v>
      </c>
      <c r="BN273" s="22">
        <v>67</v>
      </c>
      <c r="BO273" s="20"/>
      <c r="BP273" s="20"/>
      <c r="BQ273" s="20"/>
      <c r="BR273" s="20"/>
      <c r="BS273" s="20"/>
      <c r="BT273" s="20"/>
      <c r="BU273" s="22">
        <v>0.01</v>
      </c>
      <c r="BV273" s="22">
        <v>0</v>
      </c>
      <c r="BW273" s="22">
        <v>0.03</v>
      </c>
      <c r="BX273" s="22">
        <v>0.04</v>
      </c>
      <c r="BY273" s="22">
        <v>1.08</v>
      </c>
      <c r="BZ273" s="22">
        <v>0.8</v>
      </c>
      <c r="CA273" s="22">
        <v>380</v>
      </c>
      <c r="CB273" s="22">
        <v>69</v>
      </c>
      <c r="CC273" s="22">
        <v>109</v>
      </c>
      <c r="CD273" s="22">
        <v>33</v>
      </c>
      <c r="CE273" s="22">
        <v>75</v>
      </c>
      <c r="CF273" s="22">
        <v>21</v>
      </c>
      <c r="CG273" s="22">
        <v>142</v>
      </c>
      <c r="CH273" s="22">
        <v>52</v>
      </c>
      <c r="CI273" s="22">
        <v>1</v>
      </c>
      <c r="CJ273" s="22">
        <v>0.4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108413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3</v>
      </c>
      <c r="J274" s="20">
        <v>0.7</v>
      </c>
      <c r="K274" s="20">
        <v>1.2</v>
      </c>
      <c r="L274" s="22">
        <v>3</v>
      </c>
      <c r="M274" s="20" t="s">
        <v>1015</v>
      </c>
      <c r="N274" s="20">
        <v>1.2</v>
      </c>
      <c r="O274" s="22">
        <v>229</v>
      </c>
      <c r="P274" s="23" t="b">
        <v>0</v>
      </c>
      <c r="Q274" s="20"/>
      <c r="R274" s="20" t="s">
        <v>2413</v>
      </c>
      <c r="S274" s="22">
        <v>49</v>
      </c>
      <c r="T274" s="20" t="s">
        <v>1215</v>
      </c>
      <c r="U274" s="20">
        <v>1.7</v>
      </c>
      <c r="V274" s="20" t="s">
        <v>624</v>
      </c>
      <c r="W274" s="20">
        <v>0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5</v>
      </c>
      <c r="AD274" s="22">
        <v>159</v>
      </c>
      <c r="AE274" s="22">
        <v>23</v>
      </c>
      <c r="AF274" s="22">
        <v>431</v>
      </c>
      <c r="AG274" s="22">
        <v>13</v>
      </c>
      <c r="AH274" s="20">
        <v>0.2</v>
      </c>
      <c r="AI274" s="20">
        <v>1</v>
      </c>
      <c r="AJ274" s="20" t="s">
        <v>624</v>
      </c>
      <c r="AK274" s="22">
        <v>181</v>
      </c>
      <c r="AL274" s="22">
        <v>0</v>
      </c>
      <c r="AM274" s="22">
        <v>0</v>
      </c>
      <c r="AN274" s="22">
        <v>1</v>
      </c>
      <c r="AO274" s="22">
        <v>4</v>
      </c>
      <c r="AP274" s="22">
        <v>0</v>
      </c>
      <c r="AQ274" s="22">
        <v>0</v>
      </c>
      <c r="AR274" s="22">
        <v>0</v>
      </c>
      <c r="AS274" s="22">
        <v>1</v>
      </c>
      <c r="AT274" s="22">
        <v>0</v>
      </c>
      <c r="AU274" s="22">
        <v>0</v>
      </c>
      <c r="AV274" s="22">
        <v>0</v>
      </c>
      <c r="AW274" s="22">
        <v>34</v>
      </c>
      <c r="AX274" s="20">
        <v>63</v>
      </c>
      <c r="AY274" s="20">
        <v>31.6</v>
      </c>
      <c r="AZ274" s="20">
        <v>13</v>
      </c>
      <c r="BA274" s="20">
        <v>10.7</v>
      </c>
      <c r="BB274" s="22">
        <v>2</v>
      </c>
      <c r="BC274" s="20">
        <v>0.04</v>
      </c>
      <c r="BD274" s="20">
        <v>0.05</v>
      </c>
      <c r="BE274" s="20">
        <v>0.09</v>
      </c>
      <c r="BF274" s="20">
        <v>4.32</v>
      </c>
      <c r="BG274" s="22">
        <v>187</v>
      </c>
      <c r="BH274" s="22">
        <v>71</v>
      </c>
      <c r="BI274" s="22">
        <v>193</v>
      </c>
      <c r="BJ274" s="22">
        <v>107</v>
      </c>
      <c r="BK274" s="22">
        <v>253</v>
      </c>
      <c r="BL274" s="22">
        <v>132</v>
      </c>
      <c r="BM274" s="22">
        <v>235</v>
      </c>
      <c r="BN274" s="22">
        <v>106</v>
      </c>
      <c r="BO274" s="22">
        <v>3</v>
      </c>
      <c r="BP274" s="20"/>
      <c r="BQ274" s="20"/>
      <c r="BR274" s="20"/>
      <c r="BS274" s="20"/>
      <c r="BT274" s="20"/>
      <c r="BU274" s="22">
        <v>0.02</v>
      </c>
      <c r="BV274" s="22">
        <v>0</v>
      </c>
      <c r="BW274" s="22">
        <v>0.02</v>
      </c>
      <c r="BX274" s="22">
        <v>0.04</v>
      </c>
      <c r="BY274" s="22">
        <v>2.15</v>
      </c>
      <c r="BZ274" s="22">
        <v>1.99</v>
      </c>
      <c r="CA274" s="22">
        <v>241</v>
      </c>
      <c r="CB274" s="22">
        <v>158</v>
      </c>
      <c r="CC274" s="22">
        <v>236</v>
      </c>
      <c r="CD274" s="22">
        <v>105</v>
      </c>
      <c r="CE274" s="22">
        <v>251</v>
      </c>
      <c r="CF274" s="22">
        <v>116</v>
      </c>
      <c r="CG274" s="22">
        <v>676</v>
      </c>
      <c r="CH274" s="22">
        <v>278</v>
      </c>
      <c r="CI274" s="22">
        <v>0.99</v>
      </c>
      <c r="CJ274" s="22">
        <v>0.5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101982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1</v>
      </c>
      <c r="J275" s="20">
        <v>2.5</v>
      </c>
      <c r="K275" s="20">
        <v>3</v>
      </c>
      <c r="L275" s="22">
        <v>8</v>
      </c>
      <c r="M275" s="20" t="s">
        <v>1232</v>
      </c>
      <c r="N275" s="20">
        <v>3</v>
      </c>
      <c r="O275" s="22">
        <v>230</v>
      </c>
      <c r="P275" s="23" t="b">
        <v>0</v>
      </c>
      <c r="Q275" s="20"/>
      <c r="R275" s="20"/>
      <c r="S275" s="22">
        <v>45</v>
      </c>
      <c r="T275" s="20" t="s">
        <v>1233</v>
      </c>
      <c r="U275" s="20">
        <v>3.3</v>
      </c>
      <c r="V275" s="20" t="s">
        <v>687</v>
      </c>
      <c r="W275" s="20">
        <v>1.8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20</v>
      </c>
      <c r="AD275" s="22">
        <v>53470</v>
      </c>
      <c r="AE275" s="22">
        <v>2528</v>
      </c>
      <c r="AF275" s="22">
        <v>68428</v>
      </c>
      <c r="AG275" s="22">
        <v>2660</v>
      </c>
      <c r="AH275" s="20">
        <v>0.7</v>
      </c>
      <c r="AI275" s="20">
        <v>4.4000000000000004</v>
      </c>
      <c r="AJ275" s="20" t="s">
        <v>687</v>
      </c>
      <c r="AK275" s="22">
        <v>540</v>
      </c>
      <c r="AL275" s="22">
        <v>0</v>
      </c>
      <c r="AM275" s="22">
        <v>0</v>
      </c>
      <c r="AN275" s="22">
        <v>2</v>
      </c>
      <c r="AO275" s="22">
        <v>7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12</v>
      </c>
      <c r="AV275" s="22">
        <v>1</v>
      </c>
      <c r="AW275" s="22">
        <v>93</v>
      </c>
      <c r="AX275" s="20">
        <v>84.2</v>
      </c>
      <c r="AY275" s="20">
        <v>0</v>
      </c>
      <c r="AZ275" s="20">
        <v>0</v>
      </c>
      <c r="BA275" s="20">
        <v>8.4</v>
      </c>
      <c r="BB275" s="22">
        <v>6</v>
      </c>
      <c r="BC275" s="20">
        <v>0</v>
      </c>
      <c r="BD275" s="20">
        <v>0</v>
      </c>
      <c r="BE275" s="20">
        <v>0</v>
      </c>
      <c r="BF275" s="20">
        <v>8.6</v>
      </c>
      <c r="BG275" s="22">
        <v>132</v>
      </c>
      <c r="BH275" s="22">
        <v>19</v>
      </c>
      <c r="BI275" s="22">
        <v>573</v>
      </c>
      <c r="BJ275" s="22">
        <v>71</v>
      </c>
      <c r="BK275" s="22">
        <v>560</v>
      </c>
      <c r="BL275" s="22">
        <v>68</v>
      </c>
      <c r="BM275" s="22">
        <v>266</v>
      </c>
      <c r="BN275" s="22">
        <v>19</v>
      </c>
      <c r="BO275" s="20"/>
      <c r="BP275" s="20"/>
      <c r="BQ275" s="20"/>
      <c r="BR275" s="20"/>
      <c r="BS275" s="20"/>
      <c r="BT275" s="20"/>
      <c r="BU275" s="22">
        <v>0</v>
      </c>
      <c r="BV275" s="22">
        <v>2</v>
      </c>
      <c r="BW275" s="22">
        <v>0</v>
      </c>
      <c r="BX275" s="22">
        <v>0</v>
      </c>
      <c r="BY275" s="22">
        <v>1.43</v>
      </c>
      <c r="BZ275" s="22">
        <v>1.17</v>
      </c>
      <c r="CA275" s="22">
        <v>352</v>
      </c>
      <c r="CB275" s="22">
        <v>18</v>
      </c>
      <c r="CC275" s="22">
        <v>86</v>
      </c>
      <c r="CD275" s="22">
        <v>9</v>
      </c>
      <c r="CE275" s="22">
        <v>105</v>
      </c>
      <c r="CF275" s="22">
        <v>12</v>
      </c>
      <c r="CG275" s="22">
        <v>124</v>
      </c>
      <c r="CH275" s="22">
        <v>17</v>
      </c>
      <c r="CI275" s="22">
        <v>1</v>
      </c>
      <c r="CJ275" s="22">
        <v>0.33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152551</v>
      </c>
      <c r="D276" s="22">
        <v>0</v>
      </c>
      <c r="E276" s="22">
        <v>0</v>
      </c>
      <c r="F276" s="22">
        <v>-2</v>
      </c>
      <c r="G276" s="22">
        <v>2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992</v>
      </c>
      <c r="N276" s="20">
        <v>1</v>
      </c>
      <c r="O276" s="22">
        <v>231</v>
      </c>
      <c r="P276" s="23" t="b">
        <v>0</v>
      </c>
      <c r="Q276" s="20" t="s">
        <v>2400</v>
      </c>
      <c r="R276" s="20" t="s">
        <v>3241</v>
      </c>
      <c r="S276" s="22">
        <v>48</v>
      </c>
      <c r="T276" s="20" t="s">
        <v>993</v>
      </c>
      <c r="U276" s="20">
        <v>2.2000000000000002</v>
      </c>
      <c r="V276" s="20" t="s">
        <v>994</v>
      </c>
      <c r="W276" s="20">
        <v>0.2</v>
      </c>
      <c r="X276" s="23" t="b">
        <v>0</v>
      </c>
      <c r="Y276" s="20"/>
      <c r="Z276" s="20" t="s">
        <v>899</v>
      </c>
      <c r="AA276" s="22">
        <v>8</v>
      </c>
      <c r="AB276" s="22">
        <v>31</v>
      </c>
      <c r="AC276" s="22">
        <v>9</v>
      </c>
      <c r="AD276" s="22">
        <v>2910</v>
      </c>
      <c r="AE276" s="22">
        <v>12</v>
      </c>
      <c r="AF276" s="22">
        <v>23558</v>
      </c>
      <c r="AG276" s="22">
        <v>1447</v>
      </c>
      <c r="AH276" s="20">
        <v>0.2</v>
      </c>
      <c r="AI276" s="20">
        <v>1.9</v>
      </c>
      <c r="AJ276" s="20" t="s">
        <v>583</v>
      </c>
      <c r="AK276" s="22">
        <v>360</v>
      </c>
      <c r="AL276" s="22">
        <v>0</v>
      </c>
      <c r="AM276" s="22">
        <v>0</v>
      </c>
      <c r="AN276" s="22">
        <v>1</v>
      </c>
      <c r="AO276" s="22">
        <v>4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60</v>
      </c>
      <c r="AX276" s="20">
        <v>72.8</v>
      </c>
      <c r="AY276" s="20">
        <v>79.599999999999994</v>
      </c>
      <c r="AZ276" s="20">
        <v>54</v>
      </c>
      <c r="BA276" s="20">
        <v>20.7</v>
      </c>
      <c r="BB276" s="22">
        <v>4</v>
      </c>
      <c r="BC276" s="20">
        <v>0.18</v>
      </c>
      <c r="BD276" s="20">
        <v>0.36</v>
      </c>
      <c r="BE276" s="20">
        <v>0.54</v>
      </c>
      <c r="BF276" s="20">
        <v>4.8</v>
      </c>
      <c r="BG276" s="22">
        <v>166</v>
      </c>
      <c r="BH276" s="22">
        <v>62</v>
      </c>
      <c r="BI276" s="22">
        <v>74</v>
      </c>
      <c r="BJ276" s="22">
        <v>54</v>
      </c>
      <c r="BK276" s="22">
        <v>110</v>
      </c>
      <c r="BL276" s="22">
        <v>65</v>
      </c>
      <c r="BM276" s="22">
        <v>101</v>
      </c>
      <c r="BN276" s="22">
        <v>56</v>
      </c>
      <c r="BO276" s="20"/>
      <c r="BP276" s="20"/>
      <c r="BQ276" s="20"/>
      <c r="BR276" s="20"/>
      <c r="BS276" s="20"/>
      <c r="BT276" s="20"/>
      <c r="BU276" s="22">
        <v>0.04</v>
      </c>
      <c r="BV276" s="22">
        <v>0</v>
      </c>
      <c r="BW276" s="22">
        <v>0.09</v>
      </c>
      <c r="BX276" s="22">
        <v>0.13</v>
      </c>
      <c r="BY276" s="22">
        <v>1.2</v>
      </c>
      <c r="BZ276" s="22">
        <v>1</v>
      </c>
      <c r="CA276" s="22">
        <v>298</v>
      </c>
      <c r="CB276" s="22">
        <v>197</v>
      </c>
      <c r="CC276" s="22">
        <v>259</v>
      </c>
      <c r="CD276" s="22">
        <v>113</v>
      </c>
      <c r="CE276" s="22">
        <v>189</v>
      </c>
      <c r="CF276" s="22">
        <v>80</v>
      </c>
      <c r="CG276" s="22">
        <v>351</v>
      </c>
      <c r="CH276" s="22">
        <v>113</v>
      </c>
      <c r="CI276" s="22">
        <v>1</v>
      </c>
      <c r="CJ276" s="22">
        <v>0.25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231747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4</v>
      </c>
      <c r="J277" s="20">
        <v>3</v>
      </c>
      <c r="K277" s="20">
        <v>3.5</v>
      </c>
      <c r="L277" s="22">
        <v>1</v>
      </c>
      <c r="M277" s="20" t="s">
        <v>1223</v>
      </c>
      <c r="N277" s="20">
        <v>3.5</v>
      </c>
      <c r="O277" s="22">
        <v>232</v>
      </c>
      <c r="P277" s="23" t="b">
        <v>0</v>
      </c>
      <c r="Q277" s="20"/>
      <c r="R277" s="20"/>
      <c r="S277" s="22">
        <v>49</v>
      </c>
      <c r="T277" s="20" t="s">
        <v>1224</v>
      </c>
      <c r="U277" s="20">
        <v>3.5</v>
      </c>
      <c r="V277" s="20" t="s">
        <v>617</v>
      </c>
      <c r="W277" s="20">
        <v>0.5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14</v>
      </c>
      <c r="AD277" s="22">
        <v>29131</v>
      </c>
      <c r="AE277" s="22">
        <v>5472</v>
      </c>
      <c r="AF277" s="22">
        <v>25547</v>
      </c>
      <c r="AG277" s="22">
        <v>1771</v>
      </c>
      <c r="AH277" s="20">
        <v>0.7</v>
      </c>
      <c r="AI277" s="20">
        <v>2.9</v>
      </c>
      <c r="AJ277" s="20" t="s">
        <v>617</v>
      </c>
      <c r="AK277" s="22">
        <v>123</v>
      </c>
      <c r="AL277" s="22">
        <v>0</v>
      </c>
      <c r="AM277" s="22">
        <v>3</v>
      </c>
      <c r="AN277" s="22">
        <v>0</v>
      </c>
      <c r="AO277" s="22">
        <v>4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41</v>
      </c>
      <c r="AX277" s="20">
        <v>56.4</v>
      </c>
      <c r="AY277" s="20">
        <v>34.1</v>
      </c>
      <c r="AZ277" s="20">
        <v>23</v>
      </c>
      <c r="BA277" s="20">
        <v>11.4</v>
      </c>
      <c r="BB277" s="22">
        <v>0</v>
      </c>
      <c r="BC277" s="20">
        <v>0.06</v>
      </c>
      <c r="BD277" s="20">
        <v>0.22</v>
      </c>
      <c r="BE277" s="20">
        <v>0.28000000000000003</v>
      </c>
      <c r="BF277" s="20">
        <v>4.13</v>
      </c>
      <c r="BG277" s="22">
        <v>203</v>
      </c>
      <c r="BH277" s="22">
        <v>22</v>
      </c>
      <c r="BI277" s="22">
        <v>179</v>
      </c>
      <c r="BJ277" s="22">
        <v>25</v>
      </c>
      <c r="BK277" s="22">
        <v>203</v>
      </c>
      <c r="BL277" s="22">
        <v>42</v>
      </c>
      <c r="BM277" s="22">
        <v>226</v>
      </c>
      <c r="BN277" s="22">
        <v>31</v>
      </c>
      <c r="BO277" s="20"/>
      <c r="BP277" s="20"/>
      <c r="BQ277" s="20"/>
      <c r="BR277" s="20"/>
      <c r="BS277" s="20"/>
      <c r="BT277" s="20"/>
      <c r="BU277" s="22">
        <v>0.04</v>
      </c>
      <c r="BV277" s="22">
        <v>0</v>
      </c>
      <c r="BW277" s="22">
        <v>0.16</v>
      </c>
      <c r="BX277" s="22">
        <v>0.2</v>
      </c>
      <c r="BY277" s="22">
        <v>3.02</v>
      </c>
      <c r="BZ277" s="22">
        <v>2.93</v>
      </c>
      <c r="CA277" s="22">
        <v>270</v>
      </c>
      <c r="CB277" s="22">
        <v>55</v>
      </c>
      <c r="CC277" s="22">
        <v>65</v>
      </c>
      <c r="CD277" s="22">
        <v>13</v>
      </c>
      <c r="CE277" s="22">
        <v>98</v>
      </c>
      <c r="CF277" s="22">
        <v>18</v>
      </c>
      <c r="CG277" s="22">
        <v>226</v>
      </c>
      <c r="CH277" s="22">
        <v>41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169593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-0.5</v>
      </c>
      <c r="K278" s="20">
        <v>0</v>
      </c>
      <c r="L278" s="22">
        <v>0</v>
      </c>
      <c r="M278" s="20" t="s">
        <v>1234</v>
      </c>
      <c r="N278" s="20">
        <v>0</v>
      </c>
      <c r="O278" s="22">
        <v>233</v>
      </c>
      <c r="P278" s="23" t="b">
        <v>0</v>
      </c>
      <c r="Q278" s="20"/>
      <c r="R278" s="20"/>
      <c r="S278" s="22">
        <v>40</v>
      </c>
      <c r="T278" s="20" t="s">
        <v>1235</v>
      </c>
      <c r="U278" s="20">
        <v>0</v>
      </c>
      <c r="V278" s="20" t="s">
        <v>689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0</v>
      </c>
      <c r="AD278" s="22">
        <v>1343</v>
      </c>
      <c r="AE278" s="22">
        <v>49</v>
      </c>
      <c r="AF278" s="22">
        <v>3183</v>
      </c>
      <c r="AG278" s="22">
        <v>127</v>
      </c>
      <c r="AH278" s="20">
        <v>0</v>
      </c>
      <c r="AI278" s="20">
        <v>0</v>
      </c>
      <c r="AJ278" s="20" t="s">
        <v>689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447</v>
      </c>
      <c r="BH278" s="22">
        <v>47</v>
      </c>
      <c r="BI278" s="22">
        <v>431</v>
      </c>
      <c r="BJ278" s="22">
        <v>30</v>
      </c>
      <c r="BK278" s="22">
        <v>402</v>
      </c>
      <c r="BL278" s="22">
        <v>26</v>
      </c>
      <c r="BM278" s="22">
        <v>453</v>
      </c>
      <c r="BN278" s="22">
        <v>47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627</v>
      </c>
      <c r="CB278" s="22">
        <v>54</v>
      </c>
      <c r="CC278" s="22">
        <v>414</v>
      </c>
      <c r="CD278" s="22">
        <v>46</v>
      </c>
      <c r="CE278" s="22">
        <v>448</v>
      </c>
      <c r="CF278" s="22">
        <v>47</v>
      </c>
      <c r="CG278" s="22">
        <v>383</v>
      </c>
      <c r="CH278" s="22">
        <v>56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244723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2.5</v>
      </c>
      <c r="K279" s="20">
        <v>3</v>
      </c>
      <c r="L279" s="22">
        <v>5</v>
      </c>
      <c r="M279" s="20" t="s">
        <v>1227</v>
      </c>
      <c r="N279" s="20">
        <v>3</v>
      </c>
      <c r="O279" s="22">
        <v>234</v>
      </c>
      <c r="P279" s="23" t="b">
        <v>0</v>
      </c>
      <c r="Q279" s="20"/>
      <c r="R279" s="20" t="s">
        <v>2414</v>
      </c>
      <c r="S279" s="22">
        <v>45</v>
      </c>
      <c r="T279" s="20" t="s">
        <v>1228</v>
      </c>
      <c r="U279" s="20">
        <v>3.7</v>
      </c>
      <c r="V279" s="20" t="s">
        <v>529</v>
      </c>
      <c r="W279" s="20">
        <v>1.2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22</v>
      </c>
      <c r="AD279" s="22">
        <v>88583</v>
      </c>
      <c r="AE279" s="22">
        <v>3728</v>
      </c>
      <c r="AF279" s="22">
        <v>35011</v>
      </c>
      <c r="AG279" s="22">
        <v>2171</v>
      </c>
      <c r="AH279" s="20">
        <v>0.7</v>
      </c>
      <c r="AI279" s="20">
        <v>4.9000000000000004</v>
      </c>
      <c r="AJ279" s="20" t="s">
        <v>529</v>
      </c>
      <c r="AK279" s="22">
        <v>540</v>
      </c>
      <c r="AL279" s="22">
        <v>0</v>
      </c>
      <c r="AM279" s="22">
        <v>1</v>
      </c>
      <c r="AN279" s="22">
        <v>2</v>
      </c>
      <c r="AO279" s="22">
        <v>7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2</v>
      </c>
      <c r="AW279" s="22">
        <v>113</v>
      </c>
      <c r="AX279" s="20">
        <v>86.8</v>
      </c>
      <c r="AY279" s="20">
        <v>61.9</v>
      </c>
      <c r="AZ279" s="20">
        <v>18</v>
      </c>
      <c r="BA279" s="20">
        <v>16.600000000000001</v>
      </c>
      <c r="BB279" s="22">
        <v>6</v>
      </c>
      <c r="BC279" s="20">
        <v>0.03</v>
      </c>
      <c r="BD279" s="20">
        <v>0.43</v>
      </c>
      <c r="BE279" s="20">
        <v>0.46</v>
      </c>
      <c r="BF279" s="20">
        <v>8.6</v>
      </c>
      <c r="BG279" s="22">
        <v>125</v>
      </c>
      <c r="BH279" s="22">
        <v>50</v>
      </c>
      <c r="BI279" s="22">
        <v>116</v>
      </c>
      <c r="BJ279" s="22">
        <v>24</v>
      </c>
      <c r="BK279" s="22">
        <v>219</v>
      </c>
      <c r="BL279" s="22">
        <v>59</v>
      </c>
      <c r="BM279" s="22">
        <v>144</v>
      </c>
      <c r="BN279" s="22">
        <v>35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7.0000000000000007E-2</v>
      </c>
      <c r="BX279" s="22">
        <v>7.0000000000000007E-2</v>
      </c>
      <c r="BY279" s="22">
        <v>1.43</v>
      </c>
      <c r="BZ279" s="22">
        <v>1.17</v>
      </c>
      <c r="CA279" s="22">
        <v>406</v>
      </c>
      <c r="CB279" s="22">
        <v>88</v>
      </c>
      <c r="CC279" s="22">
        <v>91</v>
      </c>
      <c r="CD279" s="22">
        <v>27</v>
      </c>
      <c r="CE279" s="22">
        <v>90</v>
      </c>
      <c r="CF279" s="22">
        <v>27</v>
      </c>
      <c r="CG279" s="22">
        <v>152</v>
      </c>
      <c r="CH279" s="22">
        <v>58</v>
      </c>
      <c r="CI279" s="22">
        <v>1</v>
      </c>
      <c r="CJ279" s="22">
        <v>0.33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512462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</v>
      </c>
      <c r="K280" s="20">
        <v>0</v>
      </c>
      <c r="L280" s="22">
        <v>0</v>
      </c>
      <c r="M280" s="20" t="s">
        <v>2094</v>
      </c>
      <c r="N280" s="20">
        <v>0</v>
      </c>
      <c r="O280" s="22">
        <v>235</v>
      </c>
      <c r="P280" s="23" t="b">
        <v>0</v>
      </c>
      <c r="Q280" s="20" t="s">
        <v>2819</v>
      </c>
      <c r="R280" s="20" t="s">
        <v>2820</v>
      </c>
      <c r="S280" s="22">
        <v>40</v>
      </c>
      <c r="T280" s="20" t="s">
        <v>2095</v>
      </c>
      <c r="U280" s="20">
        <v>0</v>
      </c>
      <c r="V280" s="20" t="s">
        <v>619</v>
      </c>
      <c r="W280" s="20">
        <v>0.1</v>
      </c>
      <c r="X280" s="23" t="b">
        <v>0</v>
      </c>
      <c r="Y280" s="20"/>
      <c r="Z280" s="20" t="s">
        <v>872</v>
      </c>
      <c r="AA280" s="22">
        <v>8</v>
      </c>
      <c r="AB280" s="22">
        <v>31</v>
      </c>
      <c r="AC280" s="22">
        <v>0</v>
      </c>
      <c r="AD280" s="22">
        <v>415</v>
      </c>
      <c r="AE280" s="22">
        <v>0</v>
      </c>
      <c r="AF280" s="22">
        <v>8066</v>
      </c>
      <c r="AG280" s="22">
        <v>162</v>
      </c>
      <c r="AH280" s="20">
        <v>0</v>
      </c>
      <c r="AI280" s="20">
        <v>0</v>
      </c>
      <c r="AJ280" s="20" t="s">
        <v>619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500</v>
      </c>
      <c r="BH280" s="22">
        <v>187</v>
      </c>
      <c r="BI280" s="22">
        <v>485</v>
      </c>
      <c r="BJ280" s="22">
        <v>185</v>
      </c>
      <c r="BK280" s="22">
        <v>459</v>
      </c>
      <c r="BL280" s="22">
        <v>173</v>
      </c>
      <c r="BM280" s="22">
        <v>505</v>
      </c>
      <c r="BN280" s="22">
        <v>187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692</v>
      </c>
      <c r="CB280" s="22">
        <v>212</v>
      </c>
      <c r="CC280" s="22">
        <v>470</v>
      </c>
      <c r="CD280" s="22">
        <v>172</v>
      </c>
      <c r="CE280" s="22">
        <v>503</v>
      </c>
      <c r="CF280" s="22">
        <v>183</v>
      </c>
      <c r="CG280" s="22">
        <v>460</v>
      </c>
      <c r="CH280" s="22">
        <v>177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443661</v>
      </c>
      <c r="D281" s="22">
        <v>0</v>
      </c>
      <c r="E281" s="22">
        <v>0</v>
      </c>
      <c r="F281" s="22">
        <v>-2</v>
      </c>
      <c r="G281" s="22">
        <v>2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1027</v>
      </c>
      <c r="N281" s="20">
        <v>0</v>
      </c>
      <c r="O281" s="22">
        <v>236</v>
      </c>
      <c r="P281" s="23" t="b">
        <v>0</v>
      </c>
      <c r="Q281" s="20" t="s">
        <v>2400</v>
      </c>
      <c r="R281" s="20" t="s">
        <v>2096</v>
      </c>
      <c r="S281" s="22">
        <v>58</v>
      </c>
      <c r="T281" s="20" t="s">
        <v>1229</v>
      </c>
      <c r="U281" s="20">
        <v>0</v>
      </c>
      <c r="V281" s="20" t="s">
        <v>424</v>
      </c>
      <c r="W281" s="20">
        <v>0.1</v>
      </c>
      <c r="X281" s="23" t="b">
        <v>0</v>
      </c>
      <c r="Y281" s="20"/>
      <c r="Z281" s="20" t="s">
        <v>899</v>
      </c>
      <c r="AA281" s="22">
        <v>8</v>
      </c>
      <c r="AB281" s="22">
        <v>31</v>
      </c>
      <c r="AC281" s="22">
        <v>0</v>
      </c>
      <c r="AD281" s="22">
        <v>1432</v>
      </c>
      <c r="AE281" s="22">
        <v>37</v>
      </c>
      <c r="AF281" s="22">
        <v>10262</v>
      </c>
      <c r="AG281" s="22">
        <v>197</v>
      </c>
      <c r="AH281" s="20">
        <v>0</v>
      </c>
      <c r="AI281" s="20">
        <v>0</v>
      </c>
      <c r="AJ281" s="20" t="s">
        <v>424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709</v>
      </c>
      <c r="BH281" s="22">
        <v>306</v>
      </c>
      <c r="BI281" s="22">
        <v>709</v>
      </c>
      <c r="BJ281" s="22">
        <v>306</v>
      </c>
      <c r="BK281" s="22">
        <v>708</v>
      </c>
      <c r="BL281" s="22">
        <v>305</v>
      </c>
      <c r="BM281" s="22">
        <v>709</v>
      </c>
      <c r="BN281" s="22">
        <v>306</v>
      </c>
      <c r="BO281" s="22">
        <v>2</v>
      </c>
      <c r="BP281" s="20"/>
      <c r="BQ281" s="22">
        <v>2</v>
      </c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84</v>
      </c>
      <c r="CB281" s="22">
        <v>53</v>
      </c>
      <c r="CC281" s="22">
        <v>702</v>
      </c>
      <c r="CD281" s="22">
        <v>304</v>
      </c>
      <c r="CE281" s="22">
        <v>708</v>
      </c>
      <c r="CF281" s="22">
        <v>305</v>
      </c>
      <c r="CG281" s="22">
        <v>477</v>
      </c>
      <c r="CH281" s="22">
        <v>161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27.75" thickBot="1">
      <c r="A282" s="22">
        <v>0</v>
      </c>
      <c r="B282" s="22">
        <v>0</v>
      </c>
      <c r="C282" s="22">
        <v>450541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4</v>
      </c>
      <c r="J282" s="20">
        <v>0</v>
      </c>
      <c r="K282" s="20">
        <v>0</v>
      </c>
      <c r="L282" s="22">
        <v>0</v>
      </c>
      <c r="M282" s="20" t="s">
        <v>1236</v>
      </c>
      <c r="N282" s="20">
        <v>0</v>
      </c>
      <c r="O282" s="22">
        <v>237</v>
      </c>
      <c r="P282" s="23" t="b">
        <v>0</v>
      </c>
      <c r="Q282" s="20" t="s">
        <v>2415</v>
      </c>
      <c r="R282" s="20" t="s">
        <v>2416</v>
      </c>
      <c r="S282" s="22">
        <v>45</v>
      </c>
      <c r="T282" s="20" t="s">
        <v>1237</v>
      </c>
      <c r="U282" s="20">
        <v>0</v>
      </c>
      <c r="V282" s="20" t="s">
        <v>691</v>
      </c>
      <c r="W282" s="20">
        <v>0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0</v>
      </c>
      <c r="AE282" s="22">
        <v>0</v>
      </c>
      <c r="AF282" s="22">
        <v>1125</v>
      </c>
      <c r="AG282" s="22">
        <v>21</v>
      </c>
      <c r="AH282" s="20">
        <v>0</v>
      </c>
      <c r="AI282" s="20">
        <v>0</v>
      </c>
      <c r="AJ282" s="20" t="s">
        <v>691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606</v>
      </c>
      <c r="BH282" s="22">
        <v>63</v>
      </c>
      <c r="BI282" s="22">
        <v>602</v>
      </c>
      <c r="BJ282" s="22">
        <v>66</v>
      </c>
      <c r="BK282" s="22">
        <v>593</v>
      </c>
      <c r="BL282" s="22">
        <v>65</v>
      </c>
      <c r="BM282" s="22">
        <v>611</v>
      </c>
      <c r="BN282" s="22">
        <v>65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421</v>
      </c>
      <c r="CB282" s="22">
        <v>73</v>
      </c>
      <c r="CC282" s="22">
        <v>588</v>
      </c>
      <c r="CD282" s="22">
        <v>63</v>
      </c>
      <c r="CE282" s="22">
        <v>613</v>
      </c>
      <c r="CF282" s="22">
        <v>67</v>
      </c>
      <c r="CG282" s="22">
        <v>623</v>
      </c>
      <c r="CH282" s="22">
        <v>86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0"/>
      <c r="B283" s="20"/>
      <c r="C283" s="22">
        <v>427623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2</v>
      </c>
      <c r="J283" s="20">
        <v>-0.3</v>
      </c>
      <c r="K283" s="20">
        <v>0.2</v>
      </c>
      <c r="L283" s="22">
        <v>0</v>
      </c>
      <c r="M283" s="20" t="s">
        <v>1004</v>
      </c>
      <c r="N283" s="20">
        <v>0.2</v>
      </c>
      <c r="O283" s="22">
        <v>238</v>
      </c>
      <c r="P283" s="23" t="b">
        <v>0</v>
      </c>
      <c r="Q283" s="20"/>
      <c r="R283" s="20"/>
      <c r="S283" s="22">
        <v>39</v>
      </c>
      <c r="T283" s="20" t="s">
        <v>1241</v>
      </c>
      <c r="U283" s="20">
        <v>1</v>
      </c>
      <c r="V283" s="20" t="s">
        <v>503</v>
      </c>
      <c r="W283" s="20">
        <v>0.4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1</v>
      </c>
      <c r="AD283" s="22">
        <v>13723</v>
      </c>
      <c r="AE283" s="22">
        <v>1657</v>
      </c>
      <c r="AF283" s="22">
        <v>17000</v>
      </c>
      <c r="AG283" s="22">
        <v>954</v>
      </c>
      <c r="AH283" s="20">
        <v>0.1</v>
      </c>
      <c r="AI283" s="20">
        <v>0.3</v>
      </c>
      <c r="AJ283" s="20" t="s">
        <v>2097</v>
      </c>
      <c r="AK283" s="22">
        <v>90</v>
      </c>
      <c r="AL283" s="22">
        <v>0</v>
      </c>
      <c r="AM283" s="22">
        <v>0</v>
      </c>
      <c r="AN283" s="22">
        <v>0</v>
      </c>
      <c r="AO283" s="22">
        <v>3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7</v>
      </c>
      <c r="AX283" s="20">
        <v>17.600000000000001</v>
      </c>
      <c r="AY283" s="20">
        <v>0.2</v>
      </c>
      <c r="AZ283" s="20">
        <v>0</v>
      </c>
      <c r="BA283" s="20">
        <v>1.8</v>
      </c>
      <c r="BB283" s="22">
        <v>1</v>
      </c>
      <c r="BC283" s="20">
        <v>0</v>
      </c>
      <c r="BD283" s="20">
        <v>0</v>
      </c>
      <c r="BE283" s="20">
        <v>0</v>
      </c>
      <c r="BF283" s="20">
        <v>3.21</v>
      </c>
      <c r="BG283" s="22">
        <v>307</v>
      </c>
      <c r="BH283" s="22">
        <v>119</v>
      </c>
      <c r="BI283" s="22">
        <v>385</v>
      </c>
      <c r="BJ283" s="22">
        <v>139</v>
      </c>
      <c r="BK283" s="22">
        <v>370</v>
      </c>
      <c r="BL283" s="22">
        <v>130</v>
      </c>
      <c r="BM283" s="22">
        <v>370</v>
      </c>
      <c r="BN283" s="22">
        <v>132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3.21</v>
      </c>
      <c r="BZ283" s="22">
        <v>3</v>
      </c>
      <c r="CA283" s="22">
        <v>714</v>
      </c>
      <c r="CB283" s="22">
        <v>228</v>
      </c>
      <c r="CC283" s="22">
        <v>344</v>
      </c>
      <c r="CD283" s="22">
        <v>111</v>
      </c>
      <c r="CE283" s="22">
        <v>313</v>
      </c>
      <c r="CF283" s="22">
        <v>106</v>
      </c>
      <c r="CG283" s="22">
        <v>232</v>
      </c>
      <c r="CH283" s="22">
        <v>91</v>
      </c>
      <c r="CI283" s="22">
        <v>1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173954</v>
      </c>
      <c r="D284" s="22">
        <v>0</v>
      </c>
      <c r="E284" s="22">
        <v>0</v>
      </c>
      <c r="F284" s="22">
        <v>-1</v>
      </c>
      <c r="G284" s="22">
        <v>1</v>
      </c>
      <c r="H284" s="22">
        <v>0</v>
      </c>
      <c r="I284" s="22">
        <v>3</v>
      </c>
      <c r="J284" s="20">
        <v>-0.5</v>
      </c>
      <c r="K284" s="20">
        <v>0</v>
      </c>
      <c r="L284" s="22">
        <v>0</v>
      </c>
      <c r="M284" s="20" t="s">
        <v>1216</v>
      </c>
      <c r="N284" s="20">
        <v>0</v>
      </c>
      <c r="O284" s="22">
        <v>239</v>
      </c>
      <c r="P284" s="23" t="b">
        <v>0</v>
      </c>
      <c r="Q284" s="20"/>
      <c r="R284" s="20"/>
      <c r="S284" s="22">
        <v>44</v>
      </c>
      <c r="T284" s="20" t="s">
        <v>1217</v>
      </c>
      <c r="U284" s="20">
        <v>0</v>
      </c>
      <c r="V284" s="20" t="s">
        <v>686</v>
      </c>
      <c r="W284" s="20">
        <v>0.1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0</v>
      </c>
      <c r="AD284" s="22">
        <v>2335</v>
      </c>
      <c r="AE284" s="22">
        <v>204</v>
      </c>
      <c r="AF284" s="22">
        <v>3437</v>
      </c>
      <c r="AG284" s="22">
        <v>186</v>
      </c>
      <c r="AH284" s="20">
        <v>0</v>
      </c>
      <c r="AI284" s="20">
        <v>0</v>
      </c>
      <c r="AJ284" s="20" t="s">
        <v>686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538</v>
      </c>
      <c r="BH284" s="22">
        <v>203</v>
      </c>
      <c r="BI284" s="22">
        <v>526</v>
      </c>
      <c r="BJ284" s="22">
        <v>203</v>
      </c>
      <c r="BK284" s="22">
        <v>506</v>
      </c>
      <c r="BL284" s="22">
        <v>194</v>
      </c>
      <c r="BM284" s="22">
        <v>543</v>
      </c>
      <c r="BN284" s="22">
        <v>206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512</v>
      </c>
      <c r="CB284" s="22">
        <v>276</v>
      </c>
      <c r="CC284" s="22">
        <v>514</v>
      </c>
      <c r="CD284" s="22">
        <v>189</v>
      </c>
      <c r="CE284" s="22">
        <v>544</v>
      </c>
      <c r="CF284" s="22">
        <v>206</v>
      </c>
      <c r="CG284" s="22">
        <v>479</v>
      </c>
      <c r="CH284" s="22">
        <v>162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86417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1.7</v>
      </c>
      <c r="K285" s="20">
        <v>2.2000000000000002</v>
      </c>
      <c r="L285" s="22">
        <v>3</v>
      </c>
      <c r="M285" s="20" t="s">
        <v>1213</v>
      </c>
      <c r="N285" s="20">
        <v>2.2000000000000002</v>
      </c>
      <c r="O285" s="22">
        <v>240</v>
      </c>
      <c r="P285" s="23" t="b">
        <v>0</v>
      </c>
      <c r="Q285" s="20"/>
      <c r="R285" s="20"/>
      <c r="S285" s="22">
        <v>49</v>
      </c>
      <c r="T285" s="20" t="s">
        <v>1214</v>
      </c>
      <c r="U285" s="20">
        <v>2.2999999999999998</v>
      </c>
      <c r="V285" s="20" t="s">
        <v>584</v>
      </c>
      <c r="W285" s="20">
        <v>0.1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14</v>
      </c>
      <c r="AD285" s="22">
        <v>4195</v>
      </c>
      <c r="AE285" s="22">
        <v>286</v>
      </c>
      <c r="AF285" s="22">
        <v>7899</v>
      </c>
      <c r="AG285" s="22">
        <v>324</v>
      </c>
      <c r="AH285" s="20">
        <v>0.4</v>
      </c>
      <c r="AI285" s="20">
        <v>2.9</v>
      </c>
      <c r="AJ285" s="20" t="s">
        <v>584</v>
      </c>
      <c r="AK285" s="22">
        <v>462</v>
      </c>
      <c r="AL285" s="22">
        <v>0</v>
      </c>
      <c r="AM285" s="22">
        <v>0</v>
      </c>
      <c r="AN285" s="22">
        <v>2</v>
      </c>
      <c r="AO285" s="22">
        <v>6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43</v>
      </c>
      <c r="AX285" s="20">
        <v>61.8</v>
      </c>
      <c r="AY285" s="20">
        <v>102.3</v>
      </c>
      <c r="AZ285" s="20">
        <v>80</v>
      </c>
      <c r="BA285" s="20">
        <v>24.3</v>
      </c>
      <c r="BB285" s="22">
        <v>6</v>
      </c>
      <c r="BC285" s="20">
        <v>0.27</v>
      </c>
      <c r="BD285" s="20">
        <v>0.36</v>
      </c>
      <c r="BE285" s="20">
        <v>0.63</v>
      </c>
      <c r="BF285" s="20">
        <v>7.38</v>
      </c>
      <c r="BG285" s="22">
        <v>190</v>
      </c>
      <c r="BH285" s="22">
        <v>73</v>
      </c>
      <c r="BI285" s="22">
        <v>47</v>
      </c>
      <c r="BJ285" s="22">
        <v>34</v>
      </c>
      <c r="BK285" s="22">
        <v>69</v>
      </c>
      <c r="BL285" s="22">
        <v>38</v>
      </c>
      <c r="BM285" s="22">
        <v>75</v>
      </c>
      <c r="BN285" s="22">
        <v>44</v>
      </c>
      <c r="BO285" s="20"/>
      <c r="BP285" s="20"/>
      <c r="BQ285" s="20"/>
      <c r="BR285" s="20"/>
      <c r="BS285" s="20"/>
      <c r="BT285" s="20"/>
      <c r="BU285" s="22">
        <v>0.05</v>
      </c>
      <c r="BV285" s="22">
        <v>0</v>
      </c>
      <c r="BW285" s="22">
        <v>7.0000000000000007E-2</v>
      </c>
      <c r="BX285" s="22">
        <v>0.12</v>
      </c>
      <c r="BY285" s="22">
        <v>1.44</v>
      </c>
      <c r="BZ285" s="22">
        <v>1.17</v>
      </c>
      <c r="CA285" s="22">
        <v>233</v>
      </c>
      <c r="CB285" s="22">
        <v>151</v>
      </c>
      <c r="CC285" s="22">
        <v>148</v>
      </c>
      <c r="CD285" s="22">
        <v>65</v>
      </c>
      <c r="CE285" s="22">
        <v>183</v>
      </c>
      <c r="CF285" s="22">
        <v>77</v>
      </c>
      <c r="CG285" s="22">
        <v>368</v>
      </c>
      <c r="CH285" s="22">
        <v>117</v>
      </c>
      <c r="CI285" s="22">
        <v>1.17</v>
      </c>
      <c r="CJ285" s="22">
        <v>0.39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49413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2</v>
      </c>
      <c r="J286" s="20">
        <v>0</v>
      </c>
      <c r="K286" s="20">
        <v>0</v>
      </c>
      <c r="L286" s="22">
        <v>0</v>
      </c>
      <c r="M286" s="20" t="s">
        <v>479</v>
      </c>
      <c r="N286" s="20">
        <v>0</v>
      </c>
      <c r="O286" s="22">
        <v>241</v>
      </c>
      <c r="P286" s="23" t="b">
        <v>0</v>
      </c>
      <c r="Q286" s="20" t="s">
        <v>3242</v>
      </c>
      <c r="R286" s="20" t="s">
        <v>3243</v>
      </c>
      <c r="S286" s="22">
        <v>40</v>
      </c>
      <c r="T286" s="20" t="s">
        <v>1207</v>
      </c>
      <c r="U286" s="20">
        <v>1</v>
      </c>
      <c r="V286" s="20" t="s">
        <v>635</v>
      </c>
      <c r="W286" s="20">
        <v>0.7</v>
      </c>
      <c r="X286" s="23" t="b">
        <v>0</v>
      </c>
      <c r="Y286" s="20"/>
      <c r="Z286" s="20" t="s">
        <v>899</v>
      </c>
      <c r="AA286" s="22">
        <v>8</v>
      </c>
      <c r="AB286" s="22">
        <v>31</v>
      </c>
      <c r="AC286" s="22">
        <v>1</v>
      </c>
      <c r="AD286" s="22">
        <v>18106</v>
      </c>
      <c r="AE286" s="22">
        <v>19</v>
      </c>
      <c r="AF286" s="22">
        <v>38824</v>
      </c>
      <c r="AG286" s="22">
        <v>2694</v>
      </c>
      <c r="AH286" s="20">
        <v>0</v>
      </c>
      <c r="AI286" s="20">
        <v>0.2</v>
      </c>
      <c r="AJ286" s="20" t="s">
        <v>635</v>
      </c>
      <c r="AK286" s="22">
        <v>1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3</v>
      </c>
      <c r="AX286" s="20">
        <v>0.2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406</v>
      </c>
      <c r="BH286" s="22">
        <v>144</v>
      </c>
      <c r="BI286" s="22">
        <v>408</v>
      </c>
      <c r="BJ286" s="22">
        <v>149</v>
      </c>
      <c r="BK286" s="22">
        <v>379</v>
      </c>
      <c r="BL286" s="22">
        <v>134</v>
      </c>
      <c r="BM286" s="22">
        <v>431</v>
      </c>
      <c r="BN286" s="22">
        <v>152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602</v>
      </c>
      <c r="CB286" s="22">
        <v>163</v>
      </c>
      <c r="CC286" s="22">
        <v>393</v>
      </c>
      <c r="CD286" s="22">
        <v>133</v>
      </c>
      <c r="CE286" s="22">
        <v>315</v>
      </c>
      <c r="CF286" s="22">
        <v>108</v>
      </c>
      <c r="CG286" s="22">
        <v>189</v>
      </c>
      <c r="CH286" s="22">
        <v>72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55494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2</v>
      </c>
      <c r="J287" s="20">
        <v>1.5</v>
      </c>
      <c r="K287" s="20">
        <v>2</v>
      </c>
      <c r="L287" s="22">
        <v>6</v>
      </c>
      <c r="M287" s="20" t="s">
        <v>1208</v>
      </c>
      <c r="N287" s="20">
        <v>2</v>
      </c>
      <c r="O287" s="22">
        <v>242</v>
      </c>
      <c r="P287" s="23" t="b">
        <v>0</v>
      </c>
      <c r="Q287" s="20"/>
      <c r="R287" s="20"/>
      <c r="S287" s="22">
        <v>45</v>
      </c>
      <c r="T287" s="20" t="s">
        <v>1209</v>
      </c>
      <c r="U287" s="20">
        <v>2.7</v>
      </c>
      <c r="V287" s="20" t="s">
        <v>491</v>
      </c>
      <c r="W287" s="20">
        <v>0.3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16</v>
      </c>
      <c r="AD287" s="22">
        <v>10998</v>
      </c>
      <c r="AE287" s="22">
        <v>380</v>
      </c>
      <c r="AF287" s="22">
        <v>9623</v>
      </c>
      <c r="AG287" s="22">
        <v>419</v>
      </c>
      <c r="AH287" s="20">
        <v>0.4</v>
      </c>
      <c r="AI287" s="20">
        <v>3.6</v>
      </c>
      <c r="AJ287" s="20" t="s">
        <v>491</v>
      </c>
      <c r="AK287" s="22">
        <v>532</v>
      </c>
      <c r="AL287" s="22">
        <v>0</v>
      </c>
      <c r="AM287" s="22">
        <v>0</v>
      </c>
      <c r="AN287" s="22">
        <v>2</v>
      </c>
      <c r="AO287" s="22">
        <v>7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0</v>
      </c>
      <c r="AW287" s="22">
        <v>71</v>
      </c>
      <c r="AX287" s="20">
        <v>68.2</v>
      </c>
      <c r="AY287" s="20">
        <v>12</v>
      </c>
      <c r="AZ287" s="20">
        <v>13</v>
      </c>
      <c r="BA287" s="20">
        <v>9.3000000000000007</v>
      </c>
      <c r="BB287" s="22">
        <v>6</v>
      </c>
      <c r="BC287" s="20">
        <v>0.49</v>
      </c>
      <c r="BD287" s="20">
        <v>7.0000000000000007E-2</v>
      </c>
      <c r="BE287" s="20">
        <v>0.56000000000000005</v>
      </c>
      <c r="BF287" s="20">
        <v>8.6</v>
      </c>
      <c r="BG287" s="22">
        <v>175</v>
      </c>
      <c r="BH287" s="22">
        <v>71</v>
      </c>
      <c r="BI287" s="22">
        <v>287</v>
      </c>
      <c r="BJ287" s="22">
        <v>94</v>
      </c>
      <c r="BK287" s="22">
        <v>248</v>
      </c>
      <c r="BL287" s="22">
        <v>73</v>
      </c>
      <c r="BM287" s="22">
        <v>250</v>
      </c>
      <c r="BN287" s="22">
        <v>87</v>
      </c>
      <c r="BO287" s="20"/>
      <c r="BP287" s="20"/>
      <c r="BQ287" s="20"/>
      <c r="BR287" s="20"/>
      <c r="BS287" s="20"/>
      <c r="BT287" s="20"/>
      <c r="BU287" s="22">
        <v>0.08</v>
      </c>
      <c r="BV287" s="22">
        <v>0</v>
      </c>
      <c r="BW287" s="22">
        <v>0.01</v>
      </c>
      <c r="BX287" s="22">
        <v>0.09</v>
      </c>
      <c r="BY287" s="22">
        <v>1.45</v>
      </c>
      <c r="BZ287" s="22">
        <v>1.18</v>
      </c>
      <c r="CA287" s="22">
        <v>342</v>
      </c>
      <c r="CB287" s="22">
        <v>43</v>
      </c>
      <c r="CC287" s="22">
        <v>165</v>
      </c>
      <c r="CD287" s="22">
        <v>57</v>
      </c>
      <c r="CE287" s="22">
        <v>147</v>
      </c>
      <c r="CF287" s="22">
        <v>49</v>
      </c>
      <c r="CG287" s="22">
        <v>272</v>
      </c>
      <c r="CH287" s="22">
        <v>105</v>
      </c>
      <c r="CI287" s="22">
        <v>1.02</v>
      </c>
      <c r="CJ287" s="22">
        <v>0.34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487818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1</v>
      </c>
      <c r="J288" s="20">
        <v>-0.5</v>
      </c>
      <c r="K288" s="20">
        <v>0</v>
      </c>
      <c r="L288" s="22">
        <v>0</v>
      </c>
      <c r="M288" s="20" t="s">
        <v>1016</v>
      </c>
      <c r="N288" s="20">
        <v>0</v>
      </c>
      <c r="O288" s="22">
        <v>243</v>
      </c>
      <c r="P288" s="23" t="b">
        <v>0</v>
      </c>
      <c r="Q288" s="20"/>
      <c r="R288" s="20"/>
      <c r="S288" s="22">
        <v>40</v>
      </c>
      <c r="T288" s="20" t="s">
        <v>1242</v>
      </c>
      <c r="U288" s="20">
        <v>0</v>
      </c>
      <c r="V288" s="20" t="s">
        <v>688</v>
      </c>
      <c r="W288" s="20">
        <v>1.2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0</v>
      </c>
      <c r="AD288" s="22">
        <v>15877</v>
      </c>
      <c r="AE288" s="22">
        <v>500</v>
      </c>
      <c r="AF288" s="22">
        <v>24235</v>
      </c>
      <c r="AG288" s="22">
        <v>1190</v>
      </c>
      <c r="AH288" s="20">
        <v>0</v>
      </c>
      <c r="AI288" s="20">
        <v>0</v>
      </c>
      <c r="AJ288" s="20" t="s">
        <v>688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497</v>
      </c>
      <c r="BH288" s="22">
        <v>69</v>
      </c>
      <c r="BI288" s="22">
        <v>482</v>
      </c>
      <c r="BJ288" s="22">
        <v>53</v>
      </c>
      <c r="BK288" s="22">
        <v>456</v>
      </c>
      <c r="BL288" s="22">
        <v>49</v>
      </c>
      <c r="BM288" s="22">
        <v>502</v>
      </c>
      <c r="BN288" s="22">
        <v>69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688</v>
      </c>
      <c r="CB288" s="22">
        <v>77</v>
      </c>
      <c r="CC288" s="22">
        <v>467</v>
      </c>
      <c r="CD288" s="22">
        <v>68</v>
      </c>
      <c r="CE288" s="22">
        <v>500</v>
      </c>
      <c r="CF288" s="22">
        <v>69</v>
      </c>
      <c r="CG288" s="22">
        <v>147</v>
      </c>
      <c r="CH288" s="22">
        <v>21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172649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1</v>
      </c>
      <c r="J289" s="20">
        <v>-0.5</v>
      </c>
      <c r="K289" s="20">
        <v>0</v>
      </c>
      <c r="L289" s="22">
        <v>0</v>
      </c>
      <c r="M289" s="20" t="s">
        <v>1555</v>
      </c>
      <c r="N289" s="20">
        <v>0</v>
      </c>
      <c r="O289" s="22">
        <v>385</v>
      </c>
      <c r="P289" s="23" t="b">
        <v>0</v>
      </c>
      <c r="Q289" s="20"/>
      <c r="R289" s="20" t="s">
        <v>2593</v>
      </c>
      <c r="S289" s="22">
        <v>45</v>
      </c>
      <c r="T289" s="20" t="s">
        <v>1556</v>
      </c>
      <c r="U289" s="20">
        <v>0</v>
      </c>
      <c r="V289" s="20" t="s">
        <v>434</v>
      </c>
      <c r="W289" s="20">
        <v>0.4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0</v>
      </c>
      <c r="AD289" s="22">
        <v>14128</v>
      </c>
      <c r="AE289" s="22">
        <v>243</v>
      </c>
      <c r="AF289" s="22">
        <v>20102</v>
      </c>
      <c r="AG289" s="22">
        <v>1238</v>
      </c>
      <c r="AH289" s="20">
        <v>0</v>
      </c>
      <c r="AI289" s="20">
        <v>0</v>
      </c>
      <c r="AJ289" s="20" t="s">
        <v>434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584</v>
      </c>
      <c r="BH289" s="22">
        <v>82</v>
      </c>
      <c r="BI289" s="22">
        <v>580</v>
      </c>
      <c r="BJ289" s="22">
        <v>74</v>
      </c>
      <c r="BK289" s="22">
        <v>567</v>
      </c>
      <c r="BL289" s="22">
        <v>71</v>
      </c>
      <c r="BM289" s="22">
        <v>589</v>
      </c>
      <c r="BN289" s="22">
        <v>82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368</v>
      </c>
      <c r="CB289" s="22">
        <v>21</v>
      </c>
      <c r="CC289" s="22">
        <v>565</v>
      </c>
      <c r="CD289" s="22">
        <v>81</v>
      </c>
      <c r="CE289" s="22">
        <v>589</v>
      </c>
      <c r="CF289" s="22">
        <v>82</v>
      </c>
      <c r="CG289" s="22">
        <v>249</v>
      </c>
      <c r="CH289" s="22">
        <v>35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536694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3</v>
      </c>
      <c r="J290" s="20">
        <v>0</v>
      </c>
      <c r="K290" s="20">
        <v>0</v>
      </c>
      <c r="L290" s="22">
        <v>0</v>
      </c>
      <c r="M290" s="20" t="s">
        <v>642</v>
      </c>
      <c r="N290" s="20">
        <v>0</v>
      </c>
      <c r="O290" s="22">
        <v>615</v>
      </c>
      <c r="P290" s="23" t="b">
        <v>0</v>
      </c>
      <c r="Q290" s="20" t="s">
        <v>2594</v>
      </c>
      <c r="R290" s="20" t="s">
        <v>2542</v>
      </c>
      <c r="S290" s="22">
        <v>49</v>
      </c>
      <c r="T290" s="20" t="s">
        <v>2417</v>
      </c>
      <c r="U290" s="20">
        <v>0</v>
      </c>
      <c r="V290" s="20" t="s">
        <v>2418</v>
      </c>
      <c r="W290" s="20">
        <v>0</v>
      </c>
      <c r="X290" s="23" t="b">
        <v>0</v>
      </c>
      <c r="Y290" s="20"/>
      <c r="Z290" s="20" t="s">
        <v>899</v>
      </c>
      <c r="AA290" s="22">
        <v>8</v>
      </c>
      <c r="AB290" s="22">
        <v>31</v>
      </c>
      <c r="AC290" s="22">
        <v>0</v>
      </c>
      <c r="AD290" s="22">
        <v>143</v>
      </c>
      <c r="AE290" s="22">
        <v>8</v>
      </c>
      <c r="AF290" s="22">
        <v>697</v>
      </c>
      <c r="AG290" s="22">
        <v>19</v>
      </c>
      <c r="AH290" s="20">
        <v>0</v>
      </c>
      <c r="AI290" s="20">
        <v>0</v>
      </c>
      <c r="AJ290" s="20" t="s">
        <v>2419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674</v>
      </c>
      <c r="BH290" s="22">
        <v>281</v>
      </c>
      <c r="BI290" s="22">
        <v>671</v>
      </c>
      <c r="BJ290" s="22">
        <v>281</v>
      </c>
      <c r="BK290" s="22">
        <v>667</v>
      </c>
      <c r="BL290" s="22">
        <v>278</v>
      </c>
      <c r="BM290" s="22">
        <v>675</v>
      </c>
      <c r="BN290" s="22">
        <v>282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289</v>
      </c>
      <c r="CB290" s="22">
        <v>190</v>
      </c>
      <c r="CC290" s="22">
        <v>664</v>
      </c>
      <c r="CD290" s="22">
        <v>278</v>
      </c>
      <c r="CE290" s="22">
        <v>675</v>
      </c>
      <c r="CF290" s="22">
        <v>282</v>
      </c>
      <c r="CG290" s="22">
        <v>685</v>
      </c>
      <c r="CH290" s="22">
        <v>283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450542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3</v>
      </c>
      <c r="J291" s="20">
        <v>0</v>
      </c>
      <c r="K291" s="20">
        <v>0.5</v>
      </c>
      <c r="L291" s="22">
        <v>1</v>
      </c>
      <c r="M291" s="20" t="s">
        <v>2543</v>
      </c>
      <c r="N291" s="20">
        <v>0.5</v>
      </c>
      <c r="O291" s="22">
        <v>657</v>
      </c>
      <c r="P291" s="23" t="b">
        <v>0</v>
      </c>
      <c r="Q291" s="20"/>
      <c r="R291" s="20"/>
      <c r="S291" s="22">
        <v>45</v>
      </c>
      <c r="T291" s="20" t="s">
        <v>2544</v>
      </c>
      <c r="U291" s="20">
        <v>1</v>
      </c>
      <c r="V291" s="20" t="s">
        <v>2545</v>
      </c>
      <c r="W291" s="20">
        <v>0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3</v>
      </c>
      <c r="AD291" s="22">
        <v>1111</v>
      </c>
      <c r="AE291" s="22">
        <v>88</v>
      </c>
      <c r="AF291" s="22">
        <v>546</v>
      </c>
      <c r="AG291" s="22">
        <v>43</v>
      </c>
      <c r="AH291" s="20">
        <v>0.1</v>
      </c>
      <c r="AI291" s="20">
        <v>0.7</v>
      </c>
      <c r="AJ291" s="20" t="s">
        <v>2545</v>
      </c>
      <c r="AK291" s="22">
        <v>9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9</v>
      </c>
      <c r="AX291" s="20">
        <v>5</v>
      </c>
      <c r="AY291" s="20">
        <v>11.3</v>
      </c>
      <c r="AZ291" s="20">
        <v>15</v>
      </c>
      <c r="BA291" s="20">
        <v>3.2</v>
      </c>
      <c r="BB291" s="22">
        <v>0</v>
      </c>
      <c r="BC291" s="20">
        <v>0.02</v>
      </c>
      <c r="BD291" s="20">
        <v>0.08</v>
      </c>
      <c r="BE291" s="20">
        <v>0.1</v>
      </c>
      <c r="BF291" s="20">
        <v>0.64</v>
      </c>
      <c r="BG291" s="22">
        <v>377</v>
      </c>
      <c r="BH291" s="22">
        <v>174</v>
      </c>
      <c r="BI291" s="22">
        <v>293</v>
      </c>
      <c r="BJ291" s="22">
        <v>153</v>
      </c>
      <c r="BK291" s="22">
        <v>243</v>
      </c>
      <c r="BL291" s="22">
        <v>127</v>
      </c>
      <c r="BM291" s="22">
        <v>336</v>
      </c>
      <c r="BN291" s="22">
        <v>152</v>
      </c>
      <c r="BO291" s="20"/>
      <c r="BP291" s="20"/>
      <c r="BQ291" s="20"/>
      <c r="BR291" s="20"/>
      <c r="BS291" s="20"/>
      <c r="BT291" s="20"/>
      <c r="BU291" s="22">
        <v>0.2</v>
      </c>
      <c r="BV291" s="22">
        <v>0</v>
      </c>
      <c r="BW291" s="22">
        <v>0.8</v>
      </c>
      <c r="BX291" s="22">
        <v>1</v>
      </c>
      <c r="BY291" s="22">
        <v>6.4</v>
      </c>
      <c r="BZ291" s="22">
        <v>10</v>
      </c>
      <c r="CA291" s="22">
        <v>422</v>
      </c>
      <c r="CB291" s="22">
        <v>236</v>
      </c>
      <c r="CC291" s="22">
        <v>320</v>
      </c>
      <c r="CD291" s="22">
        <v>148</v>
      </c>
      <c r="CE291" s="22">
        <v>342</v>
      </c>
      <c r="CF291" s="22">
        <v>150</v>
      </c>
      <c r="CG291" s="22">
        <v>628</v>
      </c>
      <c r="CH291" s="22">
        <v>250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461382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4</v>
      </c>
      <c r="J292" s="20">
        <v>0</v>
      </c>
      <c r="K292" s="20">
        <v>0</v>
      </c>
      <c r="L292" s="22">
        <v>0</v>
      </c>
      <c r="M292" s="20" t="s">
        <v>2546</v>
      </c>
      <c r="N292" s="20">
        <v>0</v>
      </c>
      <c r="O292" s="22">
        <v>658</v>
      </c>
      <c r="P292" s="23" t="b">
        <v>0</v>
      </c>
      <c r="Q292" s="20" t="s">
        <v>3062</v>
      </c>
      <c r="R292" s="20" t="s">
        <v>3063</v>
      </c>
      <c r="S292" s="22">
        <v>45</v>
      </c>
      <c r="T292" s="20" t="s">
        <v>2547</v>
      </c>
      <c r="U292" s="20">
        <v>0</v>
      </c>
      <c r="V292" s="20" t="s">
        <v>581</v>
      </c>
      <c r="W292" s="20">
        <v>0.1</v>
      </c>
      <c r="X292" s="23" t="b">
        <v>0</v>
      </c>
      <c r="Y292" s="20"/>
      <c r="Z292" s="20" t="s">
        <v>872</v>
      </c>
      <c r="AA292" s="22">
        <v>8</v>
      </c>
      <c r="AB292" s="22">
        <v>31</v>
      </c>
      <c r="AC292" s="22">
        <v>0</v>
      </c>
      <c r="AD292" s="22">
        <v>7045</v>
      </c>
      <c r="AE292" s="22">
        <v>0</v>
      </c>
      <c r="AF292" s="22">
        <v>7293</v>
      </c>
      <c r="AG292" s="22">
        <v>201</v>
      </c>
      <c r="AH292" s="20">
        <v>0</v>
      </c>
      <c r="AI292" s="20">
        <v>0</v>
      </c>
      <c r="AJ292" s="20" t="s">
        <v>581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609</v>
      </c>
      <c r="BH292" s="22">
        <v>64</v>
      </c>
      <c r="BI292" s="22">
        <v>605</v>
      </c>
      <c r="BJ292" s="22">
        <v>67</v>
      </c>
      <c r="BK292" s="22">
        <v>596</v>
      </c>
      <c r="BL292" s="22">
        <v>66</v>
      </c>
      <c r="BM292" s="22">
        <v>614</v>
      </c>
      <c r="BN292" s="22">
        <v>66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426</v>
      </c>
      <c r="CB292" s="22">
        <v>74</v>
      </c>
      <c r="CC292" s="22">
        <v>591</v>
      </c>
      <c r="CD292" s="22">
        <v>64</v>
      </c>
      <c r="CE292" s="22">
        <v>616</v>
      </c>
      <c r="CF292" s="22">
        <v>68</v>
      </c>
      <c r="CG292" s="22">
        <v>471</v>
      </c>
      <c r="CH292" s="22">
        <v>67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120250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3</v>
      </c>
      <c r="J293" s="20">
        <v>0.5</v>
      </c>
      <c r="K293" s="20">
        <v>0</v>
      </c>
      <c r="L293" s="22">
        <v>0</v>
      </c>
      <c r="M293" s="20" t="s">
        <v>1251</v>
      </c>
      <c r="N293" s="20">
        <v>0</v>
      </c>
      <c r="O293" s="22">
        <v>244</v>
      </c>
      <c r="P293" s="23" t="b">
        <v>0</v>
      </c>
      <c r="Q293" s="20"/>
      <c r="R293" s="20"/>
      <c r="S293" s="22">
        <v>44</v>
      </c>
      <c r="T293" s="20" t="s">
        <v>1252</v>
      </c>
      <c r="U293" s="20">
        <v>0</v>
      </c>
      <c r="V293" s="20" t="s">
        <v>1253</v>
      </c>
      <c r="W293" s="20">
        <v>0.2</v>
      </c>
      <c r="X293" s="23" t="b">
        <v>0</v>
      </c>
      <c r="Y293" s="20"/>
      <c r="Z293" s="20" t="s">
        <v>858</v>
      </c>
      <c r="AA293" s="22">
        <v>9</v>
      </c>
      <c r="AB293" s="22">
        <v>11</v>
      </c>
      <c r="AC293" s="22">
        <v>0</v>
      </c>
      <c r="AD293" s="22">
        <v>4625</v>
      </c>
      <c r="AE293" s="22">
        <v>280</v>
      </c>
      <c r="AF293" s="22">
        <v>14302</v>
      </c>
      <c r="AG293" s="22">
        <v>502</v>
      </c>
      <c r="AH293" s="20">
        <v>0</v>
      </c>
      <c r="AI293" s="20">
        <v>0</v>
      </c>
      <c r="AJ293" s="20" t="s">
        <v>368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530</v>
      </c>
      <c r="BH293" s="22">
        <v>197</v>
      </c>
      <c r="BI293" s="22">
        <v>518</v>
      </c>
      <c r="BJ293" s="22">
        <v>197</v>
      </c>
      <c r="BK293" s="22">
        <v>497</v>
      </c>
      <c r="BL293" s="22">
        <v>188</v>
      </c>
      <c r="BM293" s="22">
        <v>535</v>
      </c>
      <c r="BN293" s="22">
        <v>200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500</v>
      </c>
      <c r="CB293" s="22">
        <v>270</v>
      </c>
      <c r="CC293" s="22">
        <v>504</v>
      </c>
      <c r="CD293" s="22">
        <v>183</v>
      </c>
      <c r="CE293" s="22">
        <v>535</v>
      </c>
      <c r="CF293" s="22">
        <v>200</v>
      </c>
      <c r="CG293" s="22">
        <v>324</v>
      </c>
      <c r="CH293" s="22">
        <v>98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480455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2</v>
      </c>
      <c r="J294" s="20">
        <v>1.5</v>
      </c>
      <c r="K294" s="20">
        <v>1</v>
      </c>
      <c r="L294" s="22">
        <v>1</v>
      </c>
      <c r="M294" s="20" t="s">
        <v>1268</v>
      </c>
      <c r="N294" s="20">
        <v>1</v>
      </c>
      <c r="O294" s="22">
        <v>245</v>
      </c>
      <c r="P294" s="23" t="b">
        <v>0</v>
      </c>
      <c r="Q294" s="20"/>
      <c r="R294" s="20" t="s">
        <v>3244</v>
      </c>
      <c r="S294" s="22">
        <v>40</v>
      </c>
      <c r="T294" s="20" t="s">
        <v>1269</v>
      </c>
      <c r="U294" s="20">
        <v>1</v>
      </c>
      <c r="V294" s="20" t="s">
        <v>695</v>
      </c>
      <c r="W294" s="20">
        <v>0.4</v>
      </c>
      <c r="X294" s="23" t="b">
        <v>0</v>
      </c>
      <c r="Y294" s="20"/>
      <c r="Z294" s="20" t="s">
        <v>858</v>
      </c>
      <c r="AA294" s="22">
        <v>9</v>
      </c>
      <c r="AB294" s="22">
        <v>11</v>
      </c>
      <c r="AC294" s="22">
        <v>4</v>
      </c>
      <c r="AD294" s="22">
        <v>13244</v>
      </c>
      <c r="AE294" s="22">
        <v>3262</v>
      </c>
      <c r="AF294" s="22">
        <v>15154</v>
      </c>
      <c r="AG294" s="22">
        <v>619</v>
      </c>
      <c r="AH294" s="20">
        <v>0.2</v>
      </c>
      <c r="AI294" s="20">
        <v>1</v>
      </c>
      <c r="AJ294" s="20" t="s">
        <v>695</v>
      </c>
      <c r="AK294" s="22">
        <v>360</v>
      </c>
      <c r="AL294" s="22">
        <v>0</v>
      </c>
      <c r="AM294" s="22">
        <v>0</v>
      </c>
      <c r="AN294" s="22">
        <v>0</v>
      </c>
      <c r="AO294" s="22">
        <v>5</v>
      </c>
      <c r="AP294" s="22">
        <v>0</v>
      </c>
      <c r="AQ294" s="22">
        <v>0</v>
      </c>
      <c r="AR294" s="22">
        <v>0</v>
      </c>
      <c r="AS294" s="22">
        <v>3</v>
      </c>
      <c r="AT294" s="22">
        <v>0</v>
      </c>
      <c r="AU294" s="22">
        <v>0</v>
      </c>
      <c r="AV294" s="22">
        <v>0</v>
      </c>
      <c r="AW294" s="22">
        <v>54</v>
      </c>
      <c r="AX294" s="20">
        <v>83</v>
      </c>
      <c r="AY294" s="20">
        <v>6.8</v>
      </c>
      <c r="AZ294" s="20">
        <v>30</v>
      </c>
      <c r="BA294" s="20">
        <v>12</v>
      </c>
      <c r="BB294" s="22">
        <v>4</v>
      </c>
      <c r="BC294" s="20">
        <v>0.24</v>
      </c>
      <c r="BD294" s="20">
        <v>0.16</v>
      </c>
      <c r="BE294" s="20">
        <v>0.4</v>
      </c>
      <c r="BF294" s="20">
        <v>4.46</v>
      </c>
      <c r="BG294" s="22">
        <v>137</v>
      </c>
      <c r="BH294" s="22">
        <v>54</v>
      </c>
      <c r="BI294" s="22">
        <v>315</v>
      </c>
      <c r="BJ294" s="22">
        <v>112</v>
      </c>
      <c r="BK294" s="22">
        <v>171</v>
      </c>
      <c r="BL294" s="22">
        <v>38</v>
      </c>
      <c r="BM294" s="22">
        <v>217</v>
      </c>
      <c r="BN294" s="22">
        <v>70</v>
      </c>
      <c r="BO294" s="20"/>
      <c r="BP294" s="20"/>
      <c r="BQ294" s="20"/>
      <c r="BR294" s="20"/>
      <c r="BS294" s="20"/>
      <c r="BT294" s="20"/>
      <c r="BU294" s="22">
        <v>0.06</v>
      </c>
      <c r="BV294" s="22">
        <v>0</v>
      </c>
      <c r="BW294" s="22">
        <v>0.04</v>
      </c>
      <c r="BX294" s="22">
        <v>0.1</v>
      </c>
      <c r="BY294" s="22">
        <v>1.1200000000000001</v>
      </c>
      <c r="BZ294" s="22">
        <v>1.25</v>
      </c>
      <c r="CA294" s="22">
        <v>685</v>
      </c>
      <c r="CB294" s="22">
        <v>209</v>
      </c>
      <c r="CC294" s="22">
        <v>250</v>
      </c>
      <c r="CD294" s="22">
        <v>83</v>
      </c>
      <c r="CE294" s="22">
        <v>318</v>
      </c>
      <c r="CF294" s="22">
        <v>111</v>
      </c>
      <c r="CG294" s="22">
        <v>247</v>
      </c>
      <c r="CH294" s="22">
        <v>95</v>
      </c>
      <c r="CI294" s="22">
        <v>1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100</v>
      </c>
      <c r="B295" s="22">
        <v>100</v>
      </c>
      <c r="C295" s="22">
        <v>177815</v>
      </c>
      <c r="D295" s="22">
        <v>0</v>
      </c>
      <c r="E295" s="22">
        <v>0</v>
      </c>
      <c r="F295" s="22">
        <v>-2</v>
      </c>
      <c r="G295" s="22">
        <v>2</v>
      </c>
      <c r="H295" s="22">
        <v>0</v>
      </c>
      <c r="I295" s="22">
        <v>4</v>
      </c>
      <c r="J295" s="20">
        <v>2</v>
      </c>
      <c r="K295" s="20">
        <v>1.5</v>
      </c>
      <c r="L295" s="22">
        <v>5</v>
      </c>
      <c r="M295" s="20" t="s">
        <v>996</v>
      </c>
      <c r="N295" s="20">
        <v>1.5</v>
      </c>
      <c r="O295" s="22">
        <v>246</v>
      </c>
      <c r="P295" s="23" t="b">
        <v>0</v>
      </c>
      <c r="Q295" s="20"/>
      <c r="R295" s="20" t="s">
        <v>2821</v>
      </c>
      <c r="S295" s="22">
        <v>58</v>
      </c>
      <c r="T295" s="20" t="s">
        <v>1262</v>
      </c>
      <c r="U295" s="20">
        <v>2.2999999999999998</v>
      </c>
      <c r="V295" s="20" t="s">
        <v>575</v>
      </c>
      <c r="W295" s="20">
        <v>0.4</v>
      </c>
      <c r="X295" s="23" t="b">
        <v>0</v>
      </c>
      <c r="Y295" s="20"/>
      <c r="Z295" s="20" t="s">
        <v>858</v>
      </c>
      <c r="AA295" s="22">
        <v>9</v>
      </c>
      <c r="AB295" s="22">
        <v>11</v>
      </c>
      <c r="AC295" s="22">
        <v>7</v>
      </c>
      <c r="AD295" s="22">
        <v>18293</v>
      </c>
      <c r="AE295" s="22">
        <v>13680</v>
      </c>
      <c r="AF295" s="22">
        <v>68064</v>
      </c>
      <c r="AG295" s="22">
        <v>873</v>
      </c>
      <c r="AH295" s="20">
        <v>0.3</v>
      </c>
      <c r="AI295" s="20">
        <v>1.2</v>
      </c>
      <c r="AJ295" s="20" t="s">
        <v>575</v>
      </c>
      <c r="AK295" s="22">
        <v>88</v>
      </c>
      <c r="AL295" s="22">
        <v>1</v>
      </c>
      <c r="AM295" s="22">
        <v>0</v>
      </c>
      <c r="AN295" s="22">
        <v>0</v>
      </c>
      <c r="AO295" s="22">
        <v>3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30</v>
      </c>
      <c r="AX295" s="20">
        <v>40.200000000000003</v>
      </c>
      <c r="AY295" s="20">
        <v>12.2</v>
      </c>
      <c r="AZ295" s="20">
        <v>29</v>
      </c>
      <c r="BA295" s="20">
        <v>7.9</v>
      </c>
      <c r="BB295" s="22">
        <v>1</v>
      </c>
      <c r="BC295" s="20">
        <v>0.71</v>
      </c>
      <c r="BD295" s="20">
        <v>0.02</v>
      </c>
      <c r="BE295" s="20">
        <v>0.73</v>
      </c>
      <c r="BF295" s="20">
        <v>3.13</v>
      </c>
      <c r="BG295" s="22">
        <v>245</v>
      </c>
      <c r="BH295" s="22">
        <v>30</v>
      </c>
      <c r="BI295" s="22">
        <v>286</v>
      </c>
      <c r="BJ295" s="22">
        <v>40</v>
      </c>
      <c r="BK295" s="22">
        <v>182</v>
      </c>
      <c r="BL295" s="22">
        <v>39</v>
      </c>
      <c r="BM295" s="22">
        <v>274</v>
      </c>
      <c r="BN295" s="22">
        <v>39</v>
      </c>
      <c r="BO295" s="20"/>
      <c r="BP295" s="20"/>
      <c r="BQ295" s="20"/>
      <c r="BR295" s="20"/>
      <c r="BS295" s="22">
        <v>1</v>
      </c>
      <c r="BT295" s="20"/>
      <c r="BU295" s="22">
        <v>0.73</v>
      </c>
      <c r="BV295" s="22">
        <v>0</v>
      </c>
      <c r="BW295" s="22">
        <v>0.02</v>
      </c>
      <c r="BX295" s="22">
        <v>0.75</v>
      </c>
      <c r="BY295" s="22">
        <v>3.2</v>
      </c>
      <c r="BZ295" s="22">
        <v>3.07</v>
      </c>
      <c r="CA295" s="22">
        <v>79</v>
      </c>
      <c r="CB295" s="22">
        <v>26</v>
      </c>
      <c r="CC295" s="22">
        <v>217</v>
      </c>
      <c r="CD295" s="22">
        <v>30</v>
      </c>
      <c r="CE295" s="22">
        <v>185</v>
      </c>
      <c r="CF295" s="22">
        <v>27</v>
      </c>
      <c r="CG295" s="22">
        <v>237</v>
      </c>
      <c r="CH295" s="22">
        <v>42</v>
      </c>
      <c r="CI295" s="22">
        <v>1.02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0</v>
      </c>
      <c r="B296" s="22">
        <v>0</v>
      </c>
      <c r="C296" s="22">
        <v>59949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2</v>
      </c>
      <c r="J296" s="20">
        <v>0</v>
      </c>
      <c r="K296" s="20">
        <v>0</v>
      </c>
      <c r="L296" s="22">
        <v>0</v>
      </c>
      <c r="M296" s="20" t="s">
        <v>1245</v>
      </c>
      <c r="N296" s="20">
        <v>0</v>
      </c>
      <c r="O296" s="22">
        <v>247</v>
      </c>
      <c r="P296" s="23" t="b">
        <v>0</v>
      </c>
      <c r="Q296" s="20" t="s">
        <v>2923</v>
      </c>
      <c r="R296" s="20" t="s">
        <v>2420</v>
      </c>
      <c r="S296" s="22">
        <v>44</v>
      </c>
      <c r="T296" s="20" t="s">
        <v>1246</v>
      </c>
      <c r="U296" s="20">
        <v>0</v>
      </c>
      <c r="V296" s="20" t="s">
        <v>573</v>
      </c>
      <c r="W296" s="20">
        <v>0</v>
      </c>
      <c r="X296" s="23" t="b">
        <v>0</v>
      </c>
      <c r="Y296" s="20"/>
      <c r="Z296" s="20" t="s">
        <v>899</v>
      </c>
      <c r="AA296" s="22">
        <v>9</v>
      </c>
      <c r="AB296" s="22">
        <v>11</v>
      </c>
      <c r="AC296" s="22">
        <v>0</v>
      </c>
      <c r="AD296" s="22">
        <v>423</v>
      </c>
      <c r="AE296" s="22">
        <v>10</v>
      </c>
      <c r="AF296" s="22">
        <v>3903</v>
      </c>
      <c r="AG296" s="22">
        <v>74</v>
      </c>
      <c r="AH296" s="20">
        <v>0</v>
      </c>
      <c r="AI296" s="20">
        <v>0</v>
      </c>
      <c r="AJ296" s="20" t="s">
        <v>573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521</v>
      </c>
      <c r="BH296" s="22">
        <v>202</v>
      </c>
      <c r="BI296" s="22">
        <v>508</v>
      </c>
      <c r="BJ296" s="22">
        <v>200</v>
      </c>
      <c r="BK296" s="22">
        <v>486</v>
      </c>
      <c r="BL296" s="22">
        <v>192</v>
      </c>
      <c r="BM296" s="22">
        <v>526</v>
      </c>
      <c r="BN296" s="22">
        <v>202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482</v>
      </c>
      <c r="CB296" s="22">
        <v>106</v>
      </c>
      <c r="CC296" s="22">
        <v>494</v>
      </c>
      <c r="CD296" s="22">
        <v>190</v>
      </c>
      <c r="CE296" s="22">
        <v>526</v>
      </c>
      <c r="CF296" s="22">
        <v>200</v>
      </c>
      <c r="CG296" s="22">
        <v>553</v>
      </c>
      <c r="CH296" s="22">
        <v>199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0</v>
      </c>
      <c r="B297" s="22">
        <v>0</v>
      </c>
      <c r="C297" s="22">
        <v>108823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0</v>
      </c>
      <c r="K297" s="20">
        <v>0</v>
      </c>
      <c r="L297" s="22">
        <v>0</v>
      </c>
      <c r="M297" s="20" t="s">
        <v>692</v>
      </c>
      <c r="N297" s="20">
        <v>0</v>
      </c>
      <c r="O297" s="22">
        <v>248</v>
      </c>
      <c r="P297" s="23" t="b">
        <v>0</v>
      </c>
      <c r="Q297" s="20" t="s">
        <v>2421</v>
      </c>
      <c r="R297" s="20" t="s">
        <v>2422</v>
      </c>
      <c r="S297" s="22">
        <v>49</v>
      </c>
      <c r="T297" s="20" t="s">
        <v>1248</v>
      </c>
      <c r="U297" s="20">
        <v>0</v>
      </c>
      <c r="V297" s="20" t="s">
        <v>1249</v>
      </c>
      <c r="W297" s="20">
        <v>0</v>
      </c>
      <c r="X297" s="23" t="b">
        <v>0</v>
      </c>
      <c r="Y297" s="20"/>
      <c r="Z297" s="20" t="s">
        <v>899</v>
      </c>
      <c r="AA297" s="22">
        <v>9</v>
      </c>
      <c r="AB297" s="22">
        <v>11</v>
      </c>
      <c r="AC297" s="22">
        <v>0</v>
      </c>
      <c r="AD297" s="22">
        <v>288</v>
      </c>
      <c r="AE297" s="22">
        <v>4</v>
      </c>
      <c r="AF297" s="22">
        <v>2731</v>
      </c>
      <c r="AG297" s="22">
        <v>46</v>
      </c>
      <c r="AH297" s="20">
        <v>0</v>
      </c>
      <c r="AI297" s="20">
        <v>0</v>
      </c>
      <c r="AJ297" s="20" t="s">
        <v>692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657</v>
      </c>
      <c r="BH297" s="22">
        <v>270</v>
      </c>
      <c r="BI297" s="22">
        <v>655</v>
      </c>
      <c r="BJ297" s="22">
        <v>271</v>
      </c>
      <c r="BK297" s="22">
        <v>650</v>
      </c>
      <c r="BL297" s="22">
        <v>267</v>
      </c>
      <c r="BM297" s="22">
        <v>661</v>
      </c>
      <c r="BN297" s="22">
        <v>272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242</v>
      </c>
      <c r="CB297" s="22">
        <v>159</v>
      </c>
      <c r="CC297" s="22">
        <v>646</v>
      </c>
      <c r="CD297" s="22">
        <v>265</v>
      </c>
      <c r="CE297" s="22">
        <v>661</v>
      </c>
      <c r="CF297" s="22">
        <v>272</v>
      </c>
      <c r="CG297" s="22">
        <v>591</v>
      </c>
      <c r="CH297" s="22">
        <v>228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121599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5.3</v>
      </c>
      <c r="K298" s="20">
        <v>4.8</v>
      </c>
      <c r="L298" s="22">
        <v>7</v>
      </c>
      <c r="M298" s="20" t="s">
        <v>1254</v>
      </c>
      <c r="N298" s="20">
        <v>4.8</v>
      </c>
      <c r="O298" s="22">
        <v>249</v>
      </c>
      <c r="P298" s="23" t="b">
        <v>0</v>
      </c>
      <c r="Q298" s="20"/>
      <c r="R298" s="20"/>
      <c r="S298" s="22">
        <v>55</v>
      </c>
      <c r="T298" s="20" t="s">
        <v>1255</v>
      </c>
      <c r="U298" s="20">
        <v>3.8</v>
      </c>
      <c r="V298" s="20" t="s">
        <v>1240</v>
      </c>
      <c r="W298" s="20">
        <v>0.4</v>
      </c>
      <c r="X298" s="23" t="b">
        <v>0</v>
      </c>
      <c r="Y298" s="20"/>
      <c r="Z298" s="20" t="s">
        <v>858</v>
      </c>
      <c r="AA298" s="22">
        <v>9</v>
      </c>
      <c r="AB298" s="22">
        <v>11</v>
      </c>
      <c r="AC298" s="22">
        <v>23</v>
      </c>
      <c r="AD298" s="22">
        <v>33735</v>
      </c>
      <c r="AE298" s="22">
        <v>19828</v>
      </c>
      <c r="AF298" s="22">
        <v>17797</v>
      </c>
      <c r="AG298" s="22">
        <v>1306</v>
      </c>
      <c r="AH298" s="20">
        <v>0.9</v>
      </c>
      <c r="AI298" s="20">
        <v>4.2</v>
      </c>
      <c r="AJ298" s="20" t="s">
        <v>2098</v>
      </c>
      <c r="AK298" s="22">
        <v>529</v>
      </c>
      <c r="AL298" s="22">
        <v>2</v>
      </c>
      <c r="AM298" s="22">
        <v>0</v>
      </c>
      <c r="AN298" s="22">
        <v>0</v>
      </c>
      <c r="AO298" s="22">
        <v>10</v>
      </c>
      <c r="AP298" s="22">
        <v>0</v>
      </c>
      <c r="AQ298" s="22">
        <v>0</v>
      </c>
      <c r="AR298" s="22">
        <v>0</v>
      </c>
      <c r="AS298" s="22">
        <v>1</v>
      </c>
      <c r="AT298" s="22">
        <v>0</v>
      </c>
      <c r="AU298" s="22">
        <v>0</v>
      </c>
      <c r="AV298" s="22">
        <v>2</v>
      </c>
      <c r="AW298" s="22">
        <v>83</v>
      </c>
      <c r="AX298" s="20">
        <v>120.2</v>
      </c>
      <c r="AY298" s="20">
        <v>126.8</v>
      </c>
      <c r="AZ298" s="20">
        <v>194</v>
      </c>
      <c r="BA298" s="20">
        <v>44.2</v>
      </c>
      <c r="BB298" s="22">
        <v>6</v>
      </c>
      <c r="BC298" s="20">
        <v>2.0499999999999998</v>
      </c>
      <c r="BD298" s="20">
        <v>0.31</v>
      </c>
      <c r="BE298" s="20">
        <v>2.36</v>
      </c>
      <c r="BF298" s="20">
        <v>9.07</v>
      </c>
      <c r="BG298" s="22">
        <v>70</v>
      </c>
      <c r="BH298" s="22">
        <v>26</v>
      </c>
      <c r="BI298" s="22">
        <v>32</v>
      </c>
      <c r="BJ298" s="22">
        <v>23</v>
      </c>
      <c r="BK298" s="22">
        <v>17</v>
      </c>
      <c r="BL298" s="22">
        <v>11</v>
      </c>
      <c r="BM298" s="22">
        <v>19</v>
      </c>
      <c r="BN298" s="22">
        <v>15</v>
      </c>
      <c r="BO298" s="20"/>
      <c r="BP298" s="20"/>
      <c r="BQ298" s="20"/>
      <c r="BR298" s="20"/>
      <c r="BS298" s="20"/>
      <c r="BT298" s="20"/>
      <c r="BU298" s="22">
        <v>0.35</v>
      </c>
      <c r="BV298" s="22">
        <v>0</v>
      </c>
      <c r="BW298" s="22">
        <v>0.05</v>
      </c>
      <c r="BX298" s="22">
        <v>0.4</v>
      </c>
      <c r="BY298" s="22">
        <v>1.54</v>
      </c>
      <c r="BZ298" s="22">
        <v>1.7</v>
      </c>
      <c r="CA298" s="22">
        <v>97</v>
      </c>
      <c r="CB298" s="22">
        <v>59</v>
      </c>
      <c r="CC298" s="22">
        <v>37</v>
      </c>
      <c r="CD298" s="22">
        <v>17</v>
      </c>
      <c r="CE298" s="22">
        <v>84</v>
      </c>
      <c r="CF298" s="22">
        <v>37</v>
      </c>
      <c r="CG298" s="22">
        <v>233</v>
      </c>
      <c r="CH298" s="22">
        <v>72</v>
      </c>
      <c r="CI298" s="22">
        <v>1.02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232928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3.3</v>
      </c>
      <c r="K299" s="20">
        <v>2.8</v>
      </c>
      <c r="L299" s="22">
        <v>7</v>
      </c>
      <c r="M299" s="20" t="s">
        <v>479</v>
      </c>
      <c r="N299" s="20">
        <v>2.8</v>
      </c>
      <c r="O299" s="22">
        <v>250</v>
      </c>
      <c r="P299" s="23" t="b">
        <v>0</v>
      </c>
      <c r="Q299" s="20"/>
      <c r="R299" s="20"/>
      <c r="S299" s="22">
        <v>49</v>
      </c>
      <c r="T299" s="20" t="s">
        <v>1275</v>
      </c>
      <c r="U299" s="20">
        <v>2.5</v>
      </c>
      <c r="V299" s="20" t="s">
        <v>694</v>
      </c>
      <c r="W299" s="20">
        <v>0.1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15</v>
      </c>
      <c r="AD299" s="22">
        <v>2688</v>
      </c>
      <c r="AE299" s="22">
        <v>1199</v>
      </c>
      <c r="AF299" s="22">
        <v>2858</v>
      </c>
      <c r="AG299" s="22">
        <v>136</v>
      </c>
      <c r="AH299" s="20">
        <v>0.6</v>
      </c>
      <c r="AI299" s="20">
        <v>3.1</v>
      </c>
      <c r="AJ299" s="20" t="s">
        <v>694</v>
      </c>
      <c r="AK299" s="22">
        <v>436</v>
      </c>
      <c r="AL299" s="22">
        <v>0</v>
      </c>
      <c r="AM299" s="22">
        <v>1</v>
      </c>
      <c r="AN299" s="22">
        <v>0</v>
      </c>
      <c r="AO299" s="22">
        <v>9</v>
      </c>
      <c r="AP299" s="22">
        <v>0</v>
      </c>
      <c r="AQ299" s="22">
        <v>0</v>
      </c>
      <c r="AR299" s="22">
        <v>0</v>
      </c>
      <c r="AS299" s="22">
        <v>1</v>
      </c>
      <c r="AT299" s="22">
        <v>0</v>
      </c>
      <c r="AU299" s="22">
        <v>0</v>
      </c>
      <c r="AV299" s="22">
        <v>2</v>
      </c>
      <c r="AW299" s="22">
        <v>72</v>
      </c>
      <c r="AX299" s="20">
        <v>76.2</v>
      </c>
      <c r="AY299" s="20">
        <v>130.30000000000001</v>
      </c>
      <c r="AZ299" s="20">
        <v>31</v>
      </c>
      <c r="BA299" s="20">
        <v>23.7</v>
      </c>
      <c r="BB299" s="22">
        <v>5</v>
      </c>
      <c r="BC299" s="20">
        <v>0.12</v>
      </c>
      <c r="BD299" s="20">
        <v>0.68</v>
      </c>
      <c r="BE299" s="20">
        <v>0.8</v>
      </c>
      <c r="BF299" s="20">
        <v>7.4</v>
      </c>
      <c r="BG299" s="22">
        <v>154</v>
      </c>
      <c r="BH299" s="22">
        <v>57</v>
      </c>
      <c r="BI299" s="22">
        <v>28</v>
      </c>
      <c r="BJ299" s="22">
        <v>20</v>
      </c>
      <c r="BK299" s="22">
        <v>169</v>
      </c>
      <c r="BL299" s="22">
        <v>96</v>
      </c>
      <c r="BM299" s="22">
        <v>82</v>
      </c>
      <c r="BN299" s="22">
        <v>48</v>
      </c>
      <c r="BO299" s="22">
        <v>3</v>
      </c>
      <c r="BP299" s="20"/>
      <c r="BQ299" s="20"/>
      <c r="BR299" s="20"/>
      <c r="BS299" s="20"/>
      <c r="BT299" s="20"/>
      <c r="BU299" s="22">
        <v>0.02</v>
      </c>
      <c r="BV299" s="22">
        <v>0</v>
      </c>
      <c r="BW299" s="22">
        <v>0.14000000000000001</v>
      </c>
      <c r="BX299" s="22">
        <v>0.16</v>
      </c>
      <c r="BY299" s="22">
        <v>1.53</v>
      </c>
      <c r="BZ299" s="22">
        <v>1.86</v>
      </c>
      <c r="CA299" s="22">
        <v>271</v>
      </c>
      <c r="CB299" s="22">
        <v>176</v>
      </c>
      <c r="CC299" s="22">
        <v>112</v>
      </c>
      <c r="CD299" s="22">
        <v>51</v>
      </c>
      <c r="CE299" s="22">
        <v>167</v>
      </c>
      <c r="CF299" s="22">
        <v>70</v>
      </c>
      <c r="CG299" s="22">
        <v>493</v>
      </c>
      <c r="CH299" s="22">
        <v>170</v>
      </c>
      <c r="CI299" s="22">
        <v>1.03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160987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0</v>
      </c>
      <c r="K300" s="20">
        <v>0</v>
      </c>
      <c r="L300" s="22">
        <v>0</v>
      </c>
      <c r="M300" s="20" t="s">
        <v>1223</v>
      </c>
      <c r="N300" s="20">
        <v>0</v>
      </c>
      <c r="O300" s="22">
        <v>251</v>
      </c>
      <c r="P300" s="23" t="b">
        <v>0</v>
      </c>
      <c r="Q300" s="20" t="s">
        <v>3064</v>
      </c>
      <c r="R300" s="20" t="s">
        <v>3065</v>
      </c>
      <c r="S300" s="22">
        <v>44</v>
      </c>
      <c r="T300" s="20" t="s">
        <v>1258</v>
      </c>
      <c r="U300" s="20">
        <v>0</v>
      </c>
      <c r="V300" s="20" t="s">
        <v>697</v>
      </c>
      <c r="W300" s="20">
        <v>0</v>
      </c>
      <c r="X300" s="23" t="b">
        <v>0</v>
      </c>
      <c r="Y300" s="20"/>
      <c r="Z300" s="20" t="s">
        <v>872</v>
      </c>
      <c r="AA300" s="22">
        <v>9</v>
      </c>
      <c r="AB300" s="22">
        <v>11</v>
      </c>
      <c r="AC300" s="22">
        <v>0</v>
      </c>
      <c r="AD300" s="22">
        <v>330</v>
      </c>
      <c r="AE300" s="22">
        <v>0</v>
      </c>
      <c r="AF300" s="22">
        <v>1898</v>
      </c>
      <c r="AG300" s="22">
        <v>52</v>
      </c>
      <c r="AH300" s="20">
        <v>0</v>
      </c>
      <c r="AI300" s="20">
        <v>0</v>
      </c>
      <c r="AJ300" s="20" t="s">
        <v>697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535</v>
      </c>
      <c r="BH300" s="22">
        <v>201</v>
      </c>
      <c r="BI300" s="22">
        <v>523</v>
      </c>
      <c r="BJ300" s="22">
        <v>201</v>
      </c>
      <c r="BK300" s="22">
        <v>502</v>
      </c>
      <c r="BL300" s="22">
        <v>192</v>
      </c>
      <c r="BM300" s="22">
        <v>540</v>
      </c>
      <c r="BN300" s="22">
        <v>204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506</v>
      </c>
      <c r="CB300" s="22">
        <v>274</v>
      </c>
      <c r="CC300" s="22">
        <v>510</v>
      </c>
      <c r="CD300" s="22">
        <v>187</v>
      </c>
      <c r="CE300" s="22">
        <v>540</v>
      </c>
      <c r="CF300" s="22">
        <v>204</v>
      </c>
      <c r="CG300" s="22">
        <v>604</v>
      </c>
      <c r="CH300" s="22">
        <v>237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198826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0.7</v>
      </c>
      <c r="K301" s="20">
        <v>0.2</v>
      </c>
      <c r="L301" s="22">
        <v>0</v>
      </c>
      <c r="M301" s="20" t="s">
        <v>999</v>
      </c>
      <c r="N301" s="20">
        <v>0.2</v>
      </c>
      <c r="O301" s="22">
        <v>252</v>
      </c>
      <c r="P301" s="23" t="b">
        <v>0</v>
      </c>
      <c r="Q301" s="20"/>
      <c r="R301" s="20"/>
      <c r="S301" s="22">
        <v>44</v>
      </c>
      <c r="T301" s="20" t="s">
        <v>1264</v>
      </c>
      <c r="U301" s="20">
        <v>1</v>
      </c>
      <c r="V301" s="20" t="s">
        <v>544</v>
      </c>
      <c r="W301" s="20">
        <v>0.1</v>
      </c>
      <c r="X301" s="23" t="b">
        <v>0</v>
      </c>
      <c r="Y301" s="20"/>
      <c r="Z301" s="20" t="s">
        <v>858</v>
      </c>
      <c r="AA301" s="22">
        <v>9</v>
      </c>
      <c r="AB301" s="22">
        <v>11</v>
      </c>
      <c r="AC301" s="22">
        <v>1</v>
      </c>
      <c r="AD301" s="22">
        <v>2024</v>
      </c>
      <c r="AE301" s="22">
        <v>151</v>
      </c>
      <c r="AF301" s="22">
        <v>7768</v>
      </c>
      <c r="AG301" s="22">
        <v>271</v>
      </c>
      <c r="AH301" s="20">
        <v>0</v>
      </c>
      <c r="AI301" s="20">
        <v>0.2</v>
      </c>
      <c r="AJ301" s="20" t="s">
        <v>544</v>
      </c>
      <c r="AK301" s="22">
        <v>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2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0.37</v>
      </c>
      <c r="BG301" s="22">
        <v>541</v>
      </c>
      <c r="BH301" s="22">
        <v>211</v>
      </c>
      <c r="BI301" s="22">
        <v>529</v>
      </c>
      <c r="BJ301" s="22">
        <v>210</v>
      </c>
      <c r="BK301" s="22">
        <v>509</v>
      </c>
      <c r="BL301" s="22">
        <v>203</v>
      </c>
      <c r="BM301" s="22">
        <v>546</v>
      </c>
      <c r="BN301" s="22">
        <v>211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33.299999999999997</v>
      </c>
      <c r="BZ301" s="22">
        <v>0</v>
      </c>
      <c r="CA301" s="22">
        <v>517</v>
      </c>
      <c r="CB301" s="22">
        <v>127</v>
      </c>
      <c r="CC301" s="22">
        <v>350</v>
      </c>
      <c r="CD301" s="22">
        <v>117</v>
      </c>
      <c r="CE301" s="22">
        <v>324</v>
      </c>
      <c r="CF301" s="22">
        <v>116</v>
      </c>
      <c r="CG301" s="22">
        <v>367</v>
      </c>
      <c r="CH301" s="22">
        <v>139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172632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1259</v>
      </c>
      <c r="N302" s="20">
        <v>0</v>
      </c>
      <c r="O302" s="22">
        <v>253</v>
      </c>
      <c r="P302" s="23" t="b">
        <v>0</v>
      </c>
      <c r="Q302" s="20" t="s">
        <v>2111</v>
      </c>
      <c r="R302" s="20" t="s">
        <v>3245</v>
      </c>
      <c r="S302" s="22">
        <v>53</v>
      </c>
      <c r="T302" s="20" t="s">
        <v>1260</v>
      </c>
      <c r="U302" s="20">
        <v>0</v>
      </c>
      <c r="V302" s="20" t="s">
        <v>456</v>
      </c>
      <c r="W302" s="20">
        <v>0.1</v>
      </c>
      <c r="X302" s="23" t="b">
        <v>0</v>
      </c>
      <c r="Y302" s="20"/>
      <c r="Z302" s="20" t="s">
        <v>872</v>
      </c>
      <c r="AA302" s="22">
        <v>9</v>
      </c>
      <c r="AB302" s="22">
        <v>11</v>
      </c>
      <c r="AC302" s="22">
        <v>0</v>
      </c>
      <c r="AD302" s="22">
        <v>1890</v>
      </c>
      <c r="AE302" s="22">
        <v>0</v>
      </c>
      <c r="AF302" s="22">
        <v>27195</v>
      </c>
      <c r="AG302" s="22">
        <v>631</v>
      </c>
      <c r="AH302" s="20">
        <v>0</v>
      </c>
      <c r="AI302" s="20">
        <v>0</v>
      </c>
      <c r="AJ302" s="20" t="s">
        <v>456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694</v>
      </c>
      <c r="BH302" s="22">
        <v>296</v>
      </c>
      <c r="BI302" s="22">
        <v>694</v>
      </c>
      <c r="BJ302" s="22">
        <v>297</v>
      </c>
      <c r="BK302" s="22">
        <v>690</v>
      </c>
      <c r="BL302" s="22">
        <v>294</v>
      </c>
      <c r="BM302" s="22">
        <v>695</v>
      </c>
      <c r="BN302" s="22">
        <v>297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148</v>
      </c>
      <c r="CB302" s="22">
        <v>93</v>
      </c>
      <c r="CC302" s="22">
        <v>686</v>
      </c>
      <c r="CD302" s="22">
        <v>294</v>
      </c>
      <c r="CE302" s="22">
        <v>694</v>
      </c>
      <c r="CF302" s="22">
        <v>296</v>
      </c>
      <c r="CG302" s="22">
        <v>392</v>
      </c>
      <c r="CH302" s="22">
        <v>125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80801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2.5</v>
      </c>
      <c r="K303" s="20">
        <v>2</v>
      </c>
      <c r="L303" s="22">
        <v>2</v>
      </c>
      <c r="M303" s="20" t="s">
        <v>1278</v>
      </c>
      <c r="N303" s="20">
        <v>2</v>
      </c>
      <c r="O303" s="22">
        <v>254</v>
      </c>
      <c r="P303" s="23" t="b">
        <v>0</v>
      </c>
      <c r="Q303" s="20"/>
      <c r="R303" s="20"/>
      <c r="S303" s="22">
        <v>49</v>
      </c>
      <c r="T303" s="20" t="s">
        <v>1279</v>
      </c>
      <c r="U303" s="20">
        <v>1.7</v>
      </c>
      <c r="V303" s="20" t="s">
        <v>1280</v>
      </c>
      <c r="W303" s="20">
        <v>0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10</v>
      </c>
      <c r="AD303" s="22">
        <v>1144</v>
      </c>
      <c r="AE303" s="22">
        <v>144</v>
      </c>
      <c r="AF303" s="22">
        <v>2714</v>
      </c>
      <c r="AG303" s="22">
        <v>79</v>
      </c>
      <c r="AH303" s="20">
        <v>0.4</v>
      </c>
      <c r="AI303" s="20">
        <v>2</v>
      </c>
      <c r="AJ303" s="20" t="s">
        <v>2099</v>
      </c>
      <c r="AK303" s="22">
        <v>495</v>
      </c>
      <c r="AL303" s="22">
        <v>0</v>
      </c>
      <c r="AM303" s="22">
        <v>0</v>
      </c>
      <c r="AN303" s="22">
        <v>0</v>
      </c>
      <c r="AO303" s="22">
        <v>8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0</v>
      </c>
      <c r="AW303" s="22">
        <v>73</v>
      </c>
      <c r="AX303" s="20">
        <v>62.4</v>
      </c>
      <c r="AY303" s="20">
        <v>79.8</v>
      </c>
      <c r="AZ303" s="20">
        <v>20</v>
      </c>
      <c r="BA303" s="20">
        <v>16.2</v>
      </c>
      <c r="BB303" s="22">
        <v>6</v>
      </c>
      <c r="BC303" s="20">
        <v>0.15</v>
      </c>
      <c r="BD303" s="20">
        <v>0.36</v>
      </c>
      <c r="BE303" s="20">
        <v>0.51</v>
      </c>
      <c r="BF303" s="20">
        <v>7.8</v>
      </c>
      <c r="BG303" s="22">
        <v>188</v>
      </c>
      <c r="BH303" s="22">
        <v>72</v>
      </c>
      <c r="BI303" s="22">
        <v>73</v>
      </c>
      <c r="BJ303" s="22">
        <v>53</v>
      </c>
      <c r="BK303" s="22">
        <v>212</v>
      </c>
      <c r="BL303" s="22">
        <v>115</v>
      </c>
      <c r="BM303" s="22">
        <v>150</v>
      </c>
      <c r="BN303" s="22">
        <v>81</v>
      </c>
      <c r="BO303" s="20"/>
      <c r="BP303" s="20"/>
      <c r="BQ303" s="20"/>
      <c r="BR303" s="20"/>
      <c r="BS303" s="20"/>
      <c r="BT303" s="20"/>
      <c r="BU303" s="22">
        <v>0.03</v>
      </c>
      <c r="BV303" s="22">
        <v>0</v>
      </c>
      <c r="BW303" s="22">
        <v>7.0000000000000007E-2</v>
      </c>
      <c r="BX303" s="22">
        <v>0.1</v>
      </c>
      <c r="BY303" s="22">
        <v>1.42</v>
      </c>
      <c r="BZ303" s="22">
        <v>1.45</v>
      </c>
      <c r="CA303" s="22">
        <v>232</v>
      </c>
      <c r="CB303" s="22">
        <v>150</v>
      </c>
      <c r="CC303" s="22">
        <v>171</v>
      </c>
      <c r="CD303" s="22">
        <v>70</v>
      </c>
      <c r="CE303" s="22">
        <v>250</v>
      </c>
      <c r="CF303" s="22">
        <v>115</v>
      </c>
      <c r="CG303" s="22">
        <v>515</v>
      </c>
      <c r="CH303" s="22">
        <v>182</v>
      </c>
      <c r="CI303" s="22">
        <v>1.0900000000000001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194164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0</v>
      </c>
      <c r="K304" s="20">
        <v>0</v>
      </c>
      <c r="L304" s="22">
        <v>0</v>
      </c>
      <c r="M304" s="20" t="s">
        <v>1162</v>
      </c>
      <c r="N304" s="20">
        <v>0</v>
      </c>
      <c r="O304" s="22">
        <v>255</v>
      </c>
      <c r="P304" s="23" t="b">
        <v>0</v>
      </c>
      <c r="Q304" s="20" t="s">
        <v>2924</v>
      </c>
      <c r="R304" s="20" t="s">
        <v>2925</v>
      </c>
      <c r="S304" s="22">
        <v>40</v>
      </c>
      <c r="T304" s="20" t="s">
        <v>1263</v>
      </c>
      <c r="U304" s="20">
        <v>0</v>
      </c>
      <c r="V304" s="20" t="s">
        <v>543</v>
      </c>
      <c r="W304" s="20">
        <v>0.8</v>
      </c>
      <c r="X304" s="23" t="b">
        <v>0</v>
      </c>
      <c r="Y304" s="20"/>
      <c r="Z304" s="20" t="s">
        <v>872</v>
      </c>
      <c r="AA304" s="22">
        <v>9</v>
      </c>
      <c r="AB304" s="22">
        <v>11</v>
      </c>
      <c r="AC304" s="22">
        <v>0</v>
      </c>
      <c r="AD304" s="22">
        <v>4656</v>
      </c>
      <c r="AE304" s="22">
        <v>0</v>
      </c>
      <c r="AF304" s="22">
        <v>94317</v>
      </c>
      <c r="AG304" s="22">
        <v>2969</v>
      </c>
      <c r="AH304" s="20">
        <v>0</v>
      </c>
      <c r="AI304" s="20">
        <v>0</v>
      </c>
      <c r="AJ304" s="20" t="s">
        <v>543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450</v>
      </c>
      <c r="BH304" s="22">
        <v>160</v>
      </c>
      <c r="BI304" s="22">
        <v>434</v>
      </c>
      <c r="BJ304" s="22">
        <v>158</v>
      </c>
      <c r="BK304" s="22">
        <v>405</v>
      </c>
      <c r="BL304" s="22">
        <v>143</v>
      </c>
      <c r="BM304" s="22">
        <v>456</v>
      </c>
      <c r="BN304" s="22">
        <v>161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630</v>
      </c>
      <c r="CB304" s="22">
        <v>174</v>
      </c>
      <c r="CC304" s="22">
        <v>417</v>
      </c>
      <c r="CD304" s="22">
        <v>142</v>
      </c>
      <c r="CE304" s="22">
        <v>451</v>
      </c>
      <c r="CF304" s="22">
        <v>154</v>
      </c>
      <c r="CG304" s="22">
        <v>176</v>
      </c>
      <c r="CH304" s="22">
        <v>69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106611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2</v>
      </c>
      <c r="J305" s="20">
        <v>0.7</v>
      </c>
      <c r="K305" s="20">
        <v>0.2</v>
      </c>
      <c r="L305" s="22">
        <v>0</v>
      </c>
      <c r="M305" s="20" t="s">
        <v>1027</v>
      </c>
      <c r="N305" s="20">
        <v>0.2</v>
      </c>
      <c r="O305" s="22">
        <v>257</v>
      </c>
      <c r="P305" s="23" t="b">
        <v>0</v>
      </c>
      <c r="Q305" s="20"/>
      <c r="R305" s="20"/>
      <c r="S305" s="22">
        <v>44</v>
      </c>
      <c r="T305" s="20" t="s">
        <v>1247</v>
      </c>
      <c r="U305" s="20">
        <v>0.7</v>
      </c>
      <c r="V305" s="20" t="s">
        <v>693</v>
      </c>
      <c r="W305" s="20">
        <v>0.2</v>
      </c>
      <c r="X305" s="23" t="b">
        <v>0</v>
      </c>
      <c r="Y305" s="20"/>
      <c r="Z305" s="20" t="s">
        <v>858</v>
      </c>
      <c r="AA305" s="22">
        <v>9</v>
      </c>
      <c r="AB305" s="22">
        <v>11</v>
      </c>
      <c r="AC305" s="22">
        <v>2</v>
      </c>
      <c r="AD305" s="22">
        <v>4932</v>
      </c>
      <c r="AE305" s="22">
        <v>150</v>
      </c>
      <c r="AF305" s="22">
        <v>13320</v>
      </c>
      <c r="AG305" s="22">
        <v>611</v>
      </c>
      <c r="AH305" s="20">
        <v>0</v>
      </c>
      <c r="AI305" s="20">
        <v>0.5</v>
      </c>
      <c r="AJ305" s="20" t="s">
        <v>693</v>
      </c>
      <c r="AK305" s="22">
        <v>181</v>
      </c>
      <c r="AL305" s="22">
        <v>0</v>
      </c>
      <c r="AM305" s="22">
        <v>0</v>
      </c>
      <c r="AN305" s="22">
        <v>0</v>
      </c>
      <c r="AO305" s="22">
        <v>5</v>
      </c>
      <c r="AP305" s="22">
        <v>0</v>
      </c>
      <c r="AQ305" s="22">
        <v>0</v>
      </c>
      <c r="AR305" s="22">
        <v>0</v>
      </c>
      <c r="AS305" s="22">
        <v>1</v>
      </c>
      <c r="AT305" s="22">
        <v>0</v>
      </c>
      <c r="AU305" s="22">
        <v>0</v>
      </c>
      <c r="AV305" s="22">
        <v>0</v>
      </c>
      <c r="AW305" s="22">
        <v>24</v>
      </c>
      <c r="AX305" s="20">
        <v>27.8</v>
      </c>
      <c r="AY305" s="20">
        <v>2.2999999999999998</v>
      </c>
      <c r="AZ305" s="20">
        <v>38</v>
      </c>
      <c r="BA305" s="20">
        <v>6.8</v>
      </c>
      <c r="BB305" s="22">
        <v>2</v>
      </c>
      <c r="BC305" s="20">
        <v>0.04</v>
      </c>
      <c r="BD305" s="20">
        <v>0.03</v>
      </c>
      <c r="BE305" s="20">
        <v>7.0000000000000007E-2</v>
      </c>
      <c r="BF305" s="20">
        <v>4.8899999999999997</v>
      </c>
      <c r="BG305" s="22">
        <v>276</v>
      </c>
      <c r="BH305" s="22">
        <v>110</v>
      </c>
      <c r="BI305" s="22">
        <v>343</v>
      </c>
      <c r="BJ305" s="22">
        <v>127</v>
      </c>
      <c r="BK305" s="22">
        <v>145</v>
      </c>
      <c r="BL305" s="22">
        <v>28</v>
      </c>
      <c r="BM305" s="22">
        <v>285</v>
      </c>
      <c r="BN305" s="22">
        <v>103</v>
      </c>
      <c r="BO305" s="20"/>
      <c r="BP305" s="20"/>
      <c r="BQ305" s="20"/>
      <c r="BR305" s="20"/>
      <c r="BS305" s="20"/>
      <c r="BT305" s="20"/>
      <c r="BU305" s="22">
        <v>0.02</v>
      </c>
      <c r="BV305" s="22">
        <v>0</v>
      </c>
      <c r="BW305" s="22">
        <v>0.01</v>
      </c>
      <c r="BX305" s="22">
        <v>0.03</v>
      </c>
      <c r="BY305" s="22">
        <v>2.4300000000000002</v>
      </c>
      <c r="BZ305" s="22">
        <v>2.4900000000000002</v>
      </c>
      <c r="CA305" s="22">
        <v>489</v>
      </c>
      <c r="CB305" s="22">
        <v>109</v>
      </c>
      <c r="CC305" s="22">
        <v>347</v>
      </c>
      <c r="CD305" s="22">
        <v>114</v>
      </c>
      <c r="CE305" s="22">
        <v>399</v>
      </c>
      <c r="CF305" s="22">
        <v>130</v>
      </c>
      <c r="CG305" s="22">
        <v>301</v>
      </c>
      <c r="CH305" s="22">
        <v>116</v>
      </c>
      <c r="CI305" s="22">
        <v>0.99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433154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3</v>
      </c>
      <c r="J306" s="20">
        <v>2.5</v>
      </c>
      <c r="K306" s="20">
        <v>2</v>
      </c>
      <c r="L306" s="22">
        <v>5</v>
      </c>
      <c r="M306" s="20" t="s">
        <v>1273</v>
      </c>
      <c r="N306" s="20">
        <v>2</v>
      </c>
      <c r="O306" s="22">
        <v>259</v>
      </c>
      <c r="P306" s="23" t="b">
        <v>0</v>
      </c>
      <c r="Q306" s="20"/>
      <c r="R306" s="20" t="s">
        <v>3066</v>
      </c>
      <c r="S306" s="22">
        <v>54</v>
      </c>
      <c r="T306" s="20" t="s">
        <v>1274</v>
      </c>
      <c r="U306" s="20">
        <v>2.7</v>
      </c>
      <c r="V306" s="20" t="s">
        <v>567</v>
      </c>
      <c r="W306" s="20">
        <v>0.1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8</v>
      </c>
      <c r="AD306" s="22">
        <v>2221</v>
      </c>
      <c r="AE306" s="22">
        <v>1141</v>
      </c>
      <c r="AF306" s="22">
        <v>5713</v>
      </c>
      <c r="AG306" s="22">
        <v>127</v>
      </c>
      <c r="AH306" s="20">
        <v>0.4</v>
      </c>
      <c r="AI306" s="20">
        <v>1.5</v>
      </c>
      <c r="AJ306" s="20" t="s">
        <v>567</v>
      </c>
      <c r="AK306" s="22">
        <v>192</v>
      </c>
      <c r="AL306" s="22">
        <v>0</v>
      </c>
      <c r="AM306" s="22">
        <v>1</v>
      </c>
      <c r="AN306" s="22">
        <v>0</v>
      </c>
      <c r="AO306" s="22">
        <v>2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24</v>
      </c>
      <c r="AX306" s="20">
        <v>27</v>
      </c>
      <c r="AY306" s="20">
        <v>28.8</v>
      </c>
      <c r="AZ306" s="20">
        <v>21</v>
      </c>
      <c r="BA306" s="20">
        <v>7.7</v>
      </c>
      <c r="BB306" s="22">
        <v>2</v>
      </c>
      <c r="BC306" s="20">
        <v>0.19</v>
      </c>
      <c r="BD306" s="20">
        <v>0.31</v>
      </c>
      <c r="BE306" s="20">
        <v>0.5</v>
      </c>
      <c r="BF306" s="20">
        <v>2.54</v>
      </c>
      <c r="BG306" s="22">
        <v>278</v>
      </c>
      <c r="BH306" s="22">
        <v>114</v>
      </c>
      <c r="BI306" s="22">
        <v>204</v>
      </c>
      <c r="BJ306" s="22">
        <v>115</v>
      </c>
      <c r="BK306" s="22">
        <v>210</v>
      </c>
      <c r="BL306" s="22">
        <v>114</v>
      </c>
      <c r="BM306" s="22">
        <v>276</v>
      </c>
      <c r="BN306" s="22">
        <v>121</v>
      </c>
      <c r="BO306" s="22">
        <v>4</v>
      </c>
      <c r="BP306" s="20"/>
      <c r="BQ306" s="22">
        <v>2</v>
      </c>
      <c r="BR306" s="20"/>
      <c r="BS306" s="20"/>
      <c r="BT306" s="20"/>
      <c r="BU306" s="22">
        <v>0.09</v>
      </c>
      <c r="BV306" s="22">
        <v>0</v>
      </c>
      <c r="BW306" s="22">
        <v>0.15</v>
      </c>
      <c r="BX306" s="22">
        <v>0.24</v>
      </c>
      <c r="BY306" s="22">
        <v>1.19</v>
      </c>
      <c r="BZ306" s="22">
        <v>0.94</v>
      </c>
      <c r="CA306" s="22">
        <v>133</v>
      </c>
      <c r="CB306" s="22">
        <v>86</v>
      </c>
      <c r="CC306" s="22">
        <v>178</v>
      </c>
      <c r="CD306" s="22">
        <v>76</v>
      </c>
      <c r="CE306" s="22">
        <v>153</v>
      </c>
      <c r="CF306" s="22">
        <v>64</v>
      </c>
      <c r="CG306" s="22">
        <v>473</v>
      </c>
      <c r="CH306" s="22">
        <v>159</v>
      </c>
      <c r="CI306" s="22">
        <v>0.94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224967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2</v>
      </c>
      <c r="J307" s="20">
        <v>1.5</v>
      </c>
      <c r="K307" s="20">
        <v>1</v>
      </c>
      <c r="L307" s="22">
        <v>2</v>
      </c>
      <c r="M307" s="20" t="s">
        <v>1265</v>
      </c>
      <c r="N307" s="20">
        <v>1</v>
      </c>
      <c r="O307" s="22">
        <v>260</v>
      </c>
      <c r="P307" s="23" t="b">
        <v>0</v>
      </c>
      <c r="Q307" s="20"/>
      <c r="R307" s="20" t="s">
        <v>3067</v>
      </c>
      <c r="S307" s="22">
        <v>43</v>
      </c>
      <c r="T307" s="20" t="s">
        <v>1266</v>
      </c>
      <c r="U307" s="20">
        <v>2</v>
      </c>
      <c r="V307" s="20" t="s">
        <v>577</v>
      </c>
      <c r="W307" s="20">
        <v>0.2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4</v>
      </c>
      <c r="AD307" s="22">
        <v>4953</v>
      </c>
      <c r="AE307" s="22">
        <v>2267</v>
      </c>
      <c r="AF307" s="22">
        <v>12474</v>
      </c>
      <c r="AG307" s="22">
        <v>329</v>
      </c>
      <c r="AH307" s="20">
        <v>0.2</v>
      </c>
      <c r="AI307" s="20">
        <v>0.9</v>
      </c>
      <c r="AJ307" s="20" t="s">
        <v>577</v>
      </c>
      <c r="AK307" s="22">
        <v>180</v>
      </c>
      <c r="AL307" s="22">
        <v>0</v>
      </c>
      <c r="AM307" s="22">
        <v>0</v>
      </c>
      <c r="AN307" s="22">
        <v>0</v>
      </c>
      <c r="AO307" s="22">
        <v>2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21</v>
      </c>
      <c r="AX307" s="20">
        <v>35.6</v>
      </c>
      <c r="AY307" s="20">
        <v>4</v>
      </c>
      <c r="AZ307" s="20">
        <v>22</v>
      </c>
      <c r="BA307" s="20">
        <v>6.2</v>
      </c>
      <c r="BB307" s="22">
        <v>2</v>
      </c>
      <c r="BC307" s="20">
        <v>0.16</v>
      </c>
      <c r="BD307" s="20">
        <v>0.03</v>
      </c>
      <c r="BE307" s="20">
        <v>0.19</v>
      </c>
      <c r="BF307" s="20">
        <v>2.06</v>
      </c>
      <c r="BG307" s="22">
        <v>254</v>
      </c>
      <c r="BH307" s="22">
        <v>100</v>
      </c>
      <c r="BI307" s="22">
        <v>330</v>
      </c>
      <c r="BJ307" s="22">
        <v>119</v>
      </c>
      <c r="BK307" s="22">
        <v>204</v>
      </c>
      <c r="BL307" s="22">
        <v>53</v>
      </c>
      <c r="BM307" s="22">
        <v>295</v>
      </c>
      <c r="BN307" s="22">
        <v>107</v>
      </c>
      <c r="BO307" s="20"/>
      <c r="BP307" s="20"/>
      <c r="BQ307" s="20"/>
      <c r="BR307" s="20"/>
      <c r="BS307" s="20"/>
      <c r="BT307" s="20"/>
      <c r="BU307" s="22">
        <v>0.08</v>
      </c>
      <c r="BV307" s="22">
        <v>0</v>
      </c>
      <c r="BW307" s="22">
        <v>0.02</v>
      </c>
      <c r="BX307" s="22">
        <v>0.1</v>
      </c>
      <c r="BY307" s="22">
        <v>1.03</v>
      </c>
      <c r="BZ307" s="22">
        <v>1</v>
      </c>
      <c r="CA307" s="22">
        <v>591</v>
      </c>
      <c r="CB307" s="22">
        <v>158</v>
      </c>
      <c r="CC307" s="22">
        <v>251</v>
      </c>
      <c r="CD307" s="22">
        <v>84</v>
      </c>
      <c r="CE307" s="22">
        <v>204</v>
      </c>
      <c r="CF307" s="22">
        <v>68</v>
      </c>
      <c r="CG307" s="22">
        <v>358</v>
      </c>
      <c r="CH307" s="22">
        <v>134</v>
      </c>
      <c r="CI307" s="22">
        <v>1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449871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2.5</v>
      </c>
      <c r="K308" s="20">
        <v>2</v>
      </c>
      <c r="L308" s="22">
        <v>2</v>
      </c>
      <c r="M308" s="20" t="s">
        <v>1276</v>
      </c>
      <c r="N308" s="20">
        <v>2</v>
      </c>
      <c r="O308" s="22">
        <v>261</v>
      </c>
      <c r="P308" s="23" t="b">
        <v>0</v>
      </c>
      <c r="Q308" s="20"/>
      <c r="R308" s="20"/>
      <c r="S308" s="22">
        <v>49</v>
      </c>
      <c r="T308" s="20" t="s">
        <v>1277</v>
      </c>
      <c r="U308" s="20">
        <v>2</v>
      </c>
      <c r="V308" s="20" t="s">
        <v>554</v>
      </c>
      <c r="W308" s="20">
        <v>0.2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12</v>
      </c>
      <c r="AD308" s="22">
        <v>5769</v>
      </c>
      <c r="AE308" s="22">
        <v>423</v>
      </c>
      <c r="AF308" s="22">
        <v>13832</v>
      </c>
      <c r="AG308" s="22">
        <v>471</v>
      </c>
      <c r="AH308" s="20">
        <v>0.4</v>
      </c>
      <c r="AI308" s="20">
        <v>2.4</v>
      </c>
      <c r="AJ308" s="20" t="s">
        <v>554</v>
      </c>
      <c r="AK308" s="22">
        <v>526</v>
      </c>
      <c r="AL308" s="22">
        <v>0</v>
      </c>
      <c r="AM308" s="22">
        <v>0</v>
      </c>
      <c r="AN308" s="22">
        <v>0</v>
      </c>
      <c r="AO308" s="22">
        <v>10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77</v>
      </c>
      <c r="AX308" s="20">
        <v>53.8</v>
      </c>
      <c r="AY308" s="20">
        <v>70.400000000000006</v>
      </c>
      <c r="AZ308" s="20">
        <v>39</v>
      </c>
      <c r="BA308" s="20">
        <v>16.5</v>
      </c>
      <c r="BB308" s="22">
        <v>6</v>
      </c>
      <c r="BC308" s="20">
        <v>0.26</v>
      </c>
      <c r="BD308" s="20">
        <v>0.65</v>
      </c>
      <c r="BE308" s="20">
        <v>0.91</v>
      </c>
      <c r="BF308" s="20">
        <v>8.94</v>
      </c>
      <c r="BG308" s="22">
        <v>209</v>
      </c>
      <c r="BH308" s="22">
        <v>83</v>
      </c>
      <c r="BI308" s="22">
        <v>91</v>
      </c>
      <c r="BJ308" s="22">
        <v>66</v>
      </c>
      <c r="BK308" s="22">
        <v>144</v>
      </c>
      <c r="BL308" s="22">
        <v>87</v>
      </c>
      <c r="BM308" s="22">
        <v>147</v>
      </c>
      <c r="BN308" s="22">
        <v>79</v>
      </c>
      <c r="BO308" s="20"/>
      <c r="BP308" s="20"/>
      <c r="BQ308" s="20"/>
      <c r="BR308" s="20"/>
      <c r="BS308" s="20"/>
      <c r="BT308" s="20"/>
      <c r="BU308" s="22">
        <v>0.04</v>
      </c>
      <c r="BV308" s="22">
        <v>0</v>
      </c>
      <c r="BW308" s="22">
        <v>0.11</v>
      </c>
      <c r="BX308" s="22">
        <v>0.15</v>
      </c>
      <c r="BY308" s="22">
        <v>1.53</v>
      </c>
      <c r="BZ308" s="22">
        <v>1.71</v>
      </c>
      <c r="CA308" s="22">
        <v>283</v>
      </c>
      <c r="CB308" s="22">
        <v>186</v>
      </c>
      <c r="CC308" s="22">
        <v>172</v>
      </c>
      <c r="CD308" s="22">
        <v>71</v>
      </c>
      <c r="CE308" s="22">
        <v>219</v>
      </c>
      <c r="CF308" s="22">
        <v>98</v>
      </c>
      <c r="CG308" s="22">
        <v>326</v>
      </c>
      <c r="CH308" s="22">
        <v>99</v>
      </c>
      <c r="CI308" s="22">
        <v>1.03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243571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2.7</v>
      </c>
      <c r="K309" s="20">
        <v>2.2000000000000002</v>
      </c>
      <c r="L309" s="22">
        <v>0</v>
      </c>
      <c r="M309" s="20" t="s">
        <v>920</v>
      </c>
      <c r="N309" s="20">
        <v>2.2000000000000002</v>
      </c>
      <c r="O309" s="22">
        <v>262</v>
      </c>
      <c r="P309" s="23" t="b">
        <v>0</v>
      </c>
      <c r="Q309" s="20"/>
      <c r="R309" s="20"/>
      <c r="S309" s="22">
        <v>45</v>
      </c>
      <c r="T309" s="20" t="s">
        <v>1270</v>
      </c>
      <c r="U309" s="20">
        <v>2</v>
      </c>
      <c r="V309" s="20" t="s">
        <v>608</v>
      </c>
      <c r="W309" s="20">
        <v>0.2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10</v>
      </c>
      <c r="AD309" s="22">
        <v>8892</v>
      </c>
      <c r="AE309" s="22">
        <v>846</v>
      </c>
      <c r="AF309" s="22">
        <v>11617</v>
      </c>
      <c r="AG309" s="22">
        <v>887</v>
      </c>
      <c r="AH309" s="20">
        <v>0.5</v>
      </c>
      <c r="AI309" s="20">
        <v>2.2000000000000002</v>
      </c>
      <c r="AJ309" s="20" t="s">
        <v>608</v>
      </c>
      <c r="AK309" s="22">
        <v>363</v>
      </c>
      <c r="AL309" s="22">
        <v>0</v>
      </c>
      <c r="AM309" s="22">
        <v>1</v>
      </c>
      <c r="AN309" s="22">
        <v>0</v>
      </c>
      <c r="AO309" s="22">
        <v>8</v>
      </c>
      <c r="AP309" s="22">
        <v>0</v>
      </c>
      <c r="AQ309" s="22">
        <v>0</v>
      </c>
      <c r="AR309" s="22">
        <v>0</v>
      </c>
      <c r="AS309" s="22">
        <v>1</v>
      </c>
      <c r="AT309" s="22">
        <v>0</v>
      </c>
      <c r="AU309" s="22">
        <v>0</v>
      </c>
      <c r="AV309" s="22">
        <v>2</v>
      </c>
      <c r="AW309" s="22">
        <v>64</v>
      </c>
      <c r="AX309" s="20">
        <v>80.599999999999994</v>
      </c>
      <c r="AY309" s="20">
        <v>72.2</v>
      </c>
      <c r="AZ309" s="20">
        <v>18</v>
      </c>
      <c r="BA309" s="20">
        <v>17.2</v>
      </c>
      <c r="BB309" s="22">
        <v>4</v>
      </c>
      <c r="BC309" s="20">
        <v>0.34</v>
      </c>
      <c r="BD309" s="20">
        <v>0.61</v>
      </c>
      <c r="BE309" s="20">
        <v>0.95</v>
      </c>
      <c r="BF309" s="20">
        <v>7.01</v>
      </c>
      <c r="BG309" s="22">
        <v>143</v>
      </c>
      <c r="BH309" s="22">
        <v>57</v>
      </c>
      <c r="BI309" s="22">
        <v>86</v>
      </c>
      <c r="BJ309" s="22">
        <v>16</v>
      </c>
      <c r="BK309" s="22">
        <v>218</v>
      </c>
      <c r="BL309" s="22">
        <v>58</v>
      </c>
      <c r="BM309" s="22">
        <v>137</v>
      </c>
      <c r="BN309" s="22">
        <v>33</v>
      </c>
      <c r="BO309" s="20"/>
      <c r="BP309" s="20"/>
      <c r="BQ309" s="20"/>
      <c r="BR309" s="20"/>
      <c r="BS309" s="20"/>
      <c r="BT309" s="20"/>
      <c r="BU309" s="22">
        <v>0.08</v>
      </c>
      <c r="BV309" s="22">
        <v>0</v>
      </c>
      <c r="BW309" s="22">
        <v>0.15</v>
      </c>
      <c r="BX309" s="22">
        <v>0.23</v>
      </c>
      <c r="BY309" s="22">
        <v>1.74</v>
      </c>
      <c r="BZ309" s="22">
        <v>1.98</v>
      </c>
      <c r="CA309" s="22">
        <v>404</v>
      </c>
      <c r="CB309" s="22">
        <v>87</v>
      </c>
      <c r="CC309" s="22">
        <v>146</v>
      </c>
      <c r="CD309" s="22">
        <v>49</v>
      </c>
      <c r="CE309" s="22">
        <v>209</v>
      </c>
      <c r="CF309" s="22">
        <v>70</v>
      </c>
      <c r="CG309" s="22">
        <v>310</v>
      </c>
      <c r="CH309" s="22">
        <v>119</v>
      </c>
      <c r="CI309" s="22">
        <v>0.99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111234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1</v>
      </c>
      <c r="J310" s="20">
        <v>2.5</v>
      </c>
      <c r="K310" s="20">
        <v>2</v>
      </c>
      <c r="L310" s="22">
        <v>2</v>
      </c>
      <c r="M310" s="20" t="s">
        <v>1014</v>
      </c>
      <c r="N310" s="20">
        <v>2</v>
      </c>
      <c r="O310" s="22">
        <v>263</v>
      </c>
      <c r="P310" s="23" t="b">
        <v>0</v>
      </c>
      <c r="Q310" s="20"/>
      <c r="R310" s="20"/>
      <c r="S310" s="22">
        <v>44</v>
      </c>
      <c r="T310" s="20" t="s">
        <v>1250</v>
      </c>
      <c r="U310" s="20">
        <v>1.7</v>
      </c>
      <c r="V310" s="20" t="s">
        <v>532</v>
      </c>
      <c r="W310" s="20">
        <v>9.6999999999999993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10</v>
      </c>
      <c r="AD310" s="22">
        <v>90398</v>
      </c>
      <c r="AE310" s="22">
        <v>8449</v>
      </c>
      <c r="AF310" s="22">
        <v>542754</v>
      </c>
      <c r="AG310" s="22">
        <v>17837</v>
      </c>
      <c r="AH310" s="20">
        <v>0.5</v>
      </c>
      <c r="AI310" s="20">
        <v>2.2999999999999998</v>
      </c>
      <c r="AJ310" s="20" t="s">
        <v>532</v>
      </c>
      <c r="AK310" s="22">
        <v>540</v>
      </c>
      <c r="AL310" s="22">
        <v>0</v>
      </c>
      <c r="AM310" s="22">
        <v>0</v>
      </c>
      <c r="AN310" s="22">
        <v>0</v>
      </c>
      <c r="AO310" s="22">
        <v>10</v>
      </c>
      <c r="AP310" s="22">
        <v>1</v>
      </c>
      <c r="AQ310" s="22">
        <v>0</v>
      </c>
      <c r="AR310" s="22">
        <v>0</v>
      </c>
      <c r="AS310" s="22">
        <v>1</v>
      </c>
      <c r="AT310" s="22">
        <v>0</v>
      </c>
      <c r="AU310" s="22">
        <v>16</v>
      </c>
      <c r="AV310" s="22">
        <v>0</v>
      </c>
      <c r="AW310" s="22">
        <v>73</v>
      </c>
      <c r="AX310" s="20">
        <v>120.8</v>
      </c>
      <c r="AY310" s="20">
        <v>20</v>
      </c>
      <c r="AZ310" s="20">
        <v>0</v>
      </c>
      <c r="BA310" s="20">
        <v>14</v>
      </c>
      <c r="BB310" s="22">
        <v>6</v>
      </c>
      <c r="BC310" s="20">
        <v>0</v>
      </c>
      <c r="BD310" s="20">
        <v>0.06</v>
      </c>
      <c r="BE310" s="20">
        <v>0.06</v>
      </c>
      <c r="BF310" s="20">
        <v>9.07</v>
      </c>
      <c r="BG310" s="22">
        <v>68</v>
      </c>
      <c r="BH310" s="22">
        <v>15</v>
      </c>
      <c r="BI310" s="22">
        <v>235</v>
      </c>
      <c r="BJ310" s="22">
        <v>1</v>
      </c>
      <c r="BK310" s="22">
        <v>492</v>
      </c>
      <c r="BL310" s="22">
        <v>59</v>
      </c>
      <c r="BM310" s="22">
        <v>183</v>
      </c>
      <c r="BN310" s="22">
        <v>13</v>
      </c>
      <c r="BO310" s="20"/>
      <c r="BP310" s="20"/>
      <c r="BQ310" s="20"/>
      <c r="BR310" s="20"/>
      <c r="BS310" s="20"/>
      <c r="BT310" s="20"/>
      <c r="BU310" s="22">
        <v>0</v>
      </c>
      <c r="BV310" s="22">
        <v>2.67</v>
      </c>
      <c r="BW310" s="22">
        <v>0.01</v>
      </c>
      <c r="BX310" s="22">
        <v>0.01</v>
      </c>
      <c r="BY310" s="22">
        <v>1.51</v>
      </c>
      <c r="BZ310" s="22">
        <v>1.67</v>
      </c>
      <c r="CA310" s="22">
        <v>493</v>
      </c>
      <c r="CB310" s="22">
        <v>27</v>
      </c>
      <c r="CC310" s="22">
        <v>161</v>
      </c>
      <c r="CD310" s="22">
        <v>17</v>
      </c>
      <c r="CE310" s="22">
        <v>244</v>
      </c>
      <c r="CF310" s="22">
        <v>23</v>
      </c>
      <c r="CG310" s="22">
        <v>42</v>
      </c>
      <c r="CH310" s="22">
        <v>9</v>
      </c>
      <c r="CI310" s="22">
        <v>1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218997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4</v>
      </c>
      <c r="J311" s="20">
        <v>0</v>
      </c>
      <c r="K311" s="20">
        <v>0</v>
      </c>
      <c r="L311" s="22">
        <v>0</v>
      </c>
      <c r="M311" s="20" t="s">
        <v>1283</v>
      </c>
      <c r="N311" s="20">
        <v>0</v>
      </c>
      <c r="O311" s="22">
        <v>264</v>
      </c>
      <c r="P311" s="23" t="b">
        <v>0</v>
      </c>
      <c r="Q311" s="20" t="s">
        <v>2100</v>
      </c>
      <c r="R311" s="20" t="s">
        <v>2101</v>
      </c>
      <c r="S311" s="22">
        <v>45</v>
      </c>
      <c r="T311" s="20" t="s">
        <v>1284</v>
      </c>
      <c r="U311" s="20">
        <v>0</v>
      </c>
      <c r="V311" s="20" t="s">
        <v>1285</v>
      </c>
      <c r="W311" s="20">
        <v>0</v>
      </c>
      <c r="X311" s="23" t="b">
        <v>0</v>
      </c>
      <c r="Y311" s="20"/>
      <c r="Z311" s="20" t="s">
        <v>872</v>
      </c>
      <c r="AA311" s="22">
        <v>9</v>
      </c>
      <c r="AB311" s="22">
        <v>11</v>
      </c>
      <c r="AC311" s="22">
        <v>0</v>
      </c>
      <c r="AD311" s="22">
        <v>0</v>
      </c>
      <c r="AE311" s="22">
        <v>0</v>
      </c>
      <c r="AF311" s="22">
        <v>1770</v>
      </c>
      <c r="AG311" s="22">
        <v>88</v>
      </c>
      <c r="AH311" s="20">
        <v>0</v>
      </c>
      <c r="AI311" s="20">
        <v>0</v>
      </c>
      <c r="AJ311" s="20" t="s">
        <v>1285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589</v>
      </c>
      <c r="BH311" s="22">
        <v>58</v>
      </c>
      <c r="BI311" s="22">
        <v>585</v>
      </c>
      <c r="BJ311" s="22">
        <v>61</v>
      </c>
      <c r="BK311" s="22">
        <v>574</v>
      </c>
      <c r="BL311" s="22">
        <v>60</v>
      </c>
      <c r="BM311" s="22">
        <v>594</v>
      </c>
      <c r="BN311" s="22">
        <v>60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387</v>
      </c>
      <c r="CB311" s="22">
        <v>66</v>
      </c>
      <c r="CC311" s="22">
        <v>571</v>
      </c>
      <c r="CD311" s="22">
        <v>58</v>
      </c>
      <c r="CE311" s="22">
        <v>595</v>
      </c>
      <c r="CF311" s="22">
        <v>62</v>
      </c>
      <c r="CG311" s="22">
        <v>559</v>
      </c>
      <c r="CH311" s="22">
        <v>79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17761</v>
      </c>
      <c r="D312" s="22">
        <v>0</v>
      </c>
      <c r="E312" s="22">
        <v>0</v>
      </c>
      <c r="F312" s="22">
        <v>-1</v>
      </c>
      <c r="G312" s="22">
        <v>1</v>
      </c>
      <c r="H312" s="22">
        <v>1</v>
      </c>
      <c r="I312" s="22">
        <v>2</v>
      </c>
      <c r="J312" s="20">
        <v>5.3</v>
      </c>
      <c r="K312" s="20">
        <v>4.8</v>
      </c>
      <c r="L312" s="22">
        <v>14</v>
      </c>
      <c r="M312" s="20" t="s">
        <v>479</v>
      </c>
      <c r="N312" s="20">
        <v>4.8</v>
      </c>
      <c r="O312" s="22">
        <v>265</v>
      </c>
      <c r="P312" s="23" t="b">
        <v>0</v>
      </c>
      <c r="Q312" s="20"/>
      <c r="R312" s="20" t="s">
        <v>2424</v>
      </c>
      <c r="S312" s="22">
        <v>44</v>
      </c>
      <c r="T312" s="20" t="s">
        <v>1271</v>
      </c>
      <c r="U312" s="20">
        <v>3.5</v>
      </c>
      <c r="V312" s="20" t="s">
        <v>565</v>
      </c>
      <c r="W312" s="20">
        <v>1.8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21</v>
      </c>
      <c r="AD312" s="22">
        <v>77401</v>
      </c>
      <c r="AE312" s="22">
        <v>53919</v>
      </c>
      <c r="AF312" s="22">
        <v>94261</v>
      </c>
      <c r="AG312" s="22">
        <v>2487</v>
      </c>
      <c r="AH312" s="20">
        <v>1.1000000000000001</v>
      </c>
      <c r="AI312" s="20">
        <v>4.8</v>
      </c>
      <c r="AJ312" s="20" t="s">
        <v>565</v>
      </c>
      <c r="AK312" s="22">
        <v>540</v>
      </c>
      <c r="AL312" s="22">
        <v>1</v>
      </c>
      <c r="AM312" s="22">
        <v>1</v>
      </c>
      <c r="AN312" s="22">
        <v>0</v>
      </c>
      <c r="AO312" s="22">
        <v>10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3</v>
      </c>
      <c r="AW312" s="22">
        <v>99</v>
      </c>
      <c r="AX312" s="20">
        <v>155.80000000000001</v>
      </c>
      <c r="AY312" s="20">
        <v>48.6</v>
      </c>
      <c r="AZ312" s="20">
        <v>74</v>
      </c>
      <c r="BA312" s="20">
        <v>27.9</v>
      </c>
      <c r="BB312" s="22">
        <v>6</v>
      </c>
      <c r="BC312" s="20">
        <v>0.65</v>
      </c>
      <c r="BD312" s="20">
        <v>0.76</v>
      </c>
      <c r="BE312" s="20">
        <v>1.41</v>
      </c>
      <c r="BF312" s="20">
        <v>8.6999999999999993</v>
      </c>
      <c r="BG312" s="22">
        <v>33</v>
      </c>
      <c r="BH312" s="22">
        <v>8</v>
      </c>
      <c r="BI312" s="22">
        <v>146</v>
      </c>
      <c r="BJ312" s="22">
        <v>37</v>
      </c>
      <c r="BK312" s="22">
        <v>77</v>
      </c>
      <c r="BL312" s="22">
        <v>6</v>
      </c>
      <c r="BM312" s="22">
        <v>58</v>
      </c>
      <c r="BN312" s="22">
        <v>9</v>
      </c>
      <c r="BO312" s="20"/>
      <c r="BP312" s="20"/>
      <c r="BQ312" s="20"/>
      <c r="BR312" s="20"/>
      <c r="BS312" s="20"/>
      <c r="BT312" s="20"/>
      <c r="BU312" s="22">
        <v>0.11</v>
      </c>
      <c r="BV312" s="22">
        <v>0</v>
      </c>
      <c r="BW312" s="22">
        <v>0.13</v>
      </c>
      <c r="BX312" s="22">
        <v>0.24</v>
      </c>
      <c r="BY312" s="22">
        <v>1.45</v>
      </c>
      <c r="BZ312" s="22">
        <v>1.67</v>
      </c>
      <c r="CA312" s="22">
        <v>472</v>
      </c>
      <c r="CB312" s="22">
        <v>100</v>
      </c>
      <c r="CC312" s="22">
        <v>31</v>
      </c>
      <c r="CD312" s="22">
        <v>7</v>
      </c>
      <c r="CE312" s="22">
        <v>96</v>
      </c>
      <c r="CF312" s="22">
        <v>29</v>
      </c>
      <c r="CG312" s="22">
        <v>125</v>
      </c>
      <c r="CH312" s="22">
        <v>48</v>
      </c>
      <c r="CI312" s="22">
        <v>1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222627</v>
      </c>
      <c r="D313" s="22">
        <v>0</v>
      </c>
      <c r="E313" s="22">
        <v>0</v>
      </c>
      <c r="F313" s="22">
        <v>-1</v>
      </c>
      <c r="G313" s="22">
        <v>1</v>
      </c>
      <c r="H313" s="22">
        <v>0</v>
      </c>
      <c r="I313" s="22">
        <v>1</v>
      </c>
      <c r="J313" s="20">
        <v>0.5</v>
      </c>
      <c r="K313" s="20">
        <v>0</v>
      </c>
      <c r="L313" s="22">
        <v>0</v>
      </c>
      <c r="M313" s="20" t="s">
        <v>1195</v>
      </c>
      <c r="N313" s="20">
        <v>0</v>
      </c>
      <c r="O313" s="22">
        <v>266</v>
      </c>
      <c r="P313" s="23" t="b">
        <v>0</v>
      </c>
      <c r="Q313" s="20"/>
      <c r="R313" s="20"/>
      <c r="S313" s="22">
        <v>39</v>
      </c>
      <c r="T313" s="20" t="s">
        <v>2102</v>
      </c>
      <c r="U313" s="20">
        <v>0</v>
      </c>
      <c r="V313" s="20" t="s">
        <v>2103</v>
      </c>
      <c r="W313" s="20">
        <v>0.7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0</v>
      </c>
      <c r="AD313" s="22">
        <v>30048</v>
      </c>
      <c r="AE313" s="22">
        <v>8367</v>
      </c>
      <c r="AF313" s="22">
        <v>21333</v>
      </c>
      <c r="AG313" s="22">
        <v>1379</v>
      </c>
      <c r="AH313" s="20">
        <v>0</v>
      </c>
      <c r="AI313" s="20">
        <v>0</v>
      </c>
      <c r="AJ313" s="20" t="s">
        <v>2104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416</v>
      </c>
      <c r="BH313" s="22">
        <v>27</v>
      </c>
      <c r="BI313" s="22">
        <v>398</v>
      </c>
      <c r="BJ313" s="22">
        <v>9</v>
      </c>
      <c r="BK313" s="22">
        <v>368</v>
      </c>
      <c r="BL313" s="22">
        <v>5</v>
      </c>
      <c r="BM313" s="22">
        <v>421</v>
      </c>
      <c r="BN313" s="22">
        <v>27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711</v>
      </c>
      <c r="CB313" s="22">
        <v>85</v>
      </c>
      <c r="CC313" s="22">
        <v>383</v>
      </c>
      <c r="CD313" s="22">
        <v>27</v>
      </c>
      <c r="CE313" s="22">
        <v>417</v>
      </c>
      <c r="CF313" s="22">
        <v>27</v>
      </c>
      <c r="CG313" s="22">
        <v>192</v>
      </c>
      <c r="CH313" s="22">
        <v>27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11948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1</v>
      </c>
      <c r="J314" s="20">
        <v>0.5</v>
      </c>
      <c r="K314" s="20">
        <v>0</v>
      </c>
      <c r="L314" s="22">
        <v>0</v>
      </c>
      <c r="M314" s="20" t="s">
        <v>1798</v>
      </c>
      <c r="N314" s="20">
        <v>0</v>
      </c>
      <c r="O314" s="22">
        <v>579</v>
      </c>
      <c r="P314" s="23" t="b">
        <v>0</v>
      </c>
      <c r="Q314" s="20"/>
      <c r="R314" s="20"/>
      <c r="S314" s="22">
        <v>40</v>
      </c>
      <c r="T314" s="20" t="s">
        <v>1799</v>
      </c>
      <c r="U314" s="20">
        <v>0</v>
      </c>
      <c r="V314" s="20" t="s">
        <v>1800</v>
      </c>
      <c r="W314" s="20">
        <v>0.1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0</v>
      </c>
      <c r="AD314" s="22">
        <v>628</v>
      </c>
      <c r="AE314" s="22">
        <v>32</v>
      </c>
      <c r="AF314" s="22">
        <v>1678</v>
      </c>
      <c r="AG314" s="22">
        <v>93</v>
      </c>
      <c r="AH314" s="20">
        <v>0</v>
      </c>
      <c r="AI314" s="20">
        <v>0</v>
      </c>
      <c r="AJ314" s="20" t="s">
        <v>1800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421</v>
      </c>
      <c r="BH314" s="22">
        <v>28</v>
      </c>
      <c r="BI314" s="22">
        <v>403</v>
      </c>
      <c r="BJ314" s="22">
        <v>10</v>
      </c>
      <c r="BK314" s="22">
        <v>374</v>
      </c>
      <c r="BL314" s="22">
        <v>6</v>
      </c>
      <c r="BM314" s="22">
        <v>426</v>
      </c>
      <c r="BN314" s="22">
        <v>28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595</v>
      </c>
      <c r="CB314" s="22">
        <v>34</v>
      </c>
      <c r="CC314" s="22">
        <v>388</v>
      </c>
      <c r="CD314" s="22">
        <v>28</v>
      </c>
      <c r="CE314" s="22">
        <v>422</v>
      </c>
      <c r="CF314" s="22">
        <v>28</v>
      </c>
      <c r="CG314" s="22">
        <v>469</v>
      </c>
      <c r="CH314" s="22">
        <v>65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18892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2</v>
      </c>
      <c r="J315" s="20">
        <v>1.7</v>
      </c>
      <c r="K315" s="20">
        <v>1.2</v>
      </c>
      <c r="L315" s="22">
        <v>1</v>
      </c>
      <c r="M315" s="20" t="s">
        <v>973</v>
      </c>
      <c r="N315" s="20">
        <v>1.2</v>
      </c>
      <c r="O315" s="22">
        <v>588</v>
      </c>
      <c r="P315" s="23" t="b">
        <v>0</v>
      </c>
      <c r="Q315" s="20"/>
      <c r="R315" s="20"/>
      <c r="S315" s="22">
        <v>44</v>
      </c>
      <c r="T315" s="20" t="s">
        <v>974</v>
      </c>
      <c r="U315" s="20">
        <v>1.2</v>
      </c>
      <c r="V315" s="20" t="s">
        <v>443</v>
      </c>
      <c r="W315" s="20">
        <v>0.5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7</v>
      </c>
      <c r="AD315" s="22">
        <v>12575</v>
      </c>
      <c r="AE315" s="22">
        <v>1302</v>
      </c>
      <c r="AF315" s="22">
        <v>33907</v>
      </c>
      <c r="AG315" s="22">
        <v>1185</v>
      </c>
      <c r="AH315" s="20">
        <v>0.3</v>
      </c>
      <c r="AI315" s="20">
        <v>1.6</v>
      </c>
      <c r="AJ315" s="20" t="s">
        <v>443</v>
      </c>
      <c r="AK315" s="22">
        <v>536</v>
      </c>
      <c r="AL315" s="22">
        <v>0</v>
      </c>
      <c r="AM315" s="22">
        <v>0</v>
      </c>
      <c r="AN315" s="22">
        <v>0</v>
      </c>
      <c r="AO315" s="22">
        <v>10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0</v>
      </c>
      <c r="AW315" s="22">
        <v>73</v>
      </c>
      <c r="AX315" s="20">
        <v>71.8</v>
      </c>
      <c r="AY315" s="20">
        <v>126.9</v>
      </c>
      <c r="AZ315" s="20">
        <v>9</v>
      </c>
      <c r="BA315" s="20">
        <v>20.8</v>
      </c>
      <c r="BB315" s="22">
        <v>6</v>
      </c>
      <c r="BC315" s="20">
        <v>7.0000000000000007E-2</v>
      </c>
      <c r="BD315" s="20">
        <v>0.66</v>
      </c>
      <c r="BE315" s="20">
        <v>0.73</v>
      </c>
      <c r="BF315" s="20">
        <v>9.07</v>
      </c>
      <c r="BG315" s="22">
        <v>168</v>
      </c>
      <c r="BH315" s="22">
        <v>68</v>
      </c>
      <c r="BI315" s="22">
        <v>31</v>
      </c>
      <c r="BJ315" s="22">
        <v>8</v>
      </c>
      <c r="BK315" s="22">
        <v>278</v>
      </c>
      <c r="BL315" s="22">
        <v>89</v>
      </c>
      <c r="BM315" s="22">
        <v>98</v>
      </c>
      <c r="BN315" s="22">
        <v>23</v>
      </c>
      <c r="BO315" s="22">
        <v>2</v>
      </c>
      <c r="BP315" s="20"/>
      <c r="BQ315" s="22">
        <v>1</v>
      </c>
      <c r="BR315" s="20"/>
      <c r="BS315" s="20"/>
      <c r="BT315" s="20"/>
      <c r="BU315" s="22">
        <v>0.01</v>
      </c>
      <c r="BV315" s="22">
        <v>0</v>
      </c>
      <c r="BW315" s="22">
        <v>0.11</v>
      </c>
      <c r="BX315" s="22">
        <v>0.12</v>
      </c>
      <c r="BY315" s="22">
        <v>1.52</v>
      </c>
      <c r="BZ315" s="22">
        <v>1.68</v>
      </c>
      <c r="CA315" s="22">
        <v>473</v>
      </c>
      <c r="CB315" s="22">
        <v>101</v>
      </c>
      <c r="CC315" s="22">
        <v>230</v>
      </c>
      <c r="CD315" s="22">
        <v>77</v>
      </c>
      <c r="CE315" s="22">
        <v>297</v>
      </c>
      <c r="CF315" s="22">
        <v>102</v>
      </c>
      <c r="CG315" s="22">
        <v>228</v>
      </c>
      <c r="CH315" s="22">
        <v>88</v>
      </c>
      <c r="CI315" s="22">
        <v>1.01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220307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3</v>
      </c>
      <c r="J316" s="20">
        <v>3.5</v>
      </c>
      <c r="K316" s="20">
        <v>3</v>
      </c>
      <c r="L316" s="22">
        <v>1</v>
      </c>
      <c r="M316" s="20" t="s">
        <v>1763</v>
      </c>
      <c r="N316" s="20">
        <v>3</v>
      </c>
      <c r="O316" s="22">
        <v>601</v>
      </c>
      <c r="P316" s="23" t="b">
        <v>0</v>
      </c>
      <c r="Q316" s="20"/>
      <c r="R316" s="20" t="s">
        <v>2425</v>
      </c>
      <c r="S316" s="22">
        <v>55</v>
      </c>
      <c r="T316" s="20" t="s">
        <v>1764</v>
      </c>
      <c r="U316" s="20">
        <v>2.2999999999999998</v>
      </c>
      <c r="V316" s="20" t="s">
        <v>2105</v>
      </c>
      <c r="W316" s="20">
        <v>0.2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14</v>
      </c>
      <c r="AD316" s="22">
        <v>18678</v>
      </c>
      <c r="AE316" s="22">
        <v>1807</v>
      </c>
      <c r="AF316" s="22">
        <v>15494</v>
      </c>
      <c r="AG316" s="22">
        <v>1339</v>
      </c>
      <c r="AH316" s="20">
        <v>0.5</v>
      </c>
      <c r="AI316" s="20">
        <v>2.5</v>
      </c>
      <c r="AJ316" s="20" t="s">
        <v>1765</v>
      </c>
      <c r="AK316" s="22">
        <v>353</v>
      </c>
      <c r="AL316" s="22">
        <v>1</v>
      </c>
      <c r="AM316" s="22">
        <v>0</v>
      </c>
      <c r="AN316" s="22">
        <v>0</v>
      </c>
      <c r="AO316" s="22">
        <v>7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30</v>
      </c>
      <c r="AX316" s="20">
        <v>56.4</v>
      </c>
      <c r="AY316" s="20">
        <v>40.799999999999997</v>
      </c>
      <c r="AZ316" s="20">
        <v>170</v>
      </c>
      <c r="BA316" s="20">
        <v>26.8</v>
      </c>
      <c r="BB316" s="22">
        <v>3</v>
      </c>
      <c r="BC316" s="20">
        <v>1.8</v>
      </c>
      <c r="BD316" s="20">
        <v>0.17</v>
      </c>
      <c r="BE316" s="20">
        <v>1.97</v>
      </c>
      <c r="BF316" s="20">
        <v>5.44</v>
      </c>
      <c r="BG316" s="22">
        <v>204</v>
      </c>
      <c r="BH316" s="22">
        <v>80</v>
      </c>
      <c r="BI316" s="22">
        <v>159</v>
      </c>
      <c r="BJ316" s="22">
        <v>98</v>
      </c>
      <c r="BK316" s="22">
        <v>23</v>
      </c>
      <c r="BL316" s="22">
        <v>13</v>
      </c>
      <c r="BM316" s="22">
        <v>61</v>
      </c>
      <c r="BN316" s="22">
        <v>38</v>
      </c>
      <c r="BO316" s="20"/>
      <c r="BP316" s="20"/>
      <c r="BQ316" s="22">
        <v>3</v>
      </c>
      <c r="BR316" s="20"/>
      <c r="BS316" s="20"/>
      <c r="BT316" s="20"/>
      <c r="BU316" s="22">
        <v>0.46</v>
      </c>
      <c r="BV316" s="22">
        <v>0</v>
      </c>
      <c r="BW316" s="22">
        <v>0.04</v>
      </c>
      <c r="BX316" s="22">
        <v>0.5</v>
      </c>
      <c r="BY316" s="22">
        <v>1.39</v>
      </c>
      <c r="BZ316" s="22">
        <v>1.78</v>
      </c>
      <c r="CA316" s="22">
        <v>108</v>
      </c>
      <c r="CB316" s="22">
        <v>66</v>
      </c>
      <c r="CC316" s="22">
        <v>99</v>
      </c>
      <c r="CD316" s="22">
        <v>44</v>
      </c>
      <c r="CE316" s="22">
        <v>184</v>
      </c>
      <c r="CF316" s="22">
        <v>78</v>
      </c>
      <c r="CG316" s="22">
        <v>297</v>
      </c>
      <c r="CH316" s="22">
        <v>90</v>
      </c>
      <c r="CI316" s="22">
        <v>0.76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461421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3</v>
      </c>
      <c r="J317" s="20">
        <v>1.3</v>
      </c>
      <c r="K317" s="20">
        <v>0.8</v>
      </c>
      <c r="L317" s="22">
        <v>0</v>
      </c>
      <c r="M317" s="20" t="s">
        <v>505</v>
      </c>
      <c r="N317" s="20">
        <v>0.8</v>
      </c>
      <c r="O317" s="22">
        <v>624</v>
      </c>
      <c r="P317" s="23" t="b">
        <v>0</v>
      </c>
      <c r="Q317" s="20"/>
      <c r="R317" s="20"/>
      <c r="S317" s="22">
        <v>45</v>
      </c>
      <c r="T317" s="20" t="s">
        <v>2548</v>
      </c>
      <c r="U317" s="20">
        <v>1.7</v>
      </c>
      <c r="V317" s="20" t="s">
        <v>2549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5</v>
      </c>
      <c r="AD317" s="22">
        <v>7139</v>
      </c>
      <c r="AE317" s="22">
        <v>258</v>
      </c>
      <c r="AF317" s="22">
        <v>3522</v>
      </c>
      <c r="AG317" s="22">
        <v>294</v>
      </c>
      <c r="AH317" s="20">
        <v>0.2</v>
      </c>
      <c r="AI317" s="20">
        <v>1.1000000000000001</v>
      </c>
      <c r="AJ317" s="20" t="s">
        <v>2549</v>
      </c>
      <c r="AK317" s="22">
        <v>117</v>
      </c>
      <c r="AL317" s="22">
        <v>0</v>
      </c>
      <c r="AM317" s="22">
        <v>0</v>
      </c>
      <c r="AN317" s="22">
        <v>1</v>
      </c>
      <c r="AO317" s="22">
        <v>2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12</v>
      </c>
      <c r="AX317" s="20">
        <v>13.2</v>
      </c>
      <c r="AY317" s="20">
        <v>13</v>
      </c>
      <c r="AZ317" s="20">
        <v>25</v>
      </c>
      <c r="BA317" s="20">
        <v>5.0999999999999996</v>
      </c>
      <c r="BB317" s="22">
        <v>1</v>
      </c>
      <c r="BC317" s="20">
        <v>7.0000000000000007E-2</v>
      </c>
      <c r="BD317" s="20">
        <v>0</v>
      </c>
      <c r="BE317" s="20">
        <v>7.0000000000000007E-2</v>
      </c>
      <c r="BF317" s="20">
        <v>1.73</v>
      </c>
      <c r="BG317" s="22">
        <v>323</v>
      </c>
      <c r="BH317" s="22">
        <v>140</v>
      </c>
      <c r="BI317" s="22">
        <v>281</v>
      </c>
      <c r="BJ317" s="22">
        <v>150</v>
      </c>
      <c r="BK317" s="22">
        <v>195</v>
      </c>
      <c r="BL317" s="22">
        <v>105</v>
      </c>
      <c r="BM317" s="22">
        <v>305</v>
      </c>
      <c r="BN317" s="22">
        <v>135</v>
      </c>
      <c r="BO317" s="20"/>
      <c r="BP317" s="20"/>
      <c r="BQ317" s="20"/>
      <c r="BR317" s="20"/>
      <c r="BS317" s="20"/>
      <c r="BT317" s="20"/>
      <c r="BU317" s="22">
        <v>0.05</v>
      </c>
      <c r="BV317" s="22">
        <v>0</v>
      </c>
      <c r="BW317" s="22">
        <v>0</v>
      </c>
      <c r="BX317" s="22">
        <v>0.05</v>
      </c>
      <c r="BY317" s="22">
        <v>1.33</v>
      </c>
      <c r="BZ317" s="22">
        <v>1.54</v>
      </c>
      <c r="CA317" s="22">
        <v>428</v>
      </c>
      <c r="CB317" s="22">
        <v>238</v>
      </c>
      <c r="CC317" s="22">
        <v>287</v>
      </c>
      <c r="CD317" s="22">
        <v>129</v>
      </c>
      <c r="CE317" s="22">
        <v>247</v>
      </c>
      <c r="CF317" s="22">
        <v>113</v>
      </c>
      <c r="CG317" s="22">
        <v>438</v>
      </c>
      <c r="CH317" s="22">
        <v>142</v>
      </c>
      <c r="CI317" s="22">
        <v>0.77</v>
      </c>
      <c r="CJ317" s="22">
        <v>0.77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491012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4</v>
      </c>
      <c r="J318" s="20">
        <v>0.7</v>
      </c>
      <c r="K318" s="20">
        <v>0.2</v>
      </c>
      <c r="L318" s="22">
        <v>0</v>
      </c>
      <c r="M318" s="20" t="s">
        <v>2550</v>
      </c>
      <c r="N318" s="20">
        <v>0.2</v>
      </c>
      <c r="O318" s="22">
        <v>645</v>
      </c>
      <c r="P318" s="23" t="b">
        <v>0</v>
      </c>
      <c r="Q318" s="20"/>
      <c r="R318" s="20" t="s">
        <v>3246</v>
      </c>
      <c r="S318" s="22">
        <v>49</v>
      </c>
      <c r="T318" s="20" t="s">
        <v>2551</v>
      </c>
      <c r="U318" s="20">
        <v>0.5</v>
      </c>
      <c r="V318" s="20" t="s">
        <v>2552</v>
      </c>
      <c r="W318" s="20">
        <v>0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1</v>
      </c>
      <c r="AD318" s="22">
        <v>2787</v>
      </c>
      <c r="AE318" s="22">
        <v>191</v>
      </c>
      <c r="AF318" s="22">
        <v>4581</v>
      </c>
      <c r="AG318" s="22">
        <v>172</v>
      </c>
      <c r="AH318" s="20">
        <v>0</v>
      </c>
      <c r="AI318" s="20">
        <v>0.2</v>
      </c>
      <c r="AJ318" s="20" t="s">
        <v>2553</v>
      </c>
      <c r="AK318" s="22">
        <v>26</v>
      </c>
      <c r="AL318" s="22">
        <v>0</v>
      </c>
      <c r="AM318" s="22">
        <v>0</v>
      </c>
      <c r="AN318" s="22">
        <v>0</v>
      </c>
      <c r="AO318" s="22">
        <v>1</v>
      </c>
      <c r="AP318" s="22">
        <v>0</v>
      </c>
      <c r="AQ318" s="22">
        <v>0</v>
      </c>
      <c r="AR318" s="22">
        <v>0</v>
      </c>
      <c r="AS318" s="22">
        <v>1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1.6</v>
      </c>
      <c r="AZ318" s="20">
        <v>7</v>
      </c>
      <c r="BA318" s="20">
        <v>0.7</v>
      </c>
      <c r="BB318" s="22">
        <v>0</v>
      </c>
      <c r="BC318" s="20">
        <v>0.06</v>
      </c>
      <c r="BD318" s="20">
        <v>0.03</v>
      </c>
      <c r="BE318" s="20">
        <v>0.09</v>
      </c>
      <c r="BF318" s="20">
        <v>0.56999999999999995</v>
      </c>
      <c r="BG318" s="22">
        <v>669</v>
      </c>
      <c r="BH318" s="22">
        <v>79</v>
      </c>
      <c r="BI318" s="22">
        <v>352</v>
      </c>
      <c r="BJ318" s="22">
        <v>46</v>
      </c>
      <c r="BK318" s="22">
        <v>298</v>
      </c>
      <c r="BL318" s="22">
        <v>49</v>
      </c>
      <c r="BM318" s="22">
        <v>391</v>
      </c>
      <c r="BN318" s="22">
        <v>48</v>
      </c>
      <c r="BO318" s="20"/>
      <c r="BP318" s="20"/>
      <c r="BQ318" s="20"/>
      <c r="BR318" s="20"/>
      <c r="BS318" s="20"/>
      <c r="BT318" s="20"/>
      <c r="BU318" s="22">
        <v>0.21</v>
      </c>
      <c r="BV318" s="22">
        <v>0</v>
      </c>
      <c r="BW318" s="22">
        <v>0.1</v>
      </c>
      <c r="BX318" s="22">
        <v>0.31</v>
      </c>
      <c r="BY318" s="22">
        <v>1.97</v>
      </c>
      <c r="BZ318" s="22">
        <v>3.46</v>
      </c>
      <c r="CA318" s="22">
        <v>284</v>
      </c>
      <c r="CB318" s="22">
        <v>58</v>
      </c>
      <c r="CC318" s="22">
        <v>370</v>
      </c>
      <c r="CD318" s="22">
        <v>50</v>
      </c>
      <c r="CE318" s="22">
        <v>405</v>
      </c>
      <c r="CF318" s="22">
        <v>53</v>
      </c>
      <c r="CG318" s="22">
        <v>502</v>
      </c>
      <c r="CH318" s="22">
        <v>72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0</v>
      </c>
      <c r="B319" s="22">
        <v>0</v>
      </c>
      <c r="C319" s="22">
        <v>461416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4</v>
      </c>
      <c r="J319" s="20">
        <v>0</v>
      </c>
      <c r="K319" s="20">
        <v>0</v>
      </c>
      <c r="L319" s="22">
        <v>0</v>
      </c>
      <c r="M319" s="20" t="s">
        <v>558</v>
      </c>
      <c r="N319" s="20">
        <v>0.2</v>
      </c>
      <c r="O319" s="22">
        <v>649</v>
      </c>
      <c r="P319" s="23" t="b">
        <v>0</v>
      </c>
      <c r="Q319" s="20" t="s">
        <v>3068</v>
      </c>
      <c r="R319" s="20" t="s">
        <v>3069</v>
      </c>
      <c r="S319" s="22">
        <v>45</v>
      </c>
      <c r="T319" s="20" t="s">
        <v>2554</v>
      </c>
      <c r="U319" s="20">
        <v>1</v>
      </c>
      <c r="V319" s="20" t="s">
        <v>2555</v>
      </c>
      <c r="W319" s="20">
        <v>0</v>
      </c>
      <c r="X319" s="23" t="b">
        <v>0</v>
      </c>
      <c r="Y319" s="20"/>
      <c r="Z319" s="20" t="s">
        <v>872</v>
      </c>
      <c r="AA319" s="22">
        <v>9</v>
      </c>
      <c r="AB319" s="22">
        <v>11</v>
      </c>
      <c r="AC319" s="22">
        <v>1</v>
      </c>
      <c r="AD319" s="22">
        <v>2480</v>
      </c>
      <c r="AE319" s="22">
        <v>0</v>
      </c>
      <c r="AF319" s="22">
        <v>2916</v>
      </c>
      <c r="AG319" s="22">
        <v>87</v>
      </c>
      <c r="AH319" s="20">
        <v>0</v>
      </c>
      <c r="AI319" s="20">
        <v>0.2</v>
      </c>
      <c r="AJ319" s="20" t="s">
        <v>2555</v>
      </c>
      <c r="AK319" s="22">
        <v>1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3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0.28000000000000003</v>
      </c>
      <c r="BG319" s="22">
        <v>610</v>
      </c>
      <c r="BH319" s="22">
        <v>65</v>
      </c>
      <c r="BI319" s="22">
        <v>606</v>
      </c>
      <c r="BJ319" s="22">
        <v>68</v>
      </c>
      <c r="BK319" s="22">
        <v>597</v>
      </c>
      <c r="BL319" s="22">
        <v>67</v>
      </c>
      <c r="BM319" s="22">
        <v>615</v>
      </c>
      <c r="BN319" s="22">
        <v>67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25.2</v>
      </c>
      <c r="BZ319" s="22">
        <v>0</v>
      </c>
      <c r="CA319" s="22">
        <v>427</v>
      </c>
      <c r="CB319" s="22">
        <v>75</v>
      </c>
      <c r="CC319" s="22">
        <v>362</v>
      </c>
      <c r="CD319" s="22">
        <v>48</v>
      </c>
      <c r="CE319" s="22">
        <v>343</v>
      </c>
      <c r="CF319" s="22">
        <v>45</v>
      </c>
      <c r="CG319" s="22">
        <v>551</v>
      </c>
      <c r="CH319" s="22">
        <v>78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461446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3</v>
      </c>
      <c r="J320" s="20">
        <v>0.5</v>
      </c>
      <c r="K320" s="20">
        <v>0</v>
      </c>
      <c r="L320" s="22">
        <v>0</v>
      </c>
      <c r="M320" s="20" t="s">
        <v>2556</v>
      </c>
      <c r="N320" s="20">
        <v>0</v>
      </c>
      <c r="O320" s="22">
        <v>650</v>
      </c>
      <c r="P320" s="23" t="b">
        <v>0</v>
      </c>
      <c r="Q320" s="20"/>
      <c r="R320" s="20"/>
      <c r="S320" s="22">
        <v>45</v>
      </c>
      <c r="T320" s="20" t="s">
        <v>2557</v>
      </c>
      <c r="U320" s="20">
        <v>1</v>
      </c>
      <c r="V320" s="20" t="s">
        <v>2558</v>
      </c>
      <c r="W320" s="20">
        <v>0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</v>
      </c>
      <c r="AD320" s="22">
        <v>743</v>
      </c>
      <c r="AE320" s="22">
        <v>41</v>
      </c>
      <c r="AF320" s="22">
        <v>485</v>
      </c>
      <c r="AG320" s="22">
        <v>36</v>
      </c>
      <c r="AH320" s="20">
        <v>0</v>
      </c>
      <c r="AI320" s="20">
        <v>0.2</v>
      </c>
      <c r="AJ320" s="20" t="s">
        <v>2558</v>
      </c>
      <c r="AK320" s="22">
        <v>1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611</v>
      </c>
      <c r="BH320" s="22">
        <v>237</v>
      </c>
      <c r="BI320" s="22">
        <v>607</v>
      </c>
      <c r="BJ320" s="22">
        <v>238</v>
      </c>
      <c r="BK320" s="22">
        <v>598</v>
      </c>
      <c r="BL320" s="22">
        <v>233</v>
      </c>
      <c r="BM320" s="22">
        <v>616</v>
      </c>
      <c r="BN320" s="22">
        <v>240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429</v>
      </c>
      <c r="CB320" s="22">
        <v>239</v>
      </c>
      <c r="CC320" s="22">
        <v>592</v>
      </c>
      <c r="CD320" s="22">
        <v>227</v>
      </c>
      <c r="CE320" s="22">
        <v>344</v>
      </c>
      <c r="CF320" s="22">
        <v>151</v>
      </c>
      <c r="CG320" s="22">
        <v>643</v>
      </c>
      <c r="CH320" s="22">
        <v>259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27.75" thickBot="1">
      <c r="A321" s="22">
        <v>75</v>
      </c>
      <c r="B321" s="22">
        <v>25</v>
      </c>
      <c r="C321" s="22">
        <v>221399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0.1</v>
      </c>
      <c r="K321" s="20">
        <v>0</v>
      </c>
      <c r="L321" s="22">
        <v>0</v>
      </c>
      <c r="M321" s="20" t="s">
        <v>995</v>
      </c>
      <c r="N321" s="20">
        <v>0</v>
      </c>
      <c r="O321" s="22">
        <v>661</v>
      </c>
      <c r="P321" s="23" t="b">
        <v>0</v>
      </c>
      <c r="Q321" s="20" t="s">
        <v>3416</v>
      </c>
      <c r="R321" s="20" t="s">
        <v>2926</v>
      </c>
      <c r="S321" s="22">
        <v>55</v>
      </c>
      <c r="T321" s="20" t="s">
        <v>2559</v>
      </c>
      <c r="U321" s="20">
        <v>0</v>
      </c>
      <c r="V321" s="20" t="s">
        <v>504</v>
      </c>
      <c r="W321" s="20">
        <v>0</v>
      </c>
      <c r="X321" s="23" t="b">
        <v>0</v>
      </c>
      <c r="Y321" s="20"/>
      <c r="Z321" s="20" t="s">
        <v>937</v>
      </c>
      <c r="AA321" s="22">
        <v>9</v>
      </c>
      <c r="AB321" s="22">
        <v>11</v>
      </c>
      <c r="AC321" s="22">
        <v>0</v>
      </c>
      <c r="AD321" s="22">
        <v>924</v>
      </c>
      <c r="AE321" s="22">
        <v>18</v>
      </c>
      <c r="AF321" s="22">
        <v>1191</v>
      </c>
      <c r="AG321" s="22">
        <v>28</v>
      </c>
      <c r="AH321" s="20">
        <v>0</v>
      </c>
      <c r="AI321" s="20">
        <v>0</v>
      </c>
      <c r="AJ321" s="20" t="s">
        <v>504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703</v>
      </c>
      <c r="BH321" s="22">
        <v>303</v>
      </c>
      <c r="BI321" s="22">
        <v>704</v>
      </c>
      <c r="BJ321" s="22">
        <v>304</v>
      </c>
      <c r="BK321" s="22">
        <v>702</v>
      </c>
      <c r="BL321" s="22">
        <v>303</v>
      </c>
      <c r="BM321" s="22">
        <v>704</v>
      </c>
      <c r="BN321" s="22">
        <v>304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109</v>
      </c>
      <c r="CB321" s="22">
        <v>67</v>
      </c>
      <c r="CC321" s="22">
        <v>696</v>
      </c>
      <c r="CD321" s="22">
        <v>301</v>
      </c>
      <c r="CE321" s="22">
        <v>703</v>
      </c>
      <c r="CF321" s="22">
        <v>303</v>
      </c>
      <c r="CG321" s="22">
        <v>667</v>
      </c>
      <c r="CH321" s="22">
        <v>271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486385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4</v>
      </c>
      <c r="J322" s="20">
        <v>2.5</v>
      </c>
      <c r="K322" s="20">
        <v>2</v>
      </c>
      <c r="L322" s="22">
        <v>2</v>
      </c>
      <c r="M322" s="20" t="s">
        <v>3070</v>
      </c>
      <c r="N322" s="20">
        <v>2</v>
      </c>
      <c r="O322" s="22">
        <v>691</v>
      </c>
      <c r="P322" s="23" t="b">
        <v>0</v>
      </c>
      <c r="Q322" s="20"/>
      <c r="R322" s="20"/>
      <c r="S322" s="22">
        <v>60</v>
      </c>
      <c r="T322" s="20" t="s">
        <v>3071</v>
      </c>
      <c r="U322" s="20">
        <v>2</v>
      </c>
      <c r="V322" s="20" t="s">
        <v>3072</v>
      </c>
      <c r="W322" s="20">
        <v>0.2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6</v>
      </c>
      <c r="AD322" s="22">
        <v>30675</v>
      </c>
      <c r="AE322" s="22">
        <v>4272</v>
      </c>
      <c r="AF322" s="22">
        <v>10044</v>
      </c>
      <c r="AG322" s="22">
        <v>1209</v>
      </c>
      <c r="AH322" s="20">
        <v>0.3</v>
      </c>
      <c r="AI322" s="20">
        <v>1</v>
      </c>
      <c r="AJ322" s="20" t="s">
        <v>3073</v>
      </c>
      <c r="AK322" s="22">
        <v>217</v>
      </c>
      <c r="AL322" s="22">
        <v>0</v>
      </c>
      <c r="AM322" s="22">
        <v>0</v>
      </c>
      <c r="AN322" s="22">
        <v>1</v>
      </c>
      <c r="AO322" s="22">
        <v>3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15</v>
      </c>
      <c r="AX322" s="20">
        <v>20.6</v>
      </c>
      <c r="AY322" s="20">
        <v>41.9</v>
      </c>
      <c r="AZ322" s="20">
        <v>52</v>
      </c>
      <c r="BA322" s="20">
        <v>11.5</v>
      </c>
      <c r="BB322" s="22">
        <v>3</v>
      </c>
      <c r="BC322" s="20">
        <v>0.61</v>
      </c>
      <c r="BD322" s="20">
        <v>0.08</v>
      </c>
      <c r="BE322" s="20">
        <v>0.69</v>
      </c>
      <c r="BF322" s="20">
        <v>2.29</v>
      </c>
      <c r="BG322" s="22">
        <v>298</v>
      </c>
      <c r="BH322" s="22">
        <v>35</v>
      </c>
      <c r="BI322" s="22">
        <v>157</v>
      </c>
      <c r="BJ322" s="22">
        <v>20</v>
      </c>
      <c r="BK322" s="22">
        <v>117</v>
      </c>
      <c r="BL322" s="22">
        <v>30</v>
      </c>
      <c r="BM322" s="22">
        <v>224</v>
      </c>
      <c r="BN322" s="22">
        <v>30</v>
      </c>
      <c r="BO322" s="20"/>
      <c r="BP322" s="20"/>
      <c r="BQ322" s="20"/>
      <c r="BR322" s="20"/>
      <c r="BS322" s="20"/>
      <c r="BT322" s="20"/>
      <c r="BU322" s="22">
        <v>0.25</v>
      </c>
      <c r="BV322" s="22">
        <v>0</v>
      </c>
      <c r="BW322" s="22">
        <v>0.03</v>
      </c>
      <c r="BX322" s="22">
        <v>0.28000000000000003</v>
      </c>
      <c r="BY322" s="22">
        <v>0.95</v>
      </c>
      <c r="BZ322" s="22">
        <v>1.24</v>
      </c>
      <c r="CA322" s="22">
        <v>67</v>
      </c>
      <c r="CB322" s="22">
        <v>22</v>
      </c>
      <c r="CC322" s="22">
        <v>181</v>
      </c>
      <c r="CD322" s="22">
        <v>25</v>
      </c>
      <c r="CE322" s="22">
        <v>226</v>
      </c>
      <c r="CF322" s="22">
        <v>30</v>
      </c>
      <c r="CG322" s="22">
        <v>291</v>
      </c>
      <c r="CH322" s="22">
        <v>50</v>
      </c>
      <c r="CI322" s="22">
        <v>1.24</v>
      </c>
      <c r="CJ322" s="22">
        <v>0.41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447261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3</v>
      </c>
      <c r="J323" s="20">
        <v>1.6</v>
      </c>
      <c r="K323" s="20">
        <v>1.1000000000000001</v>
      </c>
      <c r="L323" s="22">
        <v>0</v>
      </c>
      <c r="M323" s="20" t="s">
        <v>3417</v>
      </c>
      <c r="N323" s="20">
        <v>0</v>
      </c>
      <c r="O323" s="22">
        <v>719</v>
      </c>
      <c r="P323" s="23" t="b">
        <v>0</v>
      </c>
      <c r="Q323" s="20"/>
      <c r="R323" s="20"/>
      <c r="S323" s="22">
        <v>45</v>
      </c>
      <c r="T323" s="20" t="s">
        <v>3418</v>
      </c>
      <c r="U323" s="20">
        <v>0</v>
      </c>
      <c r="V323" s="20" t="s">
        <v>3419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0</v>
      </c>
      <c r="AD323" s="22">
        <v>39</v>
      </c>
      <c r="AE323" s="22">
        <v>39</v>
      </c>
      <c r="AF323" s="22">
        <v>9</v>
      </c>
      <c r="AG323" s="22">
        <v>9</v>
      </c>
      <c r="AH323" s="20">
        <v>0</v>
      </c>
      <c r="AI323" s="20">
        <v>0</v>
      </c>
      <c r="AJ323" s="20" t="s">
        <v>3419</v>
      </c>
      <c r="AK323" s="22">
        <v>0</v>
      </c>
      <c r="AL323" s="22">
        <v>0</v>
      </c>
      <c r="AM323" s="22">
        <v>0</v>
      </c>
      <c r="AN323" s="22">
        <v>0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0</v>
      </c>
      <c r="AX323" s="20">
        <v>0</v>
      </c>
      <c r="AY323" s="20">
        <v>0</v>
      </c>
      <c r="AZ323" s="20">
        <v>0</v>
      </c>
      <c r="BA323" s="20">
        <v>0</v>
      </c>
      <c r="BB323" s="22">
        <v>0</v>
      </c>
      <c r="BC323" s="20">
        <v>0</v>
      </c>
      <c r="BD323" s="20">
        <v>0</v>
      </c>
      <c r="BE323" s="20">
        <v>0</v>
      </c>
      <c r="BF323" s="20">
        <v>0</v>
      </c>
      <c r="BG323" s="22">
        <v>604</v>
      </c>
      <c r="BH323" s="22">
        <v>234</v>
      </c>
      <c r="BI323" s="22">
        <v>600</v>
      </c>
      <c r="BJ323" s="22">
        <v>235</v>
      </c>
      <c r="BK323" s="22">
        <v>591</v>
      </c>
      <c r="BL323" s="22">
        <v>230</v>
      </c>
      <c r="BM323" s="22">
        <v>609</v>
      </c>
      <c r="BN323" s="22">
        <v>237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</v>
      </c>
      <c r="BX323" s="22">
        <v>0</v>
      </c>
      <c r="BY323" s="22">
        <v>0</v>
      </c>
      <c r="BZ323" s="22">
        <v>0</v>
      </c>
      <c r="CA323" s="22">
        <v>418</v>
      </c>
      <c r="CB323" s="22">
        <v>234</v>
      </c>
      <c r="CC323" s="22">
        <v>586</v>
      </c>
      <c r="CD323" s="22">
        <v>224</v>
      </c>
      <c r="CE323" s="22">
        <v>611</v>
      </c>
      <c r="CF323" s="22">
        <v>238</v>
      </c>
      <c r="CG323" s="22">
        <v>717</v>
      </c>
      <c r="CH323" s="22">
        <v>308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153133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3</v>
      </c>
      <c r="J324" s="20">
        <v>0.5</v>
      </c>
      <c r="K324" s="20">
        <v>0.5</v>
      </c>
      <c r="L324" s="22">
        <v>1</v>
      </c>
      <c r="M324" s="20" t="s">
        <v>1256</v>
      </c>
      <c r="N324" s="20">
        <v>0.5</v>
      </c>
      <c r="O324" s="22">
        <v>256</v>
      </c>
      <c r="P324" s="23" t="b">
        <v>0</v>
      </c>
      <c r="Q324" s="20"/>
      <c r="R324" s="20" t="s">
        <v>2822</v>
      </c>
      <c r="S324" s="22">
        <v>54</v>
      </c>
      <c r="T324" s="20" t="s">
        <v>1257</v>
      </c>
      <c r="U324" s="20">
        <v>1.2</v>
      </c>
      <c r="V324" s="20" t="s">
        <v>523</v>
      </c>
      <c r="W324" s="20">
        <v>0.3</v>
      </c>
      <c r="X324" s="23" t="b">
        <v>0</v>
      </c>
      <c r="Y324" s="20"/>
      <c r="Z324" s="20" t="s">
        <v>858</v>
      </c>
      <c r="AA324" s="22">
        <v>10</v>
      </c>
      <c r="AB324" s="22">
        <v>54</v>
      </c>
      <c r="AC324" s="22">
        <v>5</v>
      </c>
      <c r="AD324" s="22">
        <v>4304</v>
      </c>
      <c r="AE324" s="22">
        <v>124</v>
      </c>
      <c r="AF324" s="22">
        <v>58089</v>
      </c>
      <c r="AG324" s="22">
        <v>509</v>
      </c>
      <c r="AH324" s="20">
        <v>0.1</v>
      </c>
      <c r="AI324" s="20">
        <v>0.9</v>
      </c>
      <c r="AJ324" s="20" t="s">
        <v>523</v>
      </c>
      <c r="AK324" s="22">
        <v>183</v>
      </c>
      <c r="AL324" s="22">
        <v>0</v>
      </c>
      <c r="AM324" s="22">
        <v>0</v>
      </c>
      <c r="AN324" s="22">
        <v>0</v>
      </c>
      <c r="AO324" s="22">
        <v>3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22</v>
      </c>
      <c r="AX324" s="20">
        <v>29</v>
      </c>
      <c r="AY324" s="20">
        <v>69.900000000000006</v>
      </c>
      <c r="AZ324" s="20">
        <v>56</v>
      </c>
      <c r="BA324" s="20">
        <v>15.5</v>
      </c>
      <c r="BB324" s="22">
        <v>2</v>
      </c>
      <c r="BC324" s="20">
        <v>0.43</v>
      </c>
      <c r="BD324" s="20">
        <v>0.39</v>
      </c>
      <c r="BE324" s="20">
        <v>0.82</v>
      </c>
      <c r="BF324" s="20">
        <v>4.17</v>
      </c>
      <c r="BG324" s="22">
        <v>275</v>
      </c>
      <c r="BH324" s="22">
        <v>112</v>
      </c>
      <c r="BI324" s="22">
        <v>92</v>
      </c>
      <c r="BJ324" s="22">
        <v>67</v>
      </c>
      <c r="BK324" s="22">
        <v>106</v>
      </c>
      <c r="BL324" s="22">
        <v>63</v>
      </c>
      <c r="BM324" s="22">
        <v>166</v>
      </c>
      <c r="BN324" s="22">
        <v>85</v>
      </c>
      <c r="BO324" s="20"/>
      <c r="BP324" s="20"/>
      <c r="BQ324" s="20"/>
      <c r="BR324" s="20"/>
      <c r="BS324" s="20"/>
      <c r="BT324" s="20"/>
      <c r="BU324" s="22">
        <v>0.21</v>
      </c>
      <c r="BV324" s="22">
        <v>0</v>
      </c>
      <c r="BW324" s="22">
        <v>0.19</v>
      </c>
      <c r="BX324" s="22">
        <v>0.4</v>
      </c>
      <c r="BY324" s="22">
        <v>2.0499999999999998</v>
      </c>
      <c r="BZ324" s="22">
        <v>1.48</v>
      </c>
      <c r="CA324" s="22">
        <v>121</v>
      </c>
      <c r="CB324" s="22">
        <v>75</v>
      </c>
      <c r="CC324" s="22">
        <v>334</v>
      </c>
      <c r="CD324" s="22">
        <v>160</v>
      </c>
      <c r="CE324" s="22">
        <v>308</v>
      </c>
      <c r="CF324" s="22">
        <v>140</v>
      </c>
      <c r="CG324" s="22">
        <v>271</v>
      </c>
      <c r="CH324" s="22">
        <v>83</v>
      </c>
      <c r="CI324" s="22">
        <v>0.98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100</v>
      </c>
      <c r="C325" s="22">
        <v>156689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3.8</v>
      </c>
      <c r="K325" s="20">
        <v>3.8</v>
      </c>
      <c r="L325" s="22">
        <v>3</v>
      </c>
      <c r="M325" s="20" t="s">
        <v>496</v>
      </c>
      <c r="N325" s="20">
        <v>3.8</v>
      </c>
      <c r="O325" s="22">
        <v>267</v>
      </c>
      <c r="P325" s="23" t="b">
        <v>0</v>
      </c>
      <c r="Q325" s="20"/>
      <c r="R325" s="20" t="s">
        <v>2927</v>
      </c>
      <c r="S325" s="22">
        <v>55</v>
      </c>
      <c r="T325" s="20" t="s">
        <v>1314</v>
      </c>
      <c r="U325" s="20">
        <v>3.5</v>
      </c>
      <c r="V325" s="20" t="s">
        <v>1315</v>
      </c>
      <c r="W325" s="20">
        <v>1.2</v>
      </c>
      <c r="X325" s="23" t="b">
        <v>0</v>
      </c>
      <c r="Y325" s="20"/>
      <c r="Z325" s="20" t="s">
        <v>858</v>
      </c>
      <c r="AA325" s="22">
        <v>10</v>
      </c>
      <c r="AB325" s="22">
        <v>54</v>
      </c>
      <c r="AC325" s="22">
        <v>21</v>
      </c>
      <c r="AD325" s="22">
        <v>88969</v>
      </c>
      <c r="AE325" s="22">
        <v>2002</v>
      </c>
      <c r="AF325" s="22">
        <v>78240</v>
      </c>
      <c r="AG325" s="22">
        <v>5258</v>
      </c>
      <c r="AH325" s="20">
        <v>0.7</v>
      </c>
      <c r="AI325" s="20">
        <v>3.8</v>
      </c>
      <c r="AJ325" s="20" t="s">
        <v>496</v>
      </c>
      <c r="AK325" s="22">
        <v>405</v>
      </c>
      <c r="AL325" s="22">
        <v>1</v>
      </c>
      <c r="AM325" s="22">
        <v>1</v>
      </c>
      <c r="AN325" s="22">
        <v>3</v>
      </c>
      <c r="AO325" s="22">
        <v>7</v>
      </c>
      <c r="AP325" s="22">
        <v>0</v>
      </c>
      <c r="AQ325" s="22">
        <v>0</v>
      </c>
      <c r="AR325" s="22">
        <v>0</v>
      </c>
      <c r="AS325" s="22">
        <v>1</v>
      </c>
      <c r="AT325" s="22">
        <v>0</v>
      </c>
      <c r="AU325" s="22">
        <v>0</v>
      </c>
      <c r="AV325" s="22">
        <v>0</v>
      </c>
      <c r="AW325" s="22">
        <v>61</v>
      </c>
      <c r="AX325" s="20">
        <v>61.8</v>
      </c>
      <c r="AY325" s="20">
        <v>113.8</v>
      </c>
      <c r="AZ325" s="20">
        <v>42</v>
      </c>
      <c r="BA325" s="20">
        <v>21.7</v>
      </c>
      <c r="BB325" s="22">
        <v>5</v>
      </c>
      <c r="BC325" s="20">
        <v>0.21</v>
      </c>
      <c r="BD325" s="20">
        <v>0.44</v>
      </c>
      <c r="BE325" s="20">
        <v>0.65</v>
      </c>
      <c r="BF325" s="20">
        <v>7.37</v>
      </c>
      <c r="BG325" s="22">
        <v>191</v>
      </c>
      <c r="BH325" s="22">
        <v>74</v>
      </c>
      <c r="BI325" s="22">
        <v>39</v>
      </c>
      <c r="BJ325" s="22">
        <v>29</v>
      </c>
      <c r="BK325" s="22">
        <v>135</v>
      </c>
      <c r="BL325" s="22">
        <v>84</v>
      </c>
      <c r="BM325" s="22">
        <v>94</v>
      </c>
      <c r="BN325" s="22">
        <v>53</v>
      </c>
      <c r="BO325" s="22">
        <v>1</v>
      </c>
      <c r="BP325" s="20"/>
      <c r="BQ325" s="20"/>
      <c r="BR325" s="20"/>
      <c r="BS325" s="22">
        <v>2</v>
      </c>
      <c r="BT325" s="20"/>
      <c r="BU325" s="22">
        <v>0.05</v>
      </c>
      <c r="BV325" s="22">
        <v>0</v>
      </c>
      <c r="BW325" s="22">
        <v>0.1</v>
      </c>
      <c r="BX325" s="22">
        <v>0.15</v>
      </c>
      <c r="BY325" s="22">
        <v>1.64</v>
      </c>
      <c r="BZ325" s="22">
        <v>1.56</v>
      </c>
      <c r="CA325" s="22">
        <v>100</v>
      </c>
      <c r="CB325" s="22">
        <v>62</v>
      </c>
      <c r="CC325" s="22">
        <v>61</v>
      </c>
      <c r="CD325" s="22">
        <v>30</v>
      </c>
      <c r="CE325" s="22">
        <v>101</v>
      </c>
      <c r="CF325" s="22">
        <v>43</v>
      </c>
      <c r="CG325" s="22">
        <v>148</v>
      </c>
      <c r="CH325" s="22">
        <v>49</v>
      </c>
      <c r="CI325" s="22">
        <v>1.1100000000000001</v>
      </c>
      <c r="CJ325" s="22">
        <v>0.67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76357</v>
      </c>
      <c r="D326" s="22">
        <v>0</v>
      </c>
      <c r="E326" s="22">
        <v>0</v>
      </c>
      <c r="F326" s="22">
        <v>-1</v>
      </c>
      <c r="G326" s="22">
        <v>1</v>
      </c>
      <c r="H326" s="22">
        <v>0</v>
      </c>
      <c r="I326" s="22">
        <v>3</v>
      </c>
      <c r="J326" s="20">
        <v>0.8</v>
      </c>
      <c r="K326" s="20">
        <v>0.8</v>
      </c>
      <c r="L326" s="22">
        <v>0</v>
      </c>
      <c r="M326" s="20" t="s">
        <v>1261</v>
      </c>
      <c r="N326" s="20">
        <v>0.8</v>
      </c>
      <c r="O326" s="22">
        <v>268</v>
      </c>
      <c r="P326" s="23" t="b">
        <v>0</v>
      </c>
      <c r="Q326" s="20"/>
      <c r="R326" s="20" t="s">
        <v>3074</v>
      </c>
      <c r="S326" s="22">
        <v>49</v>
      </c>
      <c r="T326" s="20" t="s">
        <v>1288</v>
      </c>
      <c r="U326" s="20">
        <v>1</v>
      </c>
      <c r="V326" s="20" t="s">
        <v>534</v>
      </c>
      <c r="W326" s="20">
        <v>0</v>
      </c>
      <c r="X326" s="23" t="b">
        <v>0</v>
      </c>
      <c r="Y326" s="20"/>
      <c r="Z326" s="20" t="s">
        <v>858</v>
      </c>
      <c r="AA326" s="22">
        <v>10</v>
      </c>
      <c r="AB326" s="22">
        <v>54</v>
      </c>
      <c r="AC326" s="22">
        <v>4</v>
      </c>
      <c r="AD326" s="22">
        <v>385</v>
      </c>
      <c r="AE326" s="22">
        <v>22</v>
      </c>
      <c r="AF326" s="22">
        <v>930</v>
      </c>
      <c r="AG326" s="22">
        <v>18</v>
      </c>
      <c r="AH326" s="20">
        <v>0.2</v>
      </c>
      <c r="AI326" s="20">
        <v>0.8</v>
      </c>
      <c r="AJ326" s="20" t="s">
        <v>534</v>
      </c>
      <c r="AK326" s="22">
        <v>108</v>
      </c>
      <c r="AL326" s="22">
        <v>0</v>
      </c>
      <c r="AM326" s="22">
        <v>0</v>
      </c>
      <c r="AN326" s="22">
        <v>0</v>
      </c>
      <c r="AO326" s="22">
        <v>2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14</v>
      </c>
      <c r="AX326" s="20">
        <v>2.8</v>
      </c>
      <c r="AY326" s="20">
        <v>15.5</v>
      </c>
      <c r="AZ326" s="20">
        <v>5</v>
      </c>
      <c r="BA326" s="20">
        <v>2.4</v>
      </c>
      <c r="BB326" s="22">
        <v>2</v>
      </c>
      <c r="BC326" s="20">
        <v>0.04</v>
      </c>
      <c r="BD326" s="20">
        <v>0.08</v>
      </c>
      <c r="BE326" s="20">
        <v>0.12</v>
      </c>
      <c r="BF326" s="20">
        <v>4.2699999999999996</v>
      </c>
      <c r="BG326" s="22">
        <v>388</v>
      </c>
      <c r="BH326" s="22">
        <v>181</v>
      </c>
      <c r="BI326" s="22">
        <v>264</v>
      </c>
      <c r="BJ326" s="22">
        <v>143</v>
      </c>
      <c r="BK326" s="22">
        <v>314</v>
      </c>
      <c r="BL326" s="22">
        <v>158</v>
      </c>
      <c r="BM326" s="22">
        <v>352</v>
      </c>
      <c r="BN326" s="22">
        <v>161</v>
      </c>
      <c r="BO326" s="20"/>
      <c r="BP326" s="20"/>
      <c r="BQ326" s="20"/>
      <c r="BR326" s="20"/>
      <c r="BS326" s="20"/>
      <c r="BT326" s="20"/>
      <c r="BU326" s="22">
        <v>0.03</v>
      </c>
      <c r="BV326" s="22">
        <v>0</v>
      </c>
      <c r="BW326" s="22">
        <v>7.0000000000000007E-2</v>
      </c>
      <c r="BX326" s="22">
        <v>0.1</v>
      </c>
      <c r="BY326" s="22">
        <v>3.56</v>
      </c>
      <c r="BZ326" s="22">
        <v>1.67</v>
      </c>
      <c r="CA326" s="22">
        <v>230</v>
      </c>
      <c r="CB326" s="22">
        <v>148</v>
      </c>
      <c r="CC326" s="22">
        <v>291</v>
      </c>
      <c r="CD326" s="22">
        <v>132</v>
      </c>
      <c r="CE326" s="22">
        <v>362</v>
      </c>
      <c r="CF326" s="22">
        <v>165</v>
      </c>
      <c r="CG326" s="22">
        <v>631</v>
      </c>
      <c r="CH326" s="22">
        <v>253</v>
      </c>
      <c r="CI326" s="22">
        <v>1.67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166324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1032</v>
      </c>
      <c r="N327" s="20">
        <v>0</v>
      </c>
      <c r="O327" s="22">
        <v>269</v>
      </c>
      <c r="P327" s="23" t="b">
        <v>0</v>
      </c>
      <c r="Q327" s="20" t="s">
        <v>2560</v>
      </c>
      <c r="R327" s="20" t="s">
        <v>2561</v>
      </c>
      <c r="S327" s="22">
        <v>50</v>
      </c>
      <c r="T327" s="20" t="s">
        <v>1303</v>
      </c>
      <c r="U327" s="20">
        <v>0</v>
      </c>
      <c r="V327" s="20" t="s">
        <v>1304</v>
      </c>
      <c r="W327" s="20">
        <v>0</v>
      </c>
      <c r="X327" s="23" t="b">
        <v>0</v>
      </c>
      <c r="Y327" s="20"/>
      <c r="Z327" s="20" t="s">
        <v>872</v>
      </c>
      <c r="AA327" s="22">
        <v>10</v>
      </c>
      <c r="AB327" s="22">
        <v>54</v>
      </c>
      <c r="AC327" s="22">
        <v>0</v>
      </c>
      <c r="AD327" s="22">
        <v>0</v>
      </c>
      <c r="AE327" s="22">
        <v>0</v>
      </c>
      <c r="AF327" s="22">
        <v>926</v>
      </c>
      <c r="AG327" s="22">
        <v>7</v>
      </c>
      <c r="AH327" s="20">
        <v>0</v>
      </c>
      <c r="AI327" s="20">
        <v>0</v>
      </c>
      <c r="AJ327" s="20" t="s">
        <v>2106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681</v>
      </c>
      <c r="BH327" s="22">
        <v>286</v>
      </c>
      <c r="BI327" s="22">
        <v>679</v>
      </c>
      <c r="BJ327" s="22">
        <v>286</v>
      </c>
      <c r="BK327" s="22">
        <v>675</v>
      </c>
      <c r="BL327" s="22">
        <v>283</v>
      </c>
      <c r="BM327" s="22">
        <v>682</v>
      </c>
      <c r="BN327" s="22">
        <v>287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185</v>
      </c>
      <c r="CB327" s="22">
        <v>113</v>
      </c>
      <c r="CC327" s="22">
        <v>670</v>
      </c>
      <c r="CD327" s="22">
        <v>282</v>
      </c>
      <c r="CE327" s="22">
        <v>681</v>
      </c>
      <c r="CF327" s="22">
        <v>286</v>
      </c>
      <c r="CG327" s="22">
        <v>692</v>
      </c>
      <c r="CH327" s="22">
        <v>289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96994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2.5</v>
      </c>
      <c r="K328" s="20">
        <v>2.5</v>
      </c>
      <c r="L328" s="22">
        <v>3</v>
      </c>
      <c r="M328" s="20" t="s">
        <v>1291</v>
      </c>
      <c r="N328" s="20">
        <v>2.5</v>
      </c>
      <c r="O328" s="22">
        <v>270</v>
      </c>
      <c r="P328" s="23" t="b">
        <v>0</v>
      </c>
      <c r="Q328" s="20"/>
      <c r="R328" s="20"/>
      <c r="S328" s="22">
        <v>55</v>
      </c>
      <c r="T328" s="20" t="s">
        <v>1292</v>
      </c>
      <c r="U328" s="20">
        <v>3</v>
      </c>
      <c r="V328" s="20" t="s">
        <v>521</v>
      </c>
      <c r="W328" s="20">
        <v>0.2</v>
      </c>
      <c r="X328" s="23" t="b">
        <v>0</v>
      </c>
      <c r="Y328" s="20"/>
      <c r="Z328" s="20" t="s">
        <v>858</v>
      </c>
      <c r="AA328" s="22">
        <v>10</v>
      </c>
      <c r="AB328" s="22">
        <v>54</v>
      </c>
      <c r="AC328" s="22">
        <v>18</v>
      </c>
      <c r="AD328" s="22">
        <v>17436</v>
      </c>
      <c r="AE328" s="22">
        <v>80</v>
      </c>
      <c r="AF328" s="22">
        <v>16544</v>
      </c>
      <c r="AG328" s="22">
        <v>626</v>
      </c>
      <c r="AH328" s="20">
        <v>0.5</v>
      </c>
      <c r="AI328" s="20">
        <v>3.3</v>
      </c>
      <c r="AJ328" s="20" t="s">
        <v>521</v>
      </c>
      <c r="AK328" s="22">
        <v>359</v>
      </c>
      <c r="AL328" s="22">
        <v>1</v>
      </c>
      <c r="AM328" s="22">
        <v>1</v>
      </c>
      <c r="AN328" s="22">
        <v>1</v>
      </c>
      <c r="AO328" s="22">
        <v>8</v>
      </c>
      <c r="AP328" s="22">
        <v>0</v>
      </c>
      <c r="AQ328" s="22">
        <v>0</v>
      </c>
      <c r="AR328" s="22">
        <v>0</v>
      </c>
      <c r="AS328" s="22">
        <v>1</v>
      </c>
      <c r="AT328" s="22">
        <v>0</v>
      </c>
      <c r="AU328" s="22">
        <v>0</v>
      </c>
      <c r="AV328" s="22">
        <v>0</v>
      </c>
      <c r="AW328" s="22">
        <v>54</v>
      </c>
      <c r="AX328" s="20">
        <v>55.2</v>
      </c>
      <c r="AY328" s="20">
        <v>36.200000000000003</v>
      </c>
      <c r="AZ328" s="20">
        <v>96</v>
      </c>
      <c r="BA328" s="20">
        <v>18.5</v>
      </c>
      <c r="BB328" s="22">
        <v>4</v>
      </c>
      <c r="BC328" s="20">
        <v>1.69</v>
      </c>
      <c r="BD328" s="20">
        <v>0.24</v>
      </c>
      <c r="BE328" s="20">
        <v>1.93</v>
      </c>
      <c r="BF328" s="20">
        <v>7.84</v>
      </c>
      <c r="BG328" s="22">
        <v>206</v>
      </c>
      <c r="BH328" s="22">
        <v>82</v>
      </c>
      <c r="BI328" s="22">
        <v>171</v>
      </c>
      <c r="BJ328" s="22">
        <v>104</v>
      </c>
      <c r="BK328" s="22">
        <v>51</v>
      </c>
      <c r="BL328" s="22">
        <v>30</v>
      </c>
      <c r="BM328" s="22">
        <v>125</v>
      </c>
      <c r="BN328" s="22">
        <v>68</v>
      </c>
      <c r="BO328" s="20"/>
      <c r="BP328" s="20"/>
      <c r="BQ328" s="20"/>
      <c r="BR328" s="20"/>
      <c r="BS328" s="20"/>
      <c r="BT328" s="20"/>
      <c r="BU328" s="22">
        <v>0.42</v>
      </c>
      <c r="BV328" s="22">
        <v>0</v>
      </c>
      <c r="BW328" s="22">
        <v>0.06</v>
      </c>
      <c r="BX328" s="22">
        <v>0.48</v>
      </c>
      <c r="BY328" s="22">
        <v>1.97</v>
      </c>
      <c r="BZ328" s="22">
        <v>2.0099999999999998</v>
      </c>
      <c r="CA328" s="22">
        <v>93</v>
      </c>
      <c r="CB328" s="22">
        <v>58</v>
      </c>
      <c r="CC328" s="22">
        <v>125</v>
      </c>
      <c r="CD328" s="22">
        <v>59</v>
      </c>
      <c r="CE328" s="22">
        <v>133</v>
      </c>
      <c r="CF328" s="22">
        <v>57</v>
      </c>
      <c r="CG328" s="22">
        <v>345</v>
      </c>
      <c r="CH328" s="22">
        <v>108</v>
      </c>
      <c r="CI328" s="22">
        <v>1</v>
      </c>
      <c r="CJ328" s="22">
        <v>0.25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219924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2</v>
      </c>
      <c r="J329" s="20">
        <v>2.8</v>
      </c>
      <c r="K329" s="20">
        <v>2.8</v>
      </c>
      <c r="L329" s="22">
        <v>6</v>
      </c>
      <c r="M329" s="20" t="s">
        <v>1316</v>
      </c>
      <c r="N329" s="20">
        <v>2.8</v>
      </c>
      <c r="O329" s="22">
        <v>271</v>
      </c>
      <c r="P329" s="23" t="b">
        <v>0</v>
      </c>
      <c r="Q329" s="20"/>
      <c r="R329" s="20"/>
      <c r="S329" s="22">
        <v>45</v>
      </c>
      <c r="T329" s="20" t="s">
        <v>1317</v>
      </c>
      <c r="U329" s="20">
        <v>3.3</v>
      </c>
      <c r="V329" s="20" t="s">
        <v>499</v>
      </c>
      <c r="W329" s="20">
        <v>0.9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20</v>
      </c>
      <c r="AD329" s="22">
        <v>69449</v>
      </c>
      <c r="AE329" s="22">
        <v>1568</v>
      </c>
      <c r="AF329" s="22">
        <v>47178</v>
      </c>
      <c r="AG329" s="22">
        <v>1236</v>
      </c>
      <c r="AH329" s="20">
        <v>0.6</v>
      </c>
      <c r="AI329" s="20">
        <v>4.4000000000000004</v>
      </c>
      <c r="AJ329" s="20" t="s">
        <v>499</v>
      </c>
      <c r="AK329" s="22">
        <v>540</v>
      </c>
      <c r="AL329" s="22">
        <v>0</v>
      </c>
      <c r="AM329" s="22">
        <v>0</v>
      </c>
      <c r="AN329" s="22">
        <v>3</v>
      </c>
      <c r="AO329" s="22">
        <v>10</v>
      </c>
      <c r="AP329" s="22">
        <v>0</v>
      </c>
      <c r="AQ329" s="22">
        <v>0</v>
      </c>
      <c r="AR329" s="22">
        <v>0</v>
      </c>
      <c r="AS329" s="22">
        <v>2</v>
      </c>
      <c r="AT329" s="22">
        <v>0</v>
      </c>
      <c r="AU329" s="22">
        <v>0</v>
      </c>
      <c r="AV329" s="22">
        <v>2</v>
      </c>
      <c r="AW329" s="22">
        <v>107</v>
      </c>
      <c r="AX329" s="20">
        <v>114.4</v>
      </c>
      <c r="AY329" s="20">
        <v>15.5</v>
      </c>
      <c r="AZ329" s="20">
        <v>8</v>
      </c>
      <c r="BA329" s="20">
        <v>13.8</v>
      </c>
      <c r="BB329" s="22">
        <v>6</v>
      </c>
      <c r="BC329" s="20">
        <v>0.12</v>
      </c>
      <c r="BD329" s="20">
        <v>0.27</v>
      </c>
      <c r="BE329" s="20">
        <v>0.39</v>
      </c>
      <c r="BF329" s="20">
        <v>13.62</v>
      </c>
      <c r="BG329" s="22">
        <v>77</v>
      </c>
      <c r="BH329" s="22">
        <v>22</v>
      </c>
      <c r="BI329" s="22">
        <v>263</v>
      </c>
      <c r="BJ329" s="22">
        <v>84</v>
      </c>
      <c r="BK329" s="22">
        <v>290</v>
      </c>
      <c r="BL329" s="22">
        <v>95</v>
      </c>
      <c r="BM329" s="22">
        <v>191</v>
      </c>
      <c r="BN329" s="22">
        <v>58</v>
      </c>
      <c r="BO329" s="20"/>
      <c r="BP329" s="20"/>
      <c r="BQ329" s="20"/>
      <c r="BR329" s="20"/>
      <c r="BS329" s="20"/>
      <c r="BT329" s="20"/>
      <c r="BU329" s="22">
        <v>0.02</v>
      </c>
      <c r="BV329" s="22">
        <v>0</v>
      </c>
      <c r="BW329" s="22">
        <v>0.04</v>
      </c>
      <c r="BX329" s="22">
        <v>0.06</v>
      </c>
      <c r="BY329" s="22">
        <v>2.27</v>
      </c>
      <c r="BZ329" s="22">
        <v>1.67</v>
      </c>
      <c r="CA329" s="22">
        <v>388</v>
      </c>
      <c r="CB329" s="22">
        <v>74</v>
      </c>
      <c r="CC329" s="22">
        <v>110</v>
      </c>
      <c r="CD329" s="22">
        <v>34</v>
      </c>
      <c r="CE329" s="22">
        <v>106</v>
      </c>
      <c r="CF329" s="22">
        <v>32</v>
      </c>
      <c r="CG329" s="22">
        <v>169</v>
      </c>
      <c r="CH329" s="22">
        <v>65</v>
      </c>
      <c r="CI329" s="22">
        <v>1</v>
      </c>
      <c r="CJ329" s="22">
        <v>0.5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432931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3</v>
      </c>
      <c r="J330" s="20">
        <v>0</v>
      </c>
      <c r="K330" s="20">
        <v>0</v>
      </c>
      <c r="L330" s="22">
        <v>0</v>
      </c>
      <c r="M330" s="20" t="s">
        <v>1318</v>
      </c>
      <c r="N330" s="20">
        <v>0</v>
      </c>
      <c r="O330" s="22">
        <v>272</v>
      </c>
      <c r="P330" s="23" t="b">
        <v>0</v>
      </c>
      <c r="Q330" s="20"/>
      <c r="R330" s="20"/>
      <c r="S330" s="22">
        <v>44</v>
      </c>
      <c r="T330" s="20" t="s">
        <v>1319</v>
      </c>
      <c r="U330" s="20">
        <v>0</v>
      </c>
      <c r="V330" s="20" t="s">
        <v>698</v>
      </c>
      <c r="W330" s="20">
        <v>0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0</v>
      </c>
      <c r="AD330" s="22">
        <v>1037</v>
      </c>
      <c r="AE330" s="22">
        <v>92</v>
      </c>
      <c r="AF330" s="22">
        <v>1708</v>
      </c>
      <c r="AG330" s="22">
        <v>91</v>
      </c>
      <c r="AH330" s="20">
        <v>0</v>
      </c>
      <c r="AI330" s="20">
        <v>0</v>
      </c>
      <c r="AJ330" s="20" t="s">
        <v>698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563</v>
      </c>
      <c r="BH330" s="22">
        <v>214</v>
      </c>
      <c r="BI330" s="22">
        <v>552</v>
      </c>
      <c r="BJ330" s="22">
        <v>215</v>
      </c>
      <c r="BK330" s="22">
        <v>536</v>
      </c>
      <c r="BL330" s="22">
        <v>207</v>
      </c>
      <c r="BM330" s="22">
        <v>568</v>
      </c>
      <c r="BN330" s="22">
        <v>217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553</v>
      </c>
      <c r="CB330" s="22">
        <v>292</v>
      </c>
      <c r="CC330" s="22">
        <v>541</v>
      </c>
      <c r="CD330" s="22">
        <v>201</v>
      </c>
      <c r="CE330" s="22">
        <v>568</v>
      </c>
      <c r="CF330" s="22">
        <v>217</v>
      </c>
      <c r="CG330" s="22">
        <v>554</v>
      </c>
      <c r="CH330" s="22">
        <v>207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83543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0</v>
      </c>
      <c r="K331" s="20">
        <v>0</v>
      </c>
      <c r="L331" s="22">
        <v>0</v>
      </c>
      <c r="M331" s="20" t="s">
        <v>444</v>
      </c>
      <c r="N331" s="20">
        <v>0</v>
      </c>
      <c r="O331" s="22">
        <v>273</v>
      </c>
      <c r="P331" s="23" t="b">
        <v>0</v>
      </c>
      <c r="Q331" s="20" t="s">
        <v>3075</v>
      </c>
      <c r="R331" s="20" t="s">
        <v>3076</v>
      </c>
      <c r="S331" s="22">
        <v>44</v>
      </c>
      <c r="T331" s="20" t="s">
        <v>1290</v>
      </c>
      <c r="U331" s="20">
        <v>0</v>
      </c>
      <c r="V331" s="20" t="s">
        <v>701</v>
      </c>
      <c r="W331" s="20">
        <v>0.1</v>
      </c>
      <c r="X331" s="23" t="b">
        <v>0</v>
      </c>
      <c r="Y331" s="20"/>
      <c r="Z331" s="20" t="s">
        <v>872</v>
      </c>
      <c r="AA331" s="22">
        <v>10</v>
      </c>
      <c r="AB331" s="22">
        <v>54</v>
      </c>
      <c r="AC331" s="22">
        <v>0</v>
      </c>
      <c r="AD331" s="22">
        <v>941</v>
      </c>
      <c r="AE331" s="22">
        <v>0</v>
      </c>
      <c r="AF331" s="22">
        <v>5790</v>
      </c>
      <c r="AG331" s="22">
        <v>225</v>
      </c>
      <c r="AH331" s="20">
        <v>0</v>
      </c>
      <c r="AI331" s="20">
        <v>0</v>
      </c>
      <c r="AJ331" s="20" t="s">
        <v>701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525</v>
      </c>
      <c r="BH331" s="22">
        <v>196</v>
      </c>
      <c r="BI331" s="22">
        <v>512</v>
      </c>
      <c r="BJ331" s="22">
        <v>196</v>
      </c>
      <c r="BK331" s="22">
        <v>490</v>
      </c>
      <c r="BL331" s="22">
        <v>187</v>
      </c>
      <c r="BM331" s="22">
        <v>530</v>
      </c>
      <c r="BN331" s="22">
        <v>199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486</v>
      </c>
      <c r="CB331" s="22">
        <v>269</v>
      </c>
      <c r="CC331" s="22">
        <v>498</v>
      </c>
      <c r="CD331" s="22">
        <v>182</v>
      </c>
      <c r="CE331" s="22">
        <v>530</v>
      </c>
      <c r="CF331" s="22">
        <v>199</v>
      </c>
      <c r="CG331" s="22">
        <v>499</v>
      </c>
      <c r="CH331" s="22">
        <v>174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109434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2</v>
      </c>
      <c r="J332" s="20">
        <v>0</v>
      </c>
      <c r="K332" s="20">
        <v>0</v>
      </c>
      <c r="L332" s="22">
        <v>0</v>
      </c>
      <c r="M332" s="20" t="s">
        <v>1293</v>
      </c>
      <c r="N332" s="20">
        <v>0</v>
      </c>
      <c r="O332" s="22">
        <v>274</v>
      </c>
      <c r="P332" s="23" t="b">
        <v>0</v>
      </c>
      <c r="Q332" s="20" t="s">
        <v>3077</v>
      </c>
      <c r="R332" s="20" t="s">
        <v>3078</v>
      </c>
      <c r="S332" s="22">
        <v>40</v>
      </c>
      <c r="T332" s="20" t="s">
        <v>1294</v>
      </c>
      <c r="U332" s="20">
        <v>0</v>
      </c>
      <c r="V332" s="20" t="s">
        <v>700</v>
      </c>
      <c r="W332" s="20">
        <v>0.1</v>
      </c>
      <c r="X332" s="23" t="b">
        <v>0</v>
      </c>
      <c r="Y332" s="20"/>
      <c r="Z332" s="20" t="s">
        <v>872</v>
      </c>
      <c r="AA332" s="22">
        <v>10</v>
      </c>
      <c r="AB332" s="22">
        <v>54</v>
      </c>
      <c r="AC332" s="22">
        <v>0</v>
      </c>
      <c r="AD332" s="22">
        <v>1162</v>
      </c>
      <c r="AE332" s="22">
        <v>0</v>
      </c>
      <c r="AF332" s="22">
        <v>7235</v>
      </c>
      <c r="AG332" s="22">
        <v>341</v>
      </c>
      <c r="AH332" s="20">
        <v>0</v>
      </c>
      <c r="AI332" s="20">
        <v>0</v>
      </c>
      <c r="AJ332" s="20" t="s">
        <v>700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435</v>
      </c>
      <c r="BH332" s="22">
        <v>154</v>
      </c>
      <c r="BI332" s="22">
        <v>418</v>
      </c>
      <c r="BJ332" s="22">
        <v>152</v>
      </c>
      <c r="BK332" s="22">
        <v>389</v>
      </c>
      <c r="BL332" s="22">
        <v>137</v>
      </c>
      <c r="BM332" s="22">
        <v>441</v>
      </c>
      <c r="BN332" s="22">
        <v>155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612</v>
      </c>
      <c r="CB332" s="22">
        <v>166</v>
      </c>
      <c r="CC332" s="22">
        <v>403</v>
      </c>
      <c r="CD332" s="22">
        <v>136</v>
      </c>
      <c r="CE332" s="22">
        <v>436</v>
      </c>
      <c r="CF332" s="22">
        <v>148</v>
      </c>
      <c r="CG332" s="22">
        <v>415</v>
      </c>
      <c r="CH332" s="22">
        <v>159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80201</v>
      </c>
      <c r="D333" s="22">
        <v>0</v>
      </c>
      <c r="E333" s="22">
        <v>0</v>
      </c>
      <c r="F333" s="22">
        <v>1</v>
      </c>
      <c r="G333" s="22">
        <v>-1</v>
      </c>
      <c r="H333" s="22">
        <v>2</v>
      </c>
      <c r="I333" s="22">
        <v>1</v>
      </c>
      <c r="J333" s="20">
        <v>5.2</v>
      </c>
      <c r="K333" s="20">
        <v>5.2</v>
      </c>
      <c r="L333" s="22">
        <v>10</v>
      </c>
      <c r="M333" s="20" t="s">
        <v>1286</v>
      </c>
      <c r="N333" s="20">
        <v>5.2</v>
      </c>
      <c r="O333" s="22">
        <v>275</v>
      </c>
      <c r="P333" s="23" t="b">
        <v>1</v>
      </c>
      <c r="Q333" s="20"/>
      <c r="R333" s="20"/>
      <c r="S333" s="22">
        <v>46</v>
      </c>
      <c r="T333" s="20" t="s">
        <v>1287</v>
      </c>
      <c r="U333" s="20">
        <v>5.8</v>
      </c>
      <c r="V333" s="20" t="s">
        <v>429</v>
      </c>
      <c r="W333" s="20">
        <v>14.1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35</v>
      </c>
      <c r="AD333" s="22">
        <v>750950</v>
      </c>
      <c r="AE333" s="22">
        <v>74531</v>
      </c>
      <c r="AF333" s="22">
        <v>221613</v>
      </c>
      <c r="AG333" s="22">
        <v>5680</v>
      </c>
      <c r="AH333" s="20">
        <v>1.1000000000000001</v>
      </c>
      <c r="AI333" s="20">
        <v>7.6</v>
      </c>
      <c r="AJ333" s="20" t="s">
        <v>429</v>
      </c>
      <c r="AK333" s="22">
        <v>540</v>
      </c>
      <c r="AL333" s="22">
        <v>0</v>
      </c>
      <c r="AM333" s="22">
        <v>0</v>
      </c>
      <c r="AN333" s="22">
        <v>3</v>
      </c>
      <c r="AO333" s="22">
        <v>10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27</v>
      </c>
      <c r="AV333" s="22">
        <v>8</v>
      </c>
      <c r="AW333" s="22">
        <v>157</v>
      </c>
      <c r="AX333" s="20">
        <v>222.8</v>
      </c>
      <c r="AY333" s="20">
        <v>0</v>
      </c>
      <c r="AZ333" s="20">
        <v>0</v>
      </c>
      <c r="BA333" s="20">
        <v>22.2</v>
      </c>
      <c r="BB333" s="22">
        <v>6</v>
      </c>
      <c r="BC333" s="20">
        <v>0</v>
      </c>
      <c r="BD333" s="20">
        <v>0</v>
      </c>
      <c r="BE333" s="20">
        <v>0</v>
      </c>
      <c r="BF333" s="20">
        <v>13.62</v>
      </c>
      <c r="BG333" s="22">
        <v>6</v>
      </c>
      <c r="BH333" s="22">
        <v>3</v>
      </c>
      <c r="BI333" s="22">
        <v>638</v>
      </c>
      <c r="BJ333" s="22">
        <v>76</v>
      </c>
      <c r="BK333" s="22">
        <v>631</v>
      </c>
      <c r="BL333" s="22">
        <v>74</v>
      </c>
      <c r="BM333" s="22">
        <v>91</v>
      </c>
      <c r="BN333" s="22">
        <v>3</v>
      </c>
      <c r="BO333" s="20"/>
      <c r="BP333" s="20"/>
      <c r="BQ333" s="20"/>
      <c r="BR333" s="20"/>
      <c r="BS333" s="20"/>
      <c r="BT333" s="20"/>
      <c r="BU333" s="22">
        <v>0</v>
      </c>
      <c r="BV333" s="22">
        <v>4.5</v>
      </c>
      <c r="BW333" s="22">
        <v>0</v>
      </c>
      <c r="BX333" s="22">
        <v>0</v>
      </c>
      <c r="BY333" s="22">
        <v>2.27</v>
      </c>
      <c r="BZ333" s="22">
        <v>1.67</v>
      </c>
      <c r="CA333" s="22">
        <v>335</v>
      </c>
      <c r="CB333" s="22">
        <v>12</v>
      </c>
      <c r="CC333" s="22">
        <v>24</v>
      </c>
      <c r="CD333" s="22">
        <v>2</v>
      </c>
      <c r="CE333" s="22">
        <v>14</v>
      </c>
      <c r="CF333" s="22">
        <v>1</v>
      </c>
      <c r="CG333" s="22">
        <v>26</v>
      </c>
      <c r="CH333" s="22">
        <v>4</v>
      </c>
      <c r="CI333" s="22">
        <v>1</v>
      </c>
      <c r="CJ333" s="22">
        <v>0.5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212314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0</v>
      </c>
      <c r="K334" s="20">
        <v>0</v>
      </c>
      <c r="L334" s="22">
        <v>0</v>
      </c>
      <c r="M334" s="20" t="s">
        <v>2107</v>
      </c>
      <c r="N334" s="20">
        <v>0.2</v>
      </c>
      <c r="O334" s="22">
        <v>276</v>
      </c>
      <c r="P334" s="23" t="b">
        <v>0</v>
      </c>
      <c r="Q334" s="20" t="s">
        <v>910</v>
      </c>
      <c r="R334" s="20" t="s">
        <v>3079</v>
      </c>
      <c r="S334" s="22">
        <v>45</v>
      </c>
      <c r="T334" s="20" t="s">
        <v>1755</v>
      </c>
      <c r="U334" s="20">
        <v>2</v>
      </c>
      <c r="V334" s="20" t="s">
        <v>2108</v>
      </c>
      <c r="W334" s="20">
        <v>0.4</v>
      </c>
      <c r="X334" s="23" t="b">
        <v>0</v>
      </c>
      <c r="Y334" s="20"/>
      <c r="Z334" s="20" t="s">
        <v>899</v>
      </c>
      <c r="AA334" s="22">
        <v>10</v>
      </c>
      <c r="AB334" s="22">
        <v>54</v>
      </c>
      <c r="AC334" s="22">
        <v>6</v>
      </c>
      <c r="AD334" s="22">
        <v>46785</v>
      </c>
      <c r="AE334" s="22">
        <v>24</v>
      </c>
      <c r="AF334" s="22">
        <v>56210</v>
      </c>
      <c r="AG334" s="22">
        <v>2102</v>
      </c>
      <c r="AH334" s="20">
        <v>0</v>
      </c>
      <c r="AI334" s="20">
        <v>1.3</v>
      </c>
      <c r="AJ334" s="20" t="s">
        <v>2108</v>
      </c>
      <c r="AK334" s="22">
        <v>250</v>
      </c>
      <c r="AL334" s="22">
        <v>0</v>
      </c>
      <c r="AM334" s="22">
        <v>0</v>
      </c>
      <c r="AN334" s="22">
        <v>1</v>
      </c>
      <c r="AO334" s="22">
        <v>4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0</v>
      </c>
      <c r="AW334" s="22">
        <v>31</v>
      </c>
      <c r="AX334" s="20">
        <v>20.6</v>
      </c>
      <c r="AY334" s="20">
        <v>30.9</v>
      </c>
      <c r="AZ334" s="20">
        <v>9</v>
      </c>
      <c r="BA334" s="20">
        <v>6</v>
      </c>
      <c r="BB334" s="22">
        <v>3</v>
      </c>
      <c r="BC334" s="20">
        <v>0.04</v>
      </c>
      <c r="BD334" s="20">
        <v>0.06</v>
      </c>
      <c r="BE334" s="20">
        <v>0.1</v>
      </c>
      <c r="BF334" s="20">
        <v>8.85</v>
      </c>
      <c r="BG334" s="22">
        <v>295</v>
      </c>
      <c r="BH334" s="22">
        <v>125</v>
      </c>
      <c r="BI334" s="22">
        <v>197</v>
      </c>
      <c r="BJ334" s="22">
        <v>110</v>
      </c>
      <c r="BK334" s="22">
        <v>280</v>
      </c>
      <c r="BL334" s="22">
        <v>144</v>
      </c>
      <c r="BM334" s="22">
        <v>296</v>
      </c>
      <c r="BN334" s="22">
        <v>127</v>
      </c>
      <c r="BO334" s="20"/>
      <c r="BP334" s="20"/>
      <c r="BQ334" s="20"/>
      <c r="BR334" s="20"/>
      <c r="BS334" s="20"/>
      <c r="BT334" s="20"/>
      <c r="BU334" s="22">
        <v>0.01</v>
      </c>
      <c r="BV334" s="22">
        <v>0</v>
      </c>
      <c r="BW334" s="22">
        <v>0.02</v>
      </c>
      <c r="BX334" s="22">
        <v>0.03</v>
      </c>
      <c r="BY334" s="22">
        <v>3.19</v>
      </c>
      <c r="BZ334" s="22">
        <v>1.44</v>
      </c>
      <c r="CA334" s="22">
        <v>382</v>
      </c>
      <c r="CB334" s="22">
        <v>227</v>
      </c>
      <c r="CC334" s="22">
        <v>360</v>
      </c>
      <c r="CD334" s="22">
        <v>167</v>
      </c>
      <c r="CE334" s="22">
        <v>208</v>
      </c>
      <c r="CF334" s="22">
        <v>91</v>
      </c>
      <c r="CG334" s="22">
        <v>251</v>
      </c>
      <c r="CH334" s="22">
        <v>78</v>
      </c>
      <c r="CI334" s="22">
        <v>1.08</v>
      </c>
      <c r="CJ334" s="22">
        <v>0.36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120721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2</v>
      </c>
      <c r="J335" s="20">
        <v>0</v>
      </c>
      <c r="K335" s="20">
        <v>0</v>
      </c>
      <c r="L335" s="22">
        <v>0</v>
      </c>
      <c r="M335" s="20" t="s">
        <v>1083</v>
      </c>
      <c r="N335" s="20">
        <v>0</v>
      </c>
      <c r="O335" s="22">
        <v>277</v>
      </c>
      <c r="P335" s="23" t="b">
        <v>0</v>
      </c>
      <c r="Q335" s="20" t="s">
        <v>3080</v>
      </c>
      <c r="R335" s="20" t="s">
        <v>3081</v>
      </c>
      <c r="S335" s="22">
        <v>40</v>
      </c>
      <c r="T335" s="20" t="s">
        <v>1320</v>
      </c>
      <c r="U335" s="20">
        <v>0</v>
      </c>
      <c r="V335" s="20" t="s">
        <v>613</v>
      </c>
      <c r="W335" s="20">
        <v>0.3</v>
      </c>
      <c r="X335" s="23" t="b">
        <v>0</v>
      </c>
      <c r="Y335" s="20"/>
      <c r="Z335" s="20" t="s">
        <v>872</v>
      </c>
      <c r="AA335" s="22">
        <v>10</v>
      </c>
      <c r="AB335" s="22">
        <v>54</v>
      </c>
      <c r="AC335" s="22">
        <v>0</v>
      </c>
      <c r="AD335" s="22">
        <v>4952</v>
      </c>
      <c r="AE335" s="22">
        <v>0</v>
      </c>
      <c r="AF335" s="22">
        <v>27497</v>
      </c>
      <c r="AG335" s="22">
        <v>1331</v>
      </c>
      <c r="AH335" s="20">
        <v>0</v>
      </c>
      <c r="AI335" s="20">
        <v>0</v>
      </c>
      <c r="AJ335" s="20" t="s">
        <v>613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440</v>
      </c>
      <c r="BH335" s="22">
        <v>157</v>
      </c>
      <c r="BI335" s="22">
        <v>424</v>
      </c>
      <c r="BJ335" s="22">
        <v>155</v>
      </c>
      <c r="BK335" s="22">
        <v>395</v>
      </c>
      <c r="BL335" s="22">
        <v>140</v>
      </c>
      <c r="BM335" s="22">
        <v>446</v>
      </c>
      <c r="BN335" s="22">
        <v>158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618</v>
      </c>
      <c r="CB335" s="22">
        <v>169</v>
      </c>
      <c r="CC335" s="22">
        <v>408</v>
      </c>
      <c r="CD335" s="22">
        <v>139</v>
      </c>
      <c r="CE335" s="22">
        <v>441</v>
      </c>
      <c r="CF335" s="22">
        <v>151</v>
      </c>
      <c r="CG335" s="22">
        <v>258</v>
      </c>
      <c r="CH335" s="22">
        <v>100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128389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4</v>
      </c>
      <c r="J336" s="20">
        <v>0</v>
      </c>
      <c r="K336" s="20">
        <v>0</v>
      </c>
      <c r="L336" s="22">
        <v>0</v>
      </c>
      <c r="M336" s="20" t="s">
        <v>1296</v>
      </c>
      <c r="N336" s="20">
        <v>0</v>
      </c>
      <c r="O336" s="22">
        <v>278</v>
      </c>
      <c r="P336" s="23" t="b">
        <v>0</v>
      </c>
      <c r="Q336" s="20" t="s">
        <v>2823</v>
      </c>
      <c r="R336" s="20" t="s">
        <v>2824</v>
      </c>
      <c r="S336" s="22">
        <v>74</v>
      </c>
      <c r="T336" s="20" t="s">
        <v>1297</v>
      </c>
      <c r="U336" s="20">
        <v>1</v>
      </c>
      <c r="V336" s="20" t="s">
        <v>415</v>
      </c>
      <c r="W336" s="20">
        <v>0.8</v>
      </c>
      <c r="X336" s="23" t="b">
        <v>0</v>
      </c>
      <c r="Y336" s="20"/>
      <c r="Z336" s="20" t="s">
        <v>872</v>
      </c>
      <c r="AA336" s="22">
        <v>10</v>
      </c>
      <c r="AB336" s="22">
        <v>54</v>
      </c>
      <c r="AC336" s="22">
        <v>1</v>
      </c>
      <c r="AD336" s="22">
        <v>15553</v>
      </c>
      <c r="AE336" s="22">
        <v>0</v>
      </c>
      <c r="AF336" s="22">
        <v>344940</v>
      </c>
      <c r="AG336" s="22">
        <v>1446</v>
      </c>
      <c r="AH336" s="20">
        <v>0</v>
      </c>
      <c r="AI336" s="20">
        <v>0.1</v>
      </c>
      <c r="AJ336" s="20" t="s">
        <v>415</v>
      </c>
      <c r="AK336" s="22">
        <v>32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6</v>
      </c>
      <c r="AX336" s="20">
        <v>6.4</v>
      </c>
      <c r="AY336" s="20">
        <v>0.3</v>
      </c>
      <c r="AZ336" s="20">
        <v>26</v>
      </c>
      <c r="BA336" s="20">
        <v>3.3</v>
      </c>
      <c r="BB336" s="22">
        <v>0</v>
      </c>
      <c r="BC336" s="20">
        <v>0.16</v>
      </c>
      <c r="BD336" s="20">
        <v>0.02</v>
      </c>
      <c r="BE336" s="20">
        <v>0.18</v>
      </c>
      <c r="BF336" s="20">
        <v>0.6</v>
      </c>
      <c r="BG336" s="22">
        <v>365</v>
      </c>
      <c r="BH336" s="22">
        <v>44</v>
      </c>
      <c r="BI336" s="22">
        <v>384</v>
      </c>
      <c r="BJ336" s="22">
        <v>53</v>
      </c>
      <c r="BK336" s="22">
        <v>194</v>
      </c>
      <c r="BL336" s="22">
        <v>41</v>
      </c>
      <c r="BM336" s="22">
        <v>334</v>
      </c>
      <c r="BN336" s="22">
        <v>43</v>
      </c>
      <c r="BO336" s="20"/>
      <c r="BP336" s="20"/>
      <c r="BQ336" s="20"/>
      <c r="BR336" s="20"/>
      <c r="BS336" s="20"/>
      <c r="BT336" s="20"/>
      <c r="BU336" s="22">
        <v>0.45</v>
      </c>
      <c r="BV336" s="22">
        <v>0</v>
      </c>
      <c r="BW336" s="22">
        <v>0.06</v>
      </c>
      <c r="BX336" s="22">
        <v>0.51</v>
      </c>
      <c r="BY336" s="22">
        <v>1.69</v>
      </c>
      <c r="BZ336" s="22">
        <v>0</v>
      </c>
      <c r="CA336" s="22">
        <v>22</v>
      </c>
      <c r="CB336" s="22">
        <v>8</v>
      </c>
      <c r="CC336" s="22">
        <v>710</v>
      </c>
      <c r="CD336" s="22">
        <v>90</v>
      </c>
      <c r="CE336" s="22">
        <v>392</v>
      </c>
      <c r="CF336" s="22">
        <v>52</v>
      </c>
      <c r="CG336" s="22">
        <v>175</v>
      </c>
      <c r="CH336" s="22">
        <v>29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244042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4</v>
      </c>
      <c r="J337" s="20">
        <v>0.2</v>
      </c>
      <c r="K337" s="20">
        <v>0.2</v>
      </c>
      <c r="L337" s="22">
        <v>0</v>
      </c>
      <c r="M337" s="20" t="s">
        <v>307</v>
      </c>
      <c r="N337" s="20">
        <v>0.2</v>
      </c>
      <c r="O337" s="22">
        <v>279</v>
      </c>
      <c r="P337" s="23" t="b">
        <v>0</v>
      </c>
      <c r="Q337" s="20"/>
      <c r="R337" s="20"/>
      <c r="S337" s="22">
        <v>44</v>
      </c>
      <c r="T337" s="20" t="s">
        <v>1309</v>
      </c>
      <c r="U337" s="20">
        <v>1</v>
      </c>
      <c r="V337" s="20" t="s">
        <v>1310</v>
      </c>
      <c r="W337" s="20">
        <v>0.6</v>
      </c>
      <c r="X337" s="23" t="b">
        <v>0</v>
      </c>
      <c r="Y337" s="20"/>
      <c r="Z337" s="20" t="s">
        <v>858</v>
      </c>
      <c r="AA337" s="22">
        <v>10</v>
      </c>
      <c r="AB337" s="22">
        <v>54</v>
      </c>
      <c r="AC337" s="22">
        <v>2</v>
      </c>
      <c r="AD337" s="22">
        <v>37982</v>
      </c>
      <c r="AE337" s="22">
        <v>3367</v>
      </c>
      <c r="AF337" s="22">
        <v>30523</v>
      </c>
      <c r="AG337" s="22">
        <v>1801</v>
      </c>
      <c r="AH337" s="20">
        <v>0</v>
      </c>
      <c r="AI337" s="20">
        <v>0.5</v>
      </c>
      <c r="AJ337" s="20" t="s">
        <v>702</v>
      </c>
      <c r="AK337" s="22">
        <v>13</v>
      </c>
      <c r="AL337" s="22">
        <v>0</v>
      </c>
      <c r="AM337" s="22">
        <v>0</v>
      </c>
      <c r="AN337" s="22">
        <v>0</v>
      </c>
      <c r="AO337" s="22">
        <v>2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3</v>
      </c>
      <c r="AX337" s="20">
        <v>0.2</v>
      </c>
      <c r="AY337" s="20">
        <v>0.5</v>
      </c>
      <c r="AZ337" s="20">
        <v>4</v>
      </c>
      <c r="BA337" s="20">
        <v>0.5</v>
      </c>
      <c r="BB337" s="22">
        <v>0</v>
      </c>
      <c r="BC337" s="20">
        <v>0</v>
      </c>
      <c r="BD337" s="20">
        <v>0.03</v>
      </c>
      <c r="BE337" s="20">
        <v>0.03</v>
      </c>
      <c r="BF337" s="20">
        <v>1.46</v>
      </c>
      <c r="BG337" s="22">
        <v>408</v>
      </c>
      <c r="BH337" s="22">
        <v>49</v>
      </c>
      <c r="BI337" s="22">
        <v>376</v>
      </c>
      <c r="BJ337" s="22">
        <v>50</v>
      </c>
      <c r="BK337" s="22">
        <v>318</v>
      </c>
      <c r="BL337" s="22">
        <v>51</v>
      </c>
      <c r="BM337" s="22">
        <v>397</v>
      </c>
      <c r="BN337" s="22">
        <v>50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0.21</v>
      </c>
      <c r="BX337" s="22">
        <v>0.21</v>
      </c>
      <c r="BY337" s="22">
        <v>10.11</v>
      </c>
      <c r="BZ337" s="22">
        <v>13.85</v>
      </c>
      <c r="CA337" s="22">
        <v>546</v>
      </c>
      <c r="CB337" s="22">
        <v>89</v>
      </c>
      <c r="CC337" s="22">
        <v>353</v>
      </c>
      <c r="CD337" s="22">
        <v>46</v>
      </c>
      <c r="CE337" s="22">
        <v>327</v>
      </c>
      <c r="CF337" s="22">
        <v>44</v>
      </c>
      <c r="CG337" s="22">
        <v>203</v>
      </c>
      <c r="CH337" s="22">
        <v>38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100</v>
      </c>
      <c r="C338" s="22">
        <v>154296</v>
      </c>
      <c r="D338" s="22">
        <v>0</v>
      </c>
      <c r="E338" s="22">
        <v>0</v>
      </c>
      <c r="F338" s="22">
        <v>0</v>
      </c>
      <c r="G338" s="22">
        <v>0</v>
      </c>
      <c r="H338" s="22">
        <v>1</v>
      </c>
      <c r="I338" s="22">
        <v>3</v>
      </c>
      <c r="J338" s="20">
        <v>3.8</v>
      </c>
      <c r="K338" s="20">
        <v>3.8</v>
      </c>
      <c r="L338" s="22">
        <v>2</v>
      </c>
      <c r="M338" s="20" t="s">
        <v>1195</v>
      </c>
      <c r="N338" s="20">
        <v>3.8</v>
      </c>
      <c r="O338" s="22">
        <v>280</v>
      </c>
      <c r="P338" s="23" t="b">
        <v>0</v>
      </c>
      <c r="Q338" s="20"/>
      <c r="R338" s="20" t="s">
        <v>2426</v>
      </c>
      <c r="S338" s="22">
        <v>50</v>
      </c>
      <c r="T338" s="20" t="s">
        <v>1312</v>
      </c>
      <c r="U338" s="20">
        <v>3.8</v>
      </c>
      <c r="V338" s="20" t="s">
        <v>1313</v>
      </c>
      <c r="W338" s="20">
        <v>0.4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15</v>
      </c>
      <c r="AD338" s="22">
        <v>33064</v>
      </c>
      <c r="AE338" s="22">
        <v>2331</v>
      </c>
      <c r="AF338" s="22">
        <v>16570</v>
      </c>
      <c r="AG338" s="22">
        <v>1649</v>
      </c>
      <c r="AH338" s="20">
        <v>0.8</v>
      </c>
      <c r="AI338" s="20">
        <v>3</v>
      </c>
      <c r="AJ338" s="20" t="s">
        <v>2109</v>
      </c>
      <c r="AK338" s="22">
        <v>293</v>
      </c>
      <c r="AL338" s="22">
        <v>1</v>
      </c>
      <c r="AM338" s="22">
        <v>0</v>
      </c>
      <c r="AN338" s="22">
        <v>2</v>
      </c>
      <c r="AO338" s="22">
        <v>3</v>
      </c>
      <c r="AP338" s="22">
        <v>0</v>
      </c>
      <c r="AQ338" s="22">
        <v>0</v>
      </c>
      <c r="AR338" s="22">
        <v>0</v>
      </c>
      <c r="AS338" s="22">
        <v>2</v>
      </c>
      <c r="AT338" s="22">
        <v>0</v>
      </c>
      <c r="AU338" s="22">
        <v>0</v>
      </c>
      <c r="AV338" s="22">
        <v>3</v>
      </c>
      <c r="AW338" s="22">
        <v>44</v>
      </c>
      <c r="AX338" s="20">
        <v>81.400000000000006</v>
      </c>
      <c r="AY338" s="20">
        <v>12.6</v>
      </c>
      <c r="AZ338" s="20">
        <v>31</v>
      </c>
      <c r="BA338" s="20">
        <v>12.6</v>
      </c>
      <c r="BB338" s="22">
        <v>3</v>
      </c>
      <c r="BC338" s="20">
        <v>0.33</v>
      </c>
      <c r="BD338" s="20">
        <v>0.05</v>
      </c>
      <c r="BE338" s="20">
        <v>0.38</v>
      </c>
      <c r="BF338" s="20">
        <v>6.7</v>
      </c>
      <c r="BG338" s="22">
        <v>140</v>
      </c>
      <c r="BH338" s="22">
        <v>52</v>
      </c>
      <c r="BI338" s="22">
        <v>283</v>
      </c>
      <c r="BJ338" s="22">
        <v>152</v>
      </c>
      <c r="BK338" s="22">
        <v>170</v>
      </c>
      <c r="BL338" s="22">
        <v>97</v>
      </c>
      <c r="BM338" s="22">
        <v>210</v>
      </c>
      <c r="BN338" s="22">
        <v>100</v>
      </c>
      <c r="BO338" s="20"/>
      <c r="BP338" s="20"/>
      <c r="BQ338" s="20"/>
      <c r="BR338" s="20"/>
      <c r="BS338" s="20"/>
      <c r="BT338" s="20"/>
      <c r="BU338" s="22">
        <v>0.1</v>
      </c>
      <c r="BV338" s="22">
        <v>0</v>
      </c>
      <c r="BW338" s="22">
        <v>0.02</v>
      </c>
      <c r="BX338" s="22">
        <v>0.12</v>
      </c>
      <c r="BY338" s="22">
        <v>2.06</v>
      </c>
      <c r="BZ338" s="22">
        <v>0.92</v>
      </c>
      <c r="CA338" s="22">
        <v>181</v>
      </c>
      <c r="CB338" s="22">
        <v>109</v>
      </c>
      <c r="CC338" s="22">
        <v>56</v>
      </c>
      <c r="CD338" s="22">
        <v>27</v>
      </c>
      <c r="CE338" s="22">
        <v>77</v>
      </c>
      <c r="CF338" s="22">
        <v>34</v>
      </c>
      <c r="CG338" s="22">
        <v>243</v>
      </c>
      <c r="CH338" s="22">
        <v>76</v>
      </c>
      <c r="CI338" s="22">
        <v>0.92</v>
      </c>
      <c r="CJ338" s="22">
        <v>0.61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82514</v>
      </c>
      <c r="D339" s="22">
        <v>0</v>
      </c>
      <c r="E339" s="22">
        <v>0</v>
      </c>
      <c r="F339" s="22">
        <v>0</v>
      </c>
      <c r="G339" s="22">
        <v>0</v>
      </c>
      <c r="H339" s="22">
        <v>1</v>
      </c>
      <c r="I339" s="22">
        <v>2</v>
      </c>
      <c r="J339" s="20">
        <v>5</v>
      </c>
      <c r="K339" s="20">
        <v>5</v>
      </c>
      <c r="L339" s="22">
        <v>5</v>
      </c>
      <c r="M339" s="20" t="s">
        <v>959</v>
      </c>
      <c r="N339" s="20">
        <v>5</v>
      </c>
      <c r="O339" s="22">
        <v>281</v>
      </c>
      <c r="P339" s="23" t="b">
        <v>0</v>
      </c>
      <c r="Q339" s="20"/>
      <c r="R339" s="20" t="s">
        <v>2825</v>
      </c>
      <c r="S339" s="22">
        <v>45</v>
      </c>
      <c r="T339" s="20" t="s">
        <v>1289</v>
      </c>
      <c r="U339" s="20">
        <v>5</v>
      </c>
      <c r="V339" s="20" t="s">
        <v>458</v>
      </c>
      <c r="W339" s="20">
        <v>1.4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25</v>
      </c>
      <c r="AD339" s="22">
        <v>125926</v>
      </c>
      <c r="AE339" s="22">
        <v>20800</v>
      </c>
      <c r="AF339" s="22">
        <v>49773</v>
      </c>
      <c r="AG339" s="22">
        <v>3241</v>
      </c>
      <c r="AH339" s="20">
        <v>1.1000000000000001</v>
      </c>
      <c r="AI339" s="20">
        <v>5.6</v>
      </c>
      <c r="AJ339" s="20" t="s">
        <v>458</v>
      </c>
      <c r="AK339" s="22">
        <v>423</v>
      </c>
      <c r="AL339" s="22">
        <v>1</v>
      </c>
      <c r="AM339" s="22">
        <v>0</v>
      </c>
      <c r="AN339" s="22">
        <v>3</v>
      </c>
      <c r="AO339" s="22">
        <v>8</v>
      </c>
      <c r="AP339" s="22">
        <v>0</v>
      </c>
      <c r="AQ339" s="22">
        <v>0</v>
      </c>
      <c r="AR339" s="22">
        <v>0</v>
      </c>
      <c r="AS339" s="22">
        <v>1</v>
      </c>
      <c r="AT339" s="22">
        <v>1</v>
      </c>
      <c r="AU339" s="22">
        <v>0</v>
      </c>
      <c r="AV339" s="22">
        <v>4</v>
      </c>
      <c r="AW339" s="22">
        <v>104</v>
      </c>
      <c r="AX339" s="20">
        <v>95.4</v>
      </c>
      <c r="AY339" s="20">
        <v>10.199999999999999</v>
      </c>
      <c r="AZ339" s="20">
        <v>41</v>
      </c>
      <c r="BA339" s="20">
        <v>14.6</v>
      </c>
      <c r="BB339" s="22">
        <v>5</v>
      </c>
      <c r="BC339" s="20">
        <v>0.96</v>
      </c>
      <c r="BD339" s="20">
        <v>0.09</v>
      </c>
      <c r="BE339" s="20">
        <v>1.05</v>
      </c>
      <c r="BF339" s="20">
        <v>13.03</v>
      </c>
      <c r="BG339" s="22">
        <v>106</v>
      </c>
      <c r="BH339" s="22">
        <v>38</v>
      </c>
      <c r="BI339" s="22">
        <v>301</v>
      </c>
      <c r="BJ339" s="22">
        <v>104</v>
      </c>
      <c r="BK339" s="22">
        <v>138</v>
      </c>
      <c r="BL339" s="22">
        <v>24</v>
      </c>
      <c r="BM339" s="22">
        <v>177</v>
      </c>
      <c r="BN339" s="22">
        <v>50</v>
      </c>
      <c r="BO339" s="20"/>
      <c r="BP339" s="20"/>
      <c r="BQ339" s="20"/>
      <c r="BR339" s="20"/>
      <c r="BS339" s="20"/>
      <c r="BT339" s="20"/>
      <c r="BU339" s="22">
        <v>0.2</v>
      </c>
      <c r="BV339" s="22">
        <v>0</v>
      </c>
      <c r="BW339" s="22">
        <v>0.02</v>
      </c>
      <c r="BX339" s="22">
        <v>0.22</v>
      </c>
      <c r="BY339" s="22">
        <v>2.77</v>
      </c>
      <c r="BZ339" s="22">
        <v>1.7</v>
      </c>
      <c r="CA339" s="22">
        <v>349</v>
      </c>
      <c r="CB339" s="22">
        <v>48</v>
      </c>
      <c r="CC339" s="22">
        <v>28</v>
      </c>
      <c r="CD339" s="22">
        <v>5</v>
      </c>
      <c r="CE339" s="22">
        <v>27</v>
      </c>
      <c r="CF339" s="22">
        <v>5</v>
      </c>
      <c r="CG339" s="22">
        <v>144</v>
      </c>
      <c r="CH339" s="22">
        <v>53</v>
      </c>
      <c r="CI339" s="22">
        <v>1.06</v>
      </c>
      <c r="CJ339" s="22">
        <v>0.64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153366</v>
      </c>
      <c r="D340" s="22">
        <v>0</v>
      </c>
      <c r="E340" s="22">
        <v>0</v>
      </c>
      <c r="F340" s="22">
        <v>-2</v>
      </c>
      <c r="G340" s="22">
        <v>2</v>
      </c>
      <c r="H340" s="22">
        <v>0</v>
      </c>
      <c r="I340" s="22">
        <v>3</v>
      </c>
      <c r="J340" s="20">
        <v>3</v>
      </c>
      <c r="K340" s="20">
        <v>3</v>
      </c>
      <c r="L340" s="22">
        <v>3</v>
      </c>
      <c r="M340" s="20" t="s">
        <v>504</v>
      </c>
      <c r="N340" s="20">
        <v>3</v>
      </c>
      <c r="O340" s="22">
        <v>282</v>
      </c>
      <c r="P340" s="23" t="b">
        <v>0</v>
      </c>
      <c r="Q340" s="20"/>
      <c r="R340" s="20" t="s">
        <v>3082</v>
      </c>
      <c r="S340" s="22">
        <v>48</v>
      </c>
      <c r="T340" s="20" t="s">
        <v>1298</v>
      </c>
      <c r="U340" s="20">
        <v>2.7</v>
      </c>
      <c r="V340" s="20" t="s">
        <v>555</v>
      </c>
      <c r="W340" s="20">
        <v>0.6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16</v>
      </c>
      <c r="AD340" s="22">
        <v>14751</v>
      </c>
      <c r="AE340" s="22">
        <v>2066</v>
      </c>
      <c r="AF340" s="22">
        <v>48615</v>
      </c>
      <c r="AG340" s="22">
        <v>1464</v>
      </c>
      <c r="AH340" s="20">
        <v>0.6</v>
      </c>
      <c r="AI340" s="20">
        <v>3.3</v>
      </c>
      <c r="AJ340" s="20" t="s">
        <v>555</v>
      </c>
      <c r="AK340" s="22">
        <v>417</v>
      </c>
      <c r="AL340" s="22">
        <v>0</v>
      </c>
      <c r="AM340" s="22">
        <v>1</v>
      </c>
      <c r="AN340" s="22">
        <v>3</v>
      </c>
      <c r="AO340" s="22">
        <v>8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73</v>
      </c>
      <c r="AX340" s="20">
        <v>71.599999999999994</v>
      </c>
      <c r="AY340" s="20">
        <v>95</v>
      </c>
      <c r="AZ340" s="20">
        <v>9</v>
      </c>
      <c r="BA340" s="20">
        <v>17.600000000000001</v>
      </c>
      <c r="BB340" s="22">
        <v>5</v>
      </c>
      <c r="BC340" s="20">
        <v>0.01</v>
      </c>
      <c r="BD340" s="20">
        <v>0.32</v>
      </c>
      <c r="BE340" s="20">
        <v>0.33</v>
      </c>
      <c r="BF340" s="20">
        <v>9.0299999999999994</v>
      </c>
      <c r="BG340" s="22">
        <v>170</v>
      </c>
      <c r="BH340" s="22">
        <v>63</v>
      </c>
      <c r="BI340" s="22">
        <v>57</v>
      </c>
      <c r="BJ340" s="22">
        <v>42</v>
      </c>
      <c r="BK340" s="22">
        <v>282</v>
      </c>
      <c r="BL340" s="22">
        <v>145</v>
      </c>
      <c r="BM340" s="22">
        <v>134</v>
      </c>
      <c r="BN340" s="22">
        <v>74</v>
      </c>
      <c r="BO340" s="22">
        <v>4</v>
      </c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7.0000000000000007E-2</v>
      </c>
      <c r="BX340" s="22">
        <v>7.0000000000000007E-2</v>
      </c>
      <c r="BY340" s="22">
        <v>1.95</v>
      </c>
      <c r="BZ340" s="22">
        <v>1.73</v>
      </c>
      <c r="CA340" s="22">
        <v>299</v>
      </c>
      <c r="CB340" s="22">
        <v>198</v>
      </c>
      <c r="CC340" s="22">
        <v>92</v>
      </c>
      <c r="CD340" s="22">
        <v>41</v>
      </c>
      <c r="CE340" s="22">
        <v>149</v>
      </c>
      <c r="CF340" s="22">
        <v>61</v>
      </c>
      <c r="CG340" s="22">
        <v>211</v>
      </c>
      <c r="CH340" s="22">
        <v>65</v>
      </c>
      <c r="CI340" s="22">
        <v>1.08</v>
      </c>
      <c r="CJ340" s="22">
        <v>0.65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75</v>
      </c>
      <c r="C341" s="22">
        <v>169528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2</v>
      </c>
      <c r="J341" s="20">
        <v>1.8</v>
      </c>
      <c r="K341" s="20">
        <v>1.4</v>
      </c>
      <c r="L341" s="22">
        <v>7</v>
      </c>
      <c r="M341" s="20" t="s">
        <v>1307</v>
      </c>
      <c r="N341" s="20">
        <v>1.8</v>
      </c>
      <c r="O341" s="22">
        <v>283</v>
      </c>
      <c r="P341" s="23" t="b">
        <v>0</v>
      </c>
      <c r="Q341" s="20"/>
      <c r="R341" s="20" t="s">
        <v>3247</v>
      </c>
      <c r="S341" s="22">
        <v>45</v>
      </c>
      <c r="T341" s="20" t="s">
        <v>1308</v>
      </c>
      <c r="U341" s="20">
        <v>2.8</v>
      </c>
      <c r="V341" s="20" t="s">
        <v>542</v>
      </c>
      <c r="W341" s="20">
        <v>0.6</v>
      </c>
      <c r="X341" s="23" t="b">
        <v>0</v>
      </c>
      <c r="Y341" s="20"/>
      <c r="Z341" s="20" t="s">
        <v>858</v>
      </c>
      <c r="AA341" s="22">
        <v>10</v>
      </c>
      <c r="AB341" s="22">
        <v>54</v>
      </c>
      <c r="AC341" s="22">
        <v>14</v>
      </c>
      <c r="AD341" s="22">
        <v>27056</v>
      </c>
      <c r="AE341" s="22">
        <v>829</v>
      </c>
      <c r="AF341" s="22">
        <v>35545</v>
      </c>
      <c r="AG341" s="22">
        <v>671</v>
      </c>
      <c r="AH341" s="20">
        <v>0.4</v>
      </c>
      <c r="AI341" s="20">
        <v>3.1</v>
      </c>
      <c r="AJ341" s="20" t="s">
        <v>542</v>
      </c>
      <c r="AK341" s="22">
        <v>450</v>
      </c>
      <c r="AL341" s="22">
        <v>0</v>
      </c>
      <c r="AM341" s="22">
        <v>0</v>
      </c>
      <c r="AN341" s="22">
        <v>2</v>
      </c>
      <c r="AO341" s="22">
        <v>10</v>
      </c>
      <c r="AP341" s="22">
        <v>0</v>
      </c>
      <c r="AQ341" s="22">
        <v>0</v>
      </c>
      <c r="AR341" s="22">
        <v>0</v>
      </c>
      <c r="AS341" s="22">
        <v>1</v>
      </c>
      <c r="AT341" s="22">
        <v>0</v>
      </c>
      <c r="AU341" s="22">
        <v>0</v>
      </c>
      <c r="AV341" s="22">
        <v>1</v>
      </c>
      <c r="AW341" s="22">
        <v>86</v>
      </c>
      <c r="AX341" s="20">
        <v>77</v>
      </c>
      <c r="AY341" s="20">
        <v>49.6</v>
      </c>
      <c r="AZ341" s="20">
        <v>6</v>
      </c>
      <c r="BA341" s="20">
        <v>13.3</v>
      </c>
      <c r="BB341" s="22">
        <v>5</v>
      </c>
      <c r="BC341" s="20">
        <v>0</v>
      </c>
      <c r="BD341" s="20">
        <v>0.22</v>
      </c>
      <c r="BE341" s="20">
        <v>0.22</v>
      </c>
      <c r="BF341" s="20">
        <v>12.34</v>
      </c>
      <c r="BG341" s="22">
        <v>150</v>
      </c>
      <c r="BH341" s="22">
        <v>61</v>
      </c>
      <c r="BI341" s="22">
        <v>143</v>
      </c>
      <c r="BJ341" s="22">
        <v>34</v>
      </c>
      <c r="BK341" s="22">
        <v>304</v>
      </c>
      <c r="BL341" s="22">
        <v>103</v>
      </c>
      <c r="BM341" s="22">
        <v>200</v>
      </c>
      <c r="BN341" s="22">
        <v>64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0.04</v>
      </c>
      <c r="BX341" s="22">
        <v>0.04</v>
      </c>
      <c r="BY341" s="22">
        <v>2.4700000000000002</v>
      </c>
      <c r="BZ341" s="22">
        <v>2</v>
      </c>
      <c r="CA341" s="22">
        <v>365</v>
      </c>
      <c r="CB341" s="22">
        <v>59</v>
      </c>
      <c r="CC341" s="22">
        <v>185</v>
      </c>
      <c r="CD341" s="22">
        <v>61</v>
      </c>
      <c r="CE341" s="22">
        <v>137</v>
      </c>
      <c r="CF341" s="22">
        <v>44</v>
      </c>
      <c r="CG341" s="22">
        <v>206</v>
      </c>
      <c r="CH341" s="22">
        <v>79</v>
      </c>
      <c r="CI341" s="22">
        <v>1</v>
      </c>
      <c r="CJ341" s="22">
        <v>0.4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155529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1</v>
      </c>
      <c r="J342" s="20">
        <v>-0.2</v>
      </c>
      <c r="K342" s="20">
        <v>-0.2</v>
      </c>
      <c r="L342" s="22">
        <v>0</v>
      </c>
      <c r="M342" s="20" t="s">
        <v>1301</v>
      </c>
      <c r="N342" s="20">
        <v>-0.2</v>
      </c>
      <c r="O342" s="22">
        <v>284</v>
      </c>
      <c r="P342" s="23" t="b">
        <v>0</v>
      </c>
      <c r="Q342" s="20"/>
      <c r="R342" s="20"/>
      <c r="S342" s="22">
        <v>40</v>
      </c>
      <c r="T342" s="20" t="s">
        <v>1302</v>
      </c>
      <c r="U342" s="20">
        <v>0</v>
      </c>
      <c r="V342" s="20" t="s">
        <v>574</v>
      </c>
      <c r="W342" s="20">
        <v>0.4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-1</v>
      </c>
      <c r="AD342" s="22">
        <v>3199</v>
      </c>
      <c r="AE342" s="22">
        <v>131</v>
      </c>
      <c r="AF342" s="22">
        <v>10686</v>
      </c>
      <c r="AG342" s="22">
        <v>409</v>
      </c>
      <c r="AH342" s="20">
        <v>0</v>
      </c>
      <c r="AI342" s="20">
        <v>-0.2</v>
      </c>
      <c r="AJ342" s="20" t="s">
        <v>574</v>
      </c>
      <c r="AK342" s="22">
        <v>0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0</v>
      </c>
      <c r="AW342" s="22">
        <v>-3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</v>
      </c>
      <c r="BG342" s="22">
        <v>446</v>
      </c>
      <c r="BH342" s="22">
        <v>46</v>
      </c>
      <c r="BI342" s="22">
        <v>430</v>
      </c>
      <c r="BJ342" s="22">
        <v>29</v>
      </c>
      <c r="BK342" s="22">
        <v>401</v>
      </c>
      <c r="BL342" s="22">
        <v>25</v>
      </c>
      <c r="BM342" s="22">
        <v>452</v>
      </c>
      <c r="BN342" s="22">
        <v>46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0</v>
      </c>
      <c r="BZ342" s="22">
        <v>0</v>
      </c>
      <c r="CA342" s="22">
        <v>624</v>
      </c>
      <c r="CB342" s="22">
        <v>53</v>
      </c>
      <c r="CC342" s="22">
        <v>715</v>
      </c>
      <c r="CD342" s="22">
        <v>85</v>
      </c>
      <c r="CE342" s="22">
        <v>447</v>
      </c>
      <c r="CF342" s="22">
        <v>46</v>
      </c>
      <c r="CG342" s="22">
        <v>255</v>
      </c>
      <c r="CH342" s="22">
        <v>36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75</v>
      </c>
      <c r="B343" s="20"/>
      <c r="C343" s="22">
        <v>167074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2</v>
      </c>
      <c r="J343" s="20">
        <v>1.1000000000000001</v>
      </c>
      <c r="K343" s="20">
        <v>1.5</v>
      </c>
      <c r="L343" s="22">
        <v>0</v>
      </c>
      <c r="M343" s="20" t="s">
        <v>1305</v>
      </c>
      <c r="N343" s="20">
        <v>1.5</v>
      </c>
      <c r="O343" s="22">
        <v>285</v>
      </c>
      <c r="P343" s="23" t="b">
        <v>0</v>
      </c>
      <c r="Q343" s="20" t="s">
        <v>3420</v>
      </c>
      <c r="R343" s="20" t="s">
        <v>3421</v>
      </c>
      <c r="S343" s="22">
        <v>45</v>
      </c>
      <c r="T343" s="20" t="s">
        <v>1306</v>
      </c>
      <c r="U343" s="20">
        <v>2.4</v>
      </c>
      <c r="V343" s="20" t="s">
        <v>517</v>
      </c>
      <c r="W343" s="20">
        <v>0.6</v>
      </c>
      <c r="X343" s="23" t="b">
        <v>0</v>
      </c>
      <c r="Y343" s="20"/>
      <c r="Z343" s="20" t="s">
        <v>937</v>
      </c>
      <c r="AA343" s="22">
        <v>10</v>
      </c>
      <c r="AB343" s="22">
        <v>54</v>
      </c>
      <c r="AC343" s="22">
        <v>12</v>
      </c>
      <c r="AD343" s="22">
        <v>19494</v>
      </c>
      <c r="AE343" s="22">
        <v>65</v>
      </c>
      <c r="AF343" s="22">
        <v>26632</v>
      </c>
      <c r="AG343" s="22">
        <v>3705</v>
      </c>
      <c r="AH343" s="20">
        <v>0.3</v>
      </c>
      <c r="AI343" s="20">
        <v>2.7</v>
      </c>
      <c r="AJ343" s="20" t="s">
        <v>517</v>
      </c>
      <c r="AK343" s="22">
        <v>427</v>
      </c>
      <c r="AL343" s="22">
        <v>0</v>
      </c>
      <c r="AM343" s="22">
        <v>0</v>
      </c>
      <c r="AN343" s="22">
        <v>2</v>
      </c>
      <c r="AO343" s="22">
        <v>8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0</v>
      </c>
      <c r="AW343" s="22">
        <v>71</v>
      </c>
      <c r="AX343" s="20">
        <v>68</v>
      </c>
      <c r="AY343" s="20">
        <v>45.8</v>
      </c>
      <c r="AZ343" s="20">
        <v>13</v>
      </c>
      <c r="BA343" s="20">
        <v>12.7</v>
      </c>
      <c r="BB343" s="22">
        <v>5</v>
      </c>
      <c r="BC343" s="20">
        <v>0.19</v>
      </c>
      <c r="BD343" s="20">
        <v>0.22</v>
      </c>
      <c r="BE343" s="20">
        <v>0.41</v>
      </c>
      <c r="BF343" s="20">
        <v>11.87</v>
      </c>
      <c r="BG343" s="22">
        <v>176</v>
      </c>
      <c r="BH343" s="22">
        <v>72</v>
      </c>
      <c r="BI343" s="22">
        <v>149</v>
      </c>
      <c r="BJ343" s="22">
        <v>39</v>
      </c>
      <c r="BK343" s="22">
        <v>249</v>
      </c>
      <c r="BL343" s="22">
        <v>74</v>
      </c>
      <c r="BM343" s="22">
        <v>206</v>
      </c>
      <c r="BN343" s="22">
        <v>65</v>
      </c>
      <c r="BO343" s="20"/>
      <c r="BP343" s="20"/>
      <c r="BQ343" s="20"/>
      <c r="BR343" s="20"/>
      <c r="BS343" s="20"/>
      <c r="BT343" s="20"/>
      <c r="BU343" s="22">
        <v>0.04</v>
      </c>
      <c r="BV343" s="22">
        <v>0</v>
      </c>
      <c r="BW343" s="22">
        <v>0.05</v>
      </c>
      <c r="BX343" s="22">
        <v>0.09</v>
      </c>
      <c r="BY343" s="22">
        <v>2.5</v>
      </c>
      <c r="BZ343" s="22">
        <v>1.69</v>
      </c>
      <c r="CA343" s="22">
        <v>363</v>
      </c>
      <c r="CB343" s="22">
        <v>57</v>
      </c>
      <c r="CC343" s="22">
        <v>209</v>
      </c>
      <c r="CD343" s="22">
        <v>69</v>
      </c>
      <c r="CE343" s="22">
        <v>174</v>
      </c>
      <c r="CF343" s="22">
        <v>57</v>
      </c>
      <c r="CG343" s="22">
        <v>210</v>
      </c>
      <c r="CH343" s="22">
        <v>80</v>
      </c>
      <c r="CI343" s="22">
        <v>1.05</v>
      </c>
      <c r="CJ343" s="22">
        <v>0.42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0</v>
      </c>
      <c r="B344" s="22">
        <v>0</v>
      </c>
      <c r="C344" s="22">
        <v>109646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2</v>
      </c>
      <c r="J344" s="20">
        <v>0</v>
      </c>
      <c r="K344" s="20">
        <v>0</v>
      </c>
      <c r="L344" s="22">
        <v>0</v>
      </c>
      <c r="M344" s="20" t="s">
        <v>569</v>
      </c>
      <c r="N344" s="20">
        <v>0.2</v>
      </c>
      <c r="O344" s="22">
        <v>286</v>
      </c>
      <c r="P344" s="23" t="b">
        <v>0</v>
      </c>
      <c r="Q344" s="20" t="s">
        <v>3422</v>
      </c>
      <c r="R344" s="20" t="s">
        <v>3248</v>
      </c>
      <c r="S344" s="22">
        <v>44</v>
      </c>
      <c r="T344" s="20" t="s">
        <v>1295</v>
      </c>
      <c r="U344" s="20">
        <v>1</v>
      </c>
      <c r="V344" s="20" t="s">
        <v>570</v>
      </c>
      <c r="W344" s="20">
        <v>0.1</v>
      </c>
      <c r="X344" s="23" t="b">
        <v>0</v>
      </c>
      <c r="Y344" s="20"/>
      <c r="Z344" s="20" t="s">
        <v>899</v>
      </c>
      <c r="AA344" s="22">
        <v>10</v>
      </c>
      <c r="AB344" s="22">
        <v>54</v>
      </c>
      <c r="AC344" s="22">
        <v>1</v>
      </c>
      <c r="AD344" s="22">
        <v>705</v>
      </c>
      <c r="AE344" s="22">
        <v>6</v>
      </c>
      <c r="AF344" s="22">
        <v>4257</v>
      </c>
      <c r="AG344" s="22">
        <v>221</v>
      </c>
      <c r="AH344" s="20">
        <v>0</v>
      </c>
      <c r="AI344" s="20">
        <v>0.2</v>
      </c>
      <c r="AJ344" s="20" t="s">
        <v>569</v>
      </c>
      <c r="AK344" s="22">
        <v>1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5</v>
      </c>
      <c r="AX344" s="20">
        <v>12</v>
      </c>
      <c r="AY344" s="20">
        <v>0</v>
      </c>
      <c r="AZ344" s="20">
        <v>0</v>
      </c>
      <c r="BA344" s="20">
        <v>1.2</v>
      </c>
      <c r="BB344" s="22">
        <v>0</v>
      </c>
      <c r="BC344" s="20">
        <v>0</v>
      </c>
      <c r="BD344" s="20">
        <v>0</v>
      </c>
      <c r="BE344" s="20">
        <v>0</v>
      </c>
      <c r="BF344" s="20">
        <v>0.67</v>
      </c>
      <c r="BG344" s="22">
        <v>331</v>
      </c>
      <c r="BH344" s="22">
        <v>126</v>
      </c>
      <c r="BI344" s="22">
        <v>513</v>
      </c>
      <c r="BJ344" s="22">
        <v>202</v>
      </c>
      <c r="BK344" s="22">
        <v>491</v>
      </c>
      <c r="BL344" s="22">
        <v>194</v>
      </c>
      <c r="BM344" s="22">
        <v>381</v>
      </c>
      <c r="BN344" s="22">
        <v>134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60.3</v>
      </c>
      <c r="BZ344" s="22">
        <v>0</v>
      </c>
      <c r="CA344" s="22">
        <v>491</v>
      </c>
      <c r="CB344" s="22">
        <v>111</v>
      </c>
      <c r="CC344" s="22">
        <v>348</v>
      </c>
      <c r="CD344" s="22">
        <v>115</v>
      </c>
      <c r="CE344" s="22">
        <v>321</v>
      </c>
      <c r="CF344" s="22">
        <v>113</v>
      </c>
      <c r="CG344" s="22">
        <v>492</v>
      </c>
      <c r="CH344" s="22">
        <v>189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0"/>
      <c r="B345" s="20"/>
      <c r="C345" s="22">
        <v>245824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4</v>
      </c>
      <c r="J345" s="20">
        <v>2</v>
      </c>
      <c r="K345" s="20">
        <v>2</v>
      </c>
      <c r="L345" s="22">
        <v>1</v>
      </c>
      <c r="M345" s="20" t="s">
        <v>346</v>
      </c>
      <c r="N345" s="20">
        <v>2</v>
      </c>
      <c r="O345" s="22">
        <v>287</v>
      </c>
      <c r="P345" s="23" t="b">
        <v>0</v>
      </c>
      <c r="Q345" s="20"/>
      <c r="R345" s="20"/>
      <c r="S345" s="22">
        <v>48</v>
      </c>
      <c r="T345" s="20" t="s">
        <v>1325</v>
      </c>
      <c r="U345" s="20">
        <v>4</v>
      </c>
      <c r="V345" s="20" t="s">
        <v>1326</v>
      </c>
      <c r="W345" s="20">
        <v>2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8</v>
      </c>
      <c r="AD345" s="22">
        <v>41637</v>
      </c>
      <c r="AE345" s="22">
        <v>4349</v>
      </c>
      <c r="AF345" s="22">
        <v>232522</v>
      </c>
      <c r="AG345" s="22">
        <v>5277</v>
      </c>
      <c r="AH345" s="20">
        <v>0.4</v>
      </c>
      <c r="AI345" s="20">
        <v>1.7</v>
      </c>
      <c r="AJ345" s="20" t="s">
        <v>1327</v>
      </c>
      <c r="AK345" s="22">
        <v>39</v>
      </c>
      <c r="AL345" s="22">
        <v>1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2</v>
      </c>
      <c r="AW345" s="22">
        <v>30</v>
      </c>
      <c r="AX345" s="20">
        <v>34.200000000000003</v>
      </c>
      <c r="AY345" s="20">
        <v>2.9</v>
      </c>
      <c r="AZ345" s="20">
        <v>35</v>
      </c>
      <c r="BA345" s="20">
        <v>7.2</v>
      </c>
      <c r="BB345" s="22">
        <v>0</v>
      </c>
      <c r="BC345" s="20">
        <v>0.32</v>
      </c>
      <c r="BD345" s="20">
        <v>0.01</v>
      </c>
      <c r="BE345" s="20">
        <v>0.33</v>
      </c>
      <c r="BF345" s="20">
        <v>0.48</v>
      </c>
      <c r="BG345" s="22">
        <v>258</v>
      </c>
      <c r="BH345" s="22">
        <v>32</v>
      </c>
      <c r="BI345" s="22">
        <v>336</v>
      </c>
      <c r="BJ345" s="22">
        <v>45</v>
      </c>
      <c r="BK345" s="22">
        <v>152</v>
      </c>
      <c r="BL345" s="22">
        <v>31</v>
      </c>
      <c r="BM345" s="22">
        <v>283</v>
      </c>
      <c r="BN345" s="22">
        <v>41</v>
      </c>
      <c r="BO345" s="20"/>
      <c r="BP345" s="20"/>
      <c r="BQ345" s="20"/>
      <c r="BR345" s="20"/>
      <c r="BS345" s="20"/>
      <c r="BT345" s="20"/>
      <c r="BU345" s="22">
        <v>0.74</v>
      </c>
      <c r="BV345" s="22">
        <v>0</v>
      </c>
      <c r="BW345" s="22">
        <v>0.02</v>
      </c>
      <c r="BX345" s="22">
        <v>0.76</v>
      </c>
      <c r="BY345" s="22">
        <v>1.1100000000000001</v>
      </c>
      <c r="BZ345" s="22">
        <v>0</v>
      </c>
      <c r="CA345" s="22">
        <v>318</v>
      </c>
      <c r="CB345" s="22">
        <v>63</v>
      </c>
      <c r="CC345" s="22">
        <v>170</v>
      </c>
      <c r="CD345" s="22">
        <v>23</v>
      </c>
      <c r="CE345" s="22">
        <v>64</v>
      </c>
      <c r="CF345" s="22">
        <v>13</v>
      </c>
      <c r="CG345" s="22">
        <v>120</v>
      </c>
      <c r="CH345" s="22">
        <v>23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153682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2</v>
      </c>
      <c r="K346" s="20">
        <v>2</v>
      </c>
      <c r="L346" s="22">
        <v>1</v>
      </c>
      <c r="M346" s="20" t="s">
        <v>1299</v>
      </c>
      <c r="N346" s="20">
        <v>2</v>
      </c>
      <c r="O346" s="22">
        <v>288</v>
      </c>
      <c r="P346" s="23" t="b">
        <v>0</v>
      </c>
      <c r="Q346" s="20"/>
      <c r="R346" s="20"/>
      <c r="S346" s="22">
        <v>54</v>
      </c>
      <c r="T346" s="20" t="s">
        <v>1300</v>
      </c>
      <c r="U346" s="20">
        <v>2.2000000000000002</v>
      </c>
      <c r="V346" s="20" t="s">
        <v>482</v>
      </c>
      <c r="W346" s="20">
        <v>0.2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13</v>
      </c>
      <c r="AD346" s="22">
        <v>12086</v>
      </c>
      <c r="AE346" s="22">
        <v>172</v>
      </c>
      <c r="AF346" s="22">
        <v>16073</v>
      </c>
      <c r="AG346" s="22">
        <v>799</v>
      </c>
      <c r="AH346" s="20">
        <v>0.4</v>
      </c>
      <c r="AI346" s="20">
        <v>2.4</v>
      </c>
      <c r="AJ346" s="20" t="s">
        <v>482</v>
      </c>
      <c r="AK346" s="22">
        <v>421</v>
      </c>
      <c r="AL346" s="22">
        <v>0</v>
      </c>
      <c r="AM346" s="22">
        <v>0</v>
      </c>
      <c r="AN346" s="22">
        <v>2</v>
      </c>
      <c r="AO346" s="22">
        <v>8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48</v>
      </c>
      <c r="AX346" s="20">
        <v>30.4</v>
      </c>
      <c r="AY346" s="20">
        <v>75.900000000000006</v>
      </c>
      <c r="AZ346" s="20">
        <v>52</v>
      </c>
      <c r="BA346" s="20">
        <v>15.6</v>
      </c>
      <c r="BB346" s="22">
        <v>5</v>
      </c>
      <c r="BC346" s="20">
        <v>0.28999999999999998</v>
      </c>
      <c r="BD346" s="20">
        <v>0.42</v>
      </c>
      <c r="BE346" s="20">
        <v>0.71</v>
      </c>
      <c r="BF346" s="20">
        <v>11.84</v>
      </c>
      <c r="BG346" s="22">
        <v>268</v>
      </c>
      <c r="BH346" s="22">
        <v>108</v>
      </c>
      <c r="BI346" s="22">
        <v>80</v>
      </c>
      <c r="BJ346" s="22">
        <v>59</v>
      </c>
      <c r="BK346" s="22">
        <v>116</v>
      </c>
      <c r="BL346" s="22">
        <v>70</v>
      </c>
      <c r="BM346" s="22">
        <v>160</v>
      </c>
      <c r="BN346" s="22">
        <v>83</v>
      </c>
      <c r="BO346" s="22">
        <v>3</v>
      </c>
      <c r="BP346" s="20"/>
      <c r="BQ346" s="22">
        <v>1</v>
      </c>
      <c r="BR346" s="20"/>
      <c r="BS346" s="22">
        <v>3</v>
      </c>
      <c r="BT346" s="20"/>
      <c r="BU346" s="22">
        <v>0.06</v>
      </c>
      <c r="BV346" s="22">
        <v>0</v>
      </c>
      <c r="BW346" s="22">
        <v>0.09</v>
      </c>
      <c r="BX346" s="22">
        <v>0.15</v>
      </c>
      <c r="BY346" s="22">
        <v>2.5299999999999998</v>
      </c>
      <c r="BZ346" s="22">
        <v>1.71</v>
      </c>
      <c r="CA346" s="22">
        <v>122</v>
      </c>
      <c r="CB346" s="22">
        <v>76</v>
      </c>
      <c r="CC346" s="22">
        <v>176</v>
      </c>
      <c r="CD346" s="22">
        <v>74</v>
      </c>
      <c r="CE346" s="22">
        <v>197</v>
      </c>
      <c r="CF346" s="22">
        <v>88</v>
      </c>
      <c r="CG346" s="22">
        <v>337</v>
      </c>
      <c r="CH346" s="22">
        <v>103</v>
      </c>
      <c r="CI346" s="22">
        <v>1.07</v>
      </c>
      <c r="CJ346" s="22">
        <v>0.43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102057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4</v>
      </c>
      <c r="J347" s="20">
        <v>1.8</v>
      </c>
      <c r="K347" s="20">
        <v>1.8</v>
      </c>
      <c r="L347" s="22">
        <v>2</v>
      </c>
      <c r="M347" s="20" t="s">
        <v>1677</v>
      </c>
      <c r="N347" s="20">
        <v>1.8</v>
      </c>
      <c r="O347" s="22">
        <v>558</v>
      </c>
      <c r="P347" s="23" t="b">
        <v>0</v>
      </c>
      <c r="Q347" s="20"/>
      <c r="R347" s="20"/>
      <c r="S347" s="22">
        <v>54</v>
      </c>
      <c r="T347" s="20" t="s">
        <v>1678</v>
      </c>
      <c r="U347" s="20">
        <v>1.7</v>
      </c>
      <c r="V347" s="20" t="s">
        <v>610</v>
      </c>
      <c r="W347" s="20">
        <v>0.9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10</v>
      </c>
      <c r="AD347" s="22">
        <v>74880</v>
      </c>
      <c r="AE347" s="22">
        <v>1643</v>
      </c>
      <c r="AF347" s="22">
        <v>105420</v>
      </c>
      <c r="AG347" s="22">
        <v>5366</v>
      </c>
      <c r="AH347" s="20">
        <v>0.3</v>
      </c>
      <c r="AI347" s="20">
        <v>1.9</v>
      </c>
      <c r="AJ347" s="20" t="s">
        <v>1677</v>
      </c>
      <c r="AK347" s="22">
        <v>451</v>
      </c>
      <c r="AL347" s="22">
        <v>0</v>
      </c>
      <c r="AM347" s="22">
        <v>0</v>
      </c>
      <c r="AN347" s="22">
        <v>2</v>
      </c>
      <c r="AO347" s="22">
        <v>8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31</v>
      </c>
      <c r="AX347" s="20">
        <v>37.4</v>
      </c>
      <c r="AY347" s="20">
        <v>59.1</v>
      </c>
      <c r="AZ347" s="20">
        <v>93</v>
      </c>
      <c r="BA347" s="20">
        <v>18.600000000000001</v>
      </c>
      <c r="BB347" s="22">
        <v>6</v>
      </c>
      <c r="BC347" s="20">
        <v>0.69</v>
      </c>
      <c r="BD347" s="20">
        <v>0.28999999999999998</v>
      </c>
      <c r="BE347" s="20">
        <v>0.98</v>
      </c>
      <c r="BF347" s="20">
        <v>11.08</v>
      </c>
      <c r="BG347" s="22">
        <v>251</v>
      </c>
      <c r="BH347" s="22">
        <v>31</v>
      </c>
      <c r="BI347" s="22">
        <v>120</v>
      </c>
      <c r="BJ347" s="22">
        <v>12</v>
      </c>
      <c r="BK347" s="22">
        <v>55</v>
      </c>
      <c r="BL347" s="22">
        <v>20</v>
      </c>
      <c r="BM347" s="22">
        <v>124</v>
      </c>
      <c r="BN347" s="22">
        <v>20</v>
      </c>
      <c r="BO347" s="20"/>
      <c r="BP347" s="20"/>
      <c r="BQ347" s="20"/>
      <c r="BR347" s="20"/>
      <c r="BS347" s="20"/>
      <c r="BT347" s="20"/>
      <c r="BU347" s="22">
        <v>0.14000000000000001</v>
      </c>
      <c r="BV347" s="22">
        <v>0</v>
      </c>
      <c r="BW347" s="22">
        <v>0.06</v>
      </c>
      <c r="BX347" s="22">
        <v>0.2</v>
      </c>
      <c r="BY347" s="22">
        <v>2.21</v>
      </c>
      <c r="BZ347" s="22">
        <v>1.6</v>
      </c>
      <c r="CA347" s="22">
        <v>119</v>
      </c>
      <c r="CB347" s="22">
        <v>35</v>
      </c>
      <c r="CC347" s="22">
        <v>194</v>
      </c>
      <c r="CD347" s="22">
        <v>27</v>
      </c>
      <c r="CE347" s="22">
        <v>256</v>
      </c>
      <c r="CF347" s="22">
        <v>33</v>
      </c>
      <c r="CG347" s="22">
        <v>167</v>
      </c>
      <c r="CH347" s="22">
        <v>27</v>
      </c>
      <c r="CI347" s="22">
        <v>1.2</v>
      </c>
      <c r="CJ347" s="22">
        <v>0.4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47431</v>
      </c>
      <c r="D348" s="22">
        <v>0</v>
      </c>
      <c r="E348" s="22">
        <v>0</v>
      </c>
      <c r="F348" s="22">
        <v>-2</v>
      </c>
      <c r="G348" s="22">
        <v>2</v>
      </c>
      <c r="H348" s="22">
        <v>0</v>
      </c>
      <c r="I348" s="22">
        <v>3</v>
      </c>
      <c r="J348" s="20">
        <v>2.5</v>
      </c>
      <c r="K348" s="20">
        <v>2.5</v>
      </c>
      <c r="L348" s="22">
        <v>3</v>
      </c>
      <c r="M348" s="20" t="s">
        <v>354</v>
      </c>
      <c r="N348" s="20">
        <v>2.5</v>
      </c>
      <c r="O348" s="22">
        <v>591</v>
      </c>
      <c r="P348" s="23" t="b">
        <v>0</v>
      </c>
      <c r="Q348" s="20"/>
      <c r="R348" s="20" t="s">
        <v>2928</v>
      </c>
      <c r="S348" s="22">
        <v>53</v>
      </c>
      <c r="T348" s="20" t="s">
        <v>1323</v>
      </c>
      <c r="U348" s="20">
        <v>2.2000000000000002</v>
      </c>
      <c r="V348" s="20" t="s">
        <v>1324</v>
      </c>
      <c r="W348" s="20">
        <v>0.3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11</v>
      </c>
      <c r="AD348" s="22">
        <v>7935</v>
      </c>
      <c r="AE348" s="22">
        <v>745</v>
      </c>
      <c r="AF348" s="22">
        <v>41860</v>
      </c>
      <c r="AG348" s="22">
        <v>653</v>
      </c>
      <c r="AH348" s="20">
        <v>0.5</v>
      </c>
      <c r="AI348" s="20">
        <v>2.1</v>
      </c>
      <c r="AJ348" s="20" t="s">
        <v>354</v>
      </c>
      <c r="AK348" s="22">
        <v>264</v>
      </c>
      <c r="AL348" s="22">
        <v>0</v>
      </c>
      <c r="AM348" s="22">
        <v>1</v>
      </c>
      <c r="AN348" s="22">
        <v>2</v>
      </c>
      <c r="AO348" s="22">
        <v>2</v>
      </c>
      <c r="AP348" s="22">
        <v>0</v>
      </c>
      <c r="AQ348" s="22">
        <v>0</v>
      </c>
      <c r="AR348" s="22">
        <v>0</v>
      </c>
      <c r="AS348" s="22">
        <v>1</v>
      </c>
      <c r="AT348" s="22">
        <v>0</v>
      </c>
      <c r="AU348" s="22">
        <v>0</v>
      </c>
      <c r="AV348" s="22">
        <v>0</v>
      </c>
      <c r="AW348" s="22">
        <v>40</v>
      </c>
      <c r="AX348" s="20">
        <v>30.6</v>
      </c>
      <c r="AY348" s="20">
        <v>57.6</v>
      </c>
      <c r="AZ348" s="20">
        <v>36</v>
      </c>
      <c r="BA348" s="20">
        <v>12.3</v>
      </c>
      <c r="BB348" s="22">
        <v>3</v>
      </c>
      <c r="BC348" s="20">
        <v>0.28999999999999998</v>
      </c>
      <c r="BD348" s="20">
        <v>0.19</v>
      </c>
      <c r="BE348" s="20">
        <v>0.48</v>
      </c>
      <c r="BF348" s="20">
        <v>5.49</v>
      </c>
      <c r="BG348" s="22">
        <v>267</v>
      </c>
      <c r="BH348" s="22">
        <v>107</v>
      </c>
      <c r="BI348" s="22">
        <v>123</v>
      </c>
      <c r="BJ348" s="22">
        <v>86</v>
      </c>
      <c r="BK348" s="22">
        <v>150</v>
      </c>
      <c r="BL348" s="22">
        <v>91</v>
      </c>
      <c r="BM348" s="22">
        <v>214</v>
      </c>
      <c r="BN348" s="22">
        <v>101</v>
      </c>
      <c r="BO348" s="22">
        <v>2</v>
      </c>
      <c r="BP348" s="20"/>
      <c r="BQ348" s="22">
        <v>2</v>
      </c>
      <c r="BR348" s="20"/>
      <c r="BS348" s="20"/>
      <c r="BT348" s="20"/>
      <c r="BU348" s="22">
        <v>0.1</v>
      </c>
      <c r="BV348" s="22">
        <v>0</v>
      </c>
      <c r="BW348" s="22">
        <v>0.06</v>
      </c>
      <c r="BX348" s="22">
        <v>0.16</v>
      </c>
      <c r="BY348" s="22">
        <v>1.87</v>
      </c>
      <c r="BZ348" s="22">
        <v>0.68</v>
      </c>
      <c r="CA348" s="22">
        <v>141</v>
      </c>
      <c r="CB348" s="22">
        <v>89</v>
      </c>
      <c r="CC348" s="22">
        <v>123</v>
      </c>
      <c r="CD348" s="22">
        <v>57</v>
      </c>
      <c r="CE348" s="22">
        <v>195</v>
      </c>
      <c r="CF348" s="22">
        <v>86</v>
      </c>
      <c r="CG348" s="22">
        <v>282</v>
      </c>
      <c r="CH348" s="22">
        <v>87</v>
      </c>
      <c r="CI348" s="22">
        <v>1.02</v>
      </c>
      <c r="CJ348" s="22">
        <v>0.68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232892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-0.2</v>
      </c>
      <c r="K349" s="20">
        <v>-0.2</v>
      </c>
      <c r="L349" s="22">
        <v>0</v>
      </c>
      <c r="M349" s="20" t="s">
        <v>2427</v>
      </c>
      <c r="N349" s="20">
        <v>-0.2</v>
      </c>
      <c r="O349" s="22">
        <v>610</v>
      </c>
      <c r="P349" s="23" t="b">
        <v>0</v>
      </c>
      <c r="Q349" s="20"/>
      <c r="R349" s="20" t="s">
        <v>2929</v>
      </c>
      <c r="S349" s="22">
        <v>45</v>
      </c>
      <c r="T349" s="20" t="s">
        <v>2428</v>
      </c>
      <c r="U349" s="20">
        <v>0</v>
      </c>
      <c r="V349" s="20" t="s">
        <v>2429</v>
      </c>
      <c r="W349" s="20">
        <v>0.2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0</v>
      </c>
      <c r="AD349" s="22">
        <v>4859</v>
      </c>
      <c r="AE349" s="22">
        <v>103</v>
      </c>
      <c r="AF349" s="22">
        <v>16953</v>
      </c>
      <c r="AG349" s="22">
        <v>731</v>
      </c>
      <c r="AH349" s="20">
        <v>0</v>
      </c>
      <c r="AI349" s="20">
        <v>0</v>
      </c>
      <c r="AJ349" s="20" t="s">
        <v>2429</v>
      </c>
      <c r="AK349" s="22">
        <v>106</v>
      </c>
      <c r="AL349" s="22">
        <v>0</v>
      </c>
      <c r="AM349" s="22">
        <v>0</v>
      </c>
      <c r="AN349" s="22">
        <v>0</v>
      </c>
      <c r="AO349" s="22">
        <v>3</v>
      </c>
      <c r="AP349" s="22">
        <v>0</v>
      </c>
      <c r="AQ349" s="22">
        <v>0</v>
      </c>
      <c r="AR349" s="22">
        <v>0</v>
      </c>
      <c r="AS349" s="22">
        <v>0</v>
      </c>
      <c r="AT349" s="22">
        <v>1</v>
      </c>
      <c r="AU349" s="22">
        <v>0</v>
      </c>
      <c r="AV349" s="22">
        <v>0</v>
      </c>
      <c r="AW349" s="22">
        <v>7</v>
      </c>
      <c r="AX349" s="20">
        <v>10.6</v>
      </c>
      <c r="AY349" s="20">
        <v>0.9</v>
      </c>
      <c r="AZ349" s="20">
        <v>0</v>
      </c>
      <c r="BA349" s="20">
        <v>1.1000000000000001</v>
      </c>
      <c r="BB349" s="22">
        <v>1</v>
      </c>
      <c r="BC349" s="20">
        <v>0</v>
      </c>
      <c r="BD349" s="20">
        <v>0</v>
      </c>
      <c r="BE349" s="20">
        <v>0</v>
      </c>
      <c r="BF349" s="20">
        <v>6.07</v>
      </c>
      <c r="BG349" s="22">
        <v>339</v>
      </c>
      <c r="BH349" s="22">
        <v>129</v>
      </c>
      <c r="BI349" s="22">
        <v>363</v>
      </c>
      <c r="BJ349" s="22">
        <v>134</v>
      </c>
      <c r="BK349" s="22">
        <v>579</v>
      </c>
      <c r="BL349" s="22">
        <v>224</v>
      </c>
      <c r="BM349" s="22">
        <v>384</v>
      </c>
      <c r="BN349" s="22">
        <v>136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5.15</v>
      </c>
      <c r="BZ349" s="22">
        <v>2.5499999999999998</v>
      </c>
      <c r="CA349" s="22">
        <v>397</v>
      </c>
      <c r="CB349" s="22">
        <v>82</v>
      </c>
      <c r="CC349" s="22">
        <v>717</v>
      </c>
      <c r="CD349" s="22">
        <v>231</v>
      </c>
      <c r="CE349" s="22">
        <v>600</v>
      </c>
      <c r="CF349" s="22">
        <v>224</v>
      </c>
      <c r="CG349" s="22">
        <v>300</v>
      </c>
      <c r="CH349" s="22">
        <v>115</v>
      </c>
      <c r="CI349" s="22">
        <v>0.85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547686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2</v>
      </c>
      <c r="J350" s="20">
        <v>0</v>
      </c>
      <c r="K350" s="20">
        <v>0</v>
      </c>
      <c r="L350" s="22">
        <v>0</v>
      </c>
      <c r="M350" s="20" t="s">
        <v>2562</v>
      </c>
      <c r="N350" s="20">
        <v>0</v>
      </c>
      <c r="O350" s="22">
        <v>625</v>
      </c>
      <c r="P350" s="23" t="b">
        <v>0</v>
      </c>
      <c r="Q350" s="20"/>
      <c r="R350" s="20"/>
      <c r="S350" s="22">
        <v>40</v>
      </c>
      <c r="T350" s="20" t="s">
        <v>2563</v>
      </c>
      <c r="U350" s="20">
        <v>0</v>
      </c>
      <c r="V350" s="20" t="s">
        <v>2564</v>
      </c>
      <c r="W350" s="20">
        <v>0.1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0</v>
      </c>
      <c r="AD350" s="22">
        <v>1389</v>
      </c>
      <c r="AE350" s="22">
        <v>109</v>
      </c>
      <c r="AF350" s="22">
        <v>1858</v>
      </c>
      <c r="AG350" s="22">
        <v>95</v>
      </c>
      <c r="AH350" s="20">
        <v>0</v>
      </c>
      <c r="AI350" s="20">
        <v>0</v>
      </c>
      <c r="AJ350" s="20" t="s">
        <v>2564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507</v>
      </c>
      <c r="BH350" s="22">
        <v>192</v>
      </c>
      <c r="BI350" s="22">
        <v>492</v>
      </c>
      <c r="BJ350" s="22">
        <v>190</v>
      </c>
      <c r="BK350" s="22">
        <v>466</v>
      </c>
      <c r="BL350" s="22">
        <v>178</v>
      </c>
      <c r="BM350" s="22">
        <v>512</v>
      </c>
      <c r="BN350" s="22">
        <v>192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699</v>
      </c>
      <c r="CB350" s="22">
        <v>217</v>
      </c>
      <c r="CC350" s="22">
        <v>477</v>
      </c>
      <c r="CD350" s="22">
        <v>177</v>
      </c>
      <c r="CE350" s="22">
        <v>510</v>
      </c>
      <c r="CF350" s="22">
        <v>188</v>
      </c>
      <c r="CG350" s="22">
        <v>481</v>
      </c>
      <c r="CH350" s="22">
        <v>186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0</v>
      </c>
      <c r="B351" s="22">
        <v>0</v>
      </c>
      <c r="C351" s="22">
        <v>490146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4</v>
      </c>
      <c r="J351" s="20">
        <v>0</v>
      </c>
      <c r="K351" s="20">
        <v>0</v>
      </c>
      <c r="L351" s="22">
        <v>0</v>
      </c>
      <c r="M351" s="20" t="s">
        <v>1311</v>
      </c>
      <c r="N351" s="20">
        <v>0</v>
      </c>
      <c r="O351" s="22">
        <v>651</v>
      </c>
      <c r="P351" s="23" t="b">
        <v>0</v>
      </c>
      <c r="Q351" s="20" t="s">
        <v>2930</v>
      </c>
      <c r="R351" s="20" t="s">
        <v>2931</v>
      </c>
      <c r="S351" s="22">
        <v>45</v>
      </c>
      <c r="T351" s="20" t="s">
        <v>2565</v>
      </c>
      <c r="U351" s="20">
        <v>0</v>
      </c>
      <c r="V351" s="20" t="s">
        <v>2566</v>
      </c>
      <c r="W351" s="20">
        <v>0</v>
      </c>
      <c r="X351" s="23" t="b">
        <v>0</v>
      </c>
      <c r="Y351" s="20"/>
      <c r="Z351" s="20" t="s">
        <v>872</v>
      </c>
      <c r="AA351" s="22">
        <v>10</v>
      </c>
      <c r="AB351" s="22">
        <v>54</v>
      </c>
      <c r="AC351" s="22">
        <v>0</v>
      </c>
      <c r="AD351" s="22">
        <v>1655</v>
      </c>
      <c r="AE351" s="22">
        <v>0</v>
      </c>
      <c r="AF351" s="22">
        <v>1897</v>
      </c>
      <c r="AG351" s="22">
        <v>39</v>
      </c>
      <c r="AH351" s="20">
        <v>0</v>
      </c>
      <c r="AI351" s="20">
        <v>0</v>
      </c>
      <c r="AJ351" s="20" t="s">
        <v>2566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621</v>
      </c>
      <c r="BH351" s="22">
        <v>68</v>
      </c>
      <c r="BI351" s="22">
        <v>616</v>
      </c>
      <c r="BJ351" s="22">
        <v>70</v>
      </c>
      <c r="BK351" s="22">
        <v>608</v>
      </c>
      <c r="BL351" s="22">
        <v>70</v>
      </c>
      <c r="BM351" s="22">
        <v>626</v>
      </c>
      <c r="BN351" s="22">
        <v>70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442</v>
      </c>
      <c r="CB351" s="22">
        <v>78</v>
      </c>
      <c r="CC351" s="22">
        <v>603</v>
      </c>
      <c r="CD351" s="22">
        <v>67</v>
      </c>
      <c r="CE351" s="22">
        <v>625</v>
      </c>
      <c r="CF351" s="22">
        <v>70</v>
      </c>
      <c r="CG351" s="22">
        <v>598</v>
      </c>
      <c r="CH351" s="22">
        <v>84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515023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3</v>
      </c>
      <c r="J352" s="20">
        <v>0</v>
      </c>
      <c r="K352" s="20">
        <v>0</v>
      </c>
      <c r="L352" s="22">
        <v>0</v>
      </c>
      <c r="M352" s="20" t="s">
        <v>917</v>
      </c>
      <c r="N352" s="20">
        <v>0</v>
      </c>
      <c r="O352" s="22">
        <v>652</v>
      </c>
      <c r="P352" s="23" t="b">
        <v>0</v>
      </c>
      <c r="Q352" s="20"/>
      <c r="R352" s="20"/>
      <c r="S352" s="22">
        <v>45</v>
      </c>
      <c r="T352" s="20" t="s">
        <v>2567</v>
      </c>
      <c r="U352" s="20">
        <v>0</v>
      </c>
      <c r="V352" s="20" t="s">
        <v>2568</v>
      </c>
      <c r="W352" s="20">
        <v>0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0</v>
      </c>
      <c r="AD352" s="22">
        <v>678</v>
      </c>
      <c r="AE352" s="22">
        <v>34</v>
      </c>
      <c r="AF352" s="22">
        <v>403</v>
      </c>
      <c r="AG352" s="22">
        <v>41</v>
      </c>
      <c r="AH352" s="20">
        <v>0</v>
      </c>
      <c r="AI352" s="20">
        <v>0</v>
      </c>
      <c r="AJ352" s="20" t="s">
        <v>2568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630</v>
      </c>
      <c r="BH352" s="22">
        <v>251</v>
      </c>
      <c r="BI352" s="22">
        <v>625</v>
      </c>
      <c r="BJ352" s="22">
        <v>252</v>
      </c>
      <c r="BK352" s="22">
        <v>617</v>
      </c>
      <c r="BL352" s="22">
        <v>247</v>
      </c>
      <c r="BM352" s="22">
        <v>635</v>
      </c>
      <c r="BN352" s="22">
        <v>254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454</v>
      </c>
      <c r="CB352" s="22">
        <v>255</v>
      </c>
      <c r="CC352" s="22">
        <v>612</v>
      </c>
      <c r="CD352" s="22">
        <v>242</v>
      </c>
      <c r="CE352" s="22">
        <v>634</v>
      </c>
      <c r="CF352" s="22">
        <v>254</v>
      </c>
      <c r="CG352" s="22">
        <v>660</v>
      </c>
      <c r="CH352" s="22">
        <v>268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159533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3</v>
      </c>
      <c r="J353" s="20">
        <v>0</v>
      </c>
      <c r="K353" s="20">
        <v>0</v>
      </c>
      <c r="L353" s="22">
        <v>0</v>
      </c>
      <c r="M353" s="20" t="s">
        <v>2569</v>
      </c>
      <c r="N353" s="20">
        <v>0.5</v>
      </c>
      <c r="O353" s="22">
        <v>662</v>
      </c>
      <c r="P353" s="23" t="b">
        <v>0</v>
      </c>
      <c r="Q353" s="20" t="s">
        <v>2400</v>
      </c>
      <c r="R353" s="20" t="s">
        <v>3423</v>
      </c>
      <c r="S353" s="22">
        <v>50</v>
      </c>
      <c r="T353" s="20" t="s">
        <v>2570</v>
      </c>
      <c r="U353" s="20">
        <v>1</v>
      </c>
      <c r="V353" s="20" t="s">
        <v>670</v>
      </c>
      <c r="W353" s="20">
        <v>0</v>
      </c>
      <c r="X353" s="23" t="b">
        <v>0</v>
      </c>
      <c r="Y353" s="20"/>
      <c r="Z353" s="20" t="s">
        <v>899</v>
      </c>
      <c r="AA353" s="22">
        <v>10</v>
      </c>
      <c r="AB353" s="22">
        <v>54</v>
      </c>
      <c r="AC353" s="22">
        <v>3</v>
      </c>
      <c r="AD353" s="22">
        <v>5736</v>
      </c>
      <c r="AE353" s="22">
        <v>6</v>
      </c>
      <c r="AF353" s="22">
        <v>4249</v>
      </c>
      <c r="AG353" s="22">
        <v>571</v>
      </c>
      <c r="AH353" s="20">
        <v>0.1</v>
      </c>
      <c r="AI353" s="20">
        <v>0.6</v>
      </c>
      <c r="AJ353" s="20" t="s">
        <v>2569</v>
      </c>
      <c r="AK353" s="22">
        <v>32</v>
      </c>
      <c r="AL353" s="22">
        <v>0</v>
      </c>
      <c r="AM353" s="22">
        <v>0</v>
      </c>
      <c r="AN353" s="22">
        <v>0</v>
      </c>
      <c r="AO353" s="22">
        <v>3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4</v>
      </c>
      <c r="AX353" s="20">
        <v>5.2</v>
      </c>
      <c r="AY353" s="20">
        <v>0.4</v>
      </c>
      <c r="AZ353" s="20">
        <v>21</v>
      </c>
      <c r="BA353" s="20">
        <v>2.6</v>
      </c>
      <c r="BB353" s="22">
        <v>0</v>
      </c>
      <c r="BC353" s="20">
        <v>0.12</v>
      </c>
      <c r="BD353" s="20">
        <v>0</v>
      </c>
      <c r="BE353" s="20">
        <v>0.12</v>
      </c>
      <c r="BF353" s="20">
        <v>2.4</v>
      </c>
      <c r="BG353" s="22">
        <v>374</v>
      </c>
      <c r="BH353" s="22">
        <v>172</v>
      </c>
      <c r="BI353" s="22">
        <v>378</v>
      </c>
      <c r="BJ353" s="22">
        <v>189</v>
      </c>
      <c r="BK353" s="22">
        <v>208</v>
      </c>
      <c r="BL353" s="22">
        <v>112</v>
      </c>
      <c r="BM353" s="22">
        <v>350</v>
      </c>
      <c r="BN353" s="22">
        <v>160</v>
      </c>
      <c r="BO353" s="20"/>
      <c r="BP353" s="20"/>
      <c r="BQ353" s="20"/>
      <c r="BR353" s="20"/>
      <c r="BS353" s="20"/>
      <c r="BT353" s="20"/>
      <c r="BU353" s="22">
        <v>0.34</v>
      </c>
      <c r="BV353" s="22">
        <v>0</v>
      </c>
      <c r="BW353" s="22">
        <v>0</v>
      </c>
      <c r="BX353" s="22">
        <v>0.34</v>
      </c>
      <c r="BY353" s="22">
        <v>6.75</v>
      </c>
      <c r="BZ353" s="22">
        <v>8.44</v>
      </c>
      <c r="CA353" s="22">
        <v>184</v>
      </c>
      <c r="CB353" s="22">
        <v>112</v>
      </c>
      <c r="CC353" s="22">
        <v>330</v>
      </c>
      <c r="CD353" s="22">
        <v>157</v>
      </c>
      <c r="CE353" s="22">
        <v>373</v>
      </c>
      <c r="CF353" s="22">
        <v>174</v>
      </c>
      <c r="CG353" s="22">
        <v>508</v>
      </c>
      <c r="CH353" s="22">
        <v>178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515024</v>
      </c>
      <c r="D354" s="22">
        <v>0</v>
      </c>
      <c r="E354" s="22">
        <v>0</v>
      </c>
      <c r="F354" s="22">
        <v>0</v>
      </c>
      <c r="G354" s="22">
        <v>0</v>
      </c>
      <c r="H354" s="22">
        <v>0</v>
      </c>
      <c r="I354" s="22">
        <v>3</v>
      </c>
      <c r="J354" s="20">
        <v>0.5</v>
      </c>
      <c r="K354" s="20">
        <v>0.5</v>
      </c>
      <c r="L354" s="22">
        <v>0</v>
      </c>
      <c r="M354" s="20" t="s">
        <v>1236</v>
      </c>
      <c r="N354" s="20">
        <v>0.5</v>
      </c>
      <c r="O354" s="22">
        <v>683</v>
      </c>
      <c r="P354" s="23" t="b">
        <v>0</v>
      </c>
      <c r="Q354" s="20"/>
      <c r="R354" s="20"/>
      <c r="S354" s="22">
        <v>45</v>
      </c>
      <c r="T354" s="20" t="s">
        <v>2932</v>
      </c>
      <c r="U354" s="20">
        <v>2</v>
      </c>
      <c r="V354" s="20" t="s">
        <v>2933</v>
      </c>
      <c r="W354" s="20">
        <v>0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2</v>
      </c>
      <c r="AD354" s="22">
        <v>2522</v>
      </c>
      <c r="AE354" s="22">
        <v>113</v>
      </c>
      <c r="AF354" s="22">
        <v>843</v>
      </c>
      <c r="AG354" s="22">
        <v>116</v>
      </c>
      <c r="AH354" s="20">
        <v>0.1</v>
      </c>
      <c r="AI354" s="20">
        <v>0.4</v>
      </c>
      <c r="AJ354" s="20" t="s">
        <v>2933</v>
      </c>
      <c r="AK354" s="22">
        <v>74</v>
      </c>
      <c r="AL354" s="22">
        <v>0</v>
      </c>
      <c r="AM354" s="22">
        <v>0</v>
      </c>
      <c r="AN354" s="22">
        <v>0</v>
      </c>
      <c r="AO354" s="22">
        <v>5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2</v>
      </c>
      <c r="AX354" s="20">
        <v>3.2</v>
      </c>
      <c r="AY354" s="20">
        <v>0.7</v>
      </c>
      <c r="AZ354" s="20">
        <v>17</v>
      </c>
      <c r="BA354" s="20">
        <v>2.1</v>
      </c>
      <c r="BB354" s="22">
        <v>0</v>
      </c>
      <c r="BC354" s="20">
        <v>0.28000000000000003</v>
      </c>
      <c r="BD354" s="20">
        <v>0.01</v>
      </c>
      <c r="BE354" s="20">
        <v>0.28999999999999998</v>
      </c>
      <c r="BF354" s="20">
        <v>2.2599999999999998</v>
      </c>
      <c r="BG354" s="22">
        <v>385</v>
      </c>
      <c r="BH354" s="22">
        <v>178</v>
      </c>
      <c r="BI354" s="22">
        <v>371</v>
      </c>
      <c r="BJ354" s="22">
        <v>187</v>
      </c>
      <c r="BK354" s="22">
        <v>227</v>
      </c>
      <c r="BL354" s="22">
        <v>119</v>
      </c>
      <c r="BM354" s="22">
        <v>362</v>
      </c>
      <c r="BN354" s="22">
        <v>166</v>
      </c>
      <c r="BO354" s="20"/>
      <c r="BP354" s="20"/>
      <c r="BQ354" s="20"/>
      <c r="BR354" s="20"/>
      <c r="BS354" s="20"/>
      <c r="BT354" s="20"/>
      <c r="BU354" s="22">
        <v>0.34</v>
      </c>
      <c r="BV354" s="22">
        <v>0</v>
      </c>
      <c r="BW354" s="22">
        <v>0.01</v>
      </c>
      <c r="BX354" s="22">
        <v>0.35</v>
      </c>
      <c r="BY354" s="22">
        <v>2.75</v>
      </c>
      <c r="BZ354" s="22">
        <v>6.08</v>
      </c>
      <c r="CA354" s="22">
        <v>455</v>
      </c>
      <c r="CB354" s="22">
        <v>256</v>
      </c>
      <c r="CC354" s="22">
        <v>322</v>
      </c>
      <c r="CD354" s="22">
        <v>150</v>
      </c>
      <c r="CE354" s="22">
        <v>211</v>
      </c>
      <c r="CF354" s="22">
        <v>92</v>
      </c>
      <c r="CG354" s="22">
        <v>571</v>
      </c>
      <c r="CH354" s="22">
        <v>216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166477</v>
      </c>
      <c r="D355" s="22">
        <v>0</v>
      </c>
      <c r="E355" s="22">
        <v>0</v>
      </c>
      <c r="F355" s="22">
        <v>0</v>
      </c>
      <c r="G355" s="22">
        <v>0</v>
      </c>
      <c r="H355" s="22">
        <v>1</v>
      </c>
      <c r="I355" s="22">
        <v>2</v>
      </c>
      <c r="J355" s="20">
        <v>5</v>
      </c>
      <c r="K355" s="20">
        <v>5</v>
      </c>
      <c r="L355" s="22">
        <v>6</v>
      </c>
      <c r="M355" s="20" t="s">
        <v>3083</v>
      </c>
      <c r="N355" s="20">
        <v>5</v>
      </c>
      <c r="O355" s="22">
        <v>688</v>
      </c>
      <c r="P355" s="23" t="b">
        <v>0</v>
      </c>
      <c r="Q355" s="20"/>
      <c r="R355" s="20"/>
      <c r="S355" s="22">
        <v>45</v>
      </c>
      <c r="T355" s="20" t="s">
        <v>3084</v>
      </c>
      <c r="U355" s="20">
        <v>5</v>
      </c>
      <c r="V355" s="20" t="s">
        <v>3085</v>
      </c>
      <c r="W355" s="20">
        <v>0.3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15</v>
      </c>
      <c r="AD355" s="22">
        <v>28770</v>
      </c>
      <c r="AE355" s="22">
        <v>8288</v>
      </c>
      <c r="AF355" s="22">
        <v>4634</v>
      </c>
      <c r="AG355" s="22">
        <v>929</v>
      </c>
      <c r="AH355" s="20">
        <v>1.1000000000000001</v>
      </c>
      <c r="AI355" s="20">
        <v>3.3</v>
      </c>
      <c r="AJ355" s="20" t="s">
        <v>3085</v>
      </c>
      <c r="AK355" s="22">
        <v>197</v>
      </c>
      <c r="AL355" s="22">
        <v>0</v>
      </c>
      <c r="AM355" s="22">
        <v>0</v>
      </c>
      <c r="AN355" s="22">
        <v>2</v>
      </c>
      <c r="AO355" s="22">
        <v>1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3</v>
      </c>
      <c r="AW355" s="22">
        <v>61</v>
      </c>
      <c r="AX355" s="20">
        <v>45.6</v>
      </c>
      <c r="AY355" s="20">
        <v>33</v>
      </c>
      <c r="AZ355" s="20">
        <v>31</v>
      </c>
      <c r="BA355" s="20">
        <v>11</v>
      </c>
      <c r="BB355" s="22">
        <v>2</v>
      </c>
      <c r="BC355" s="20">
        <v>7.0000000000000007E-2</v>
      </c>
      <c r="BD355" s="20">
        <v>0.26</v>
      </c>
      <c r="BE355" s="20">
        <v>0.33</v>
      </c>
      <c r="BF355" s="20">
        <v>1.77</v>
      </c>
      <c r="BG355" s="22">
        <v>228</v>
      </c>
      <c r="BH355" s="22">
        <v>90</v>
      </c>
      <c r="BI355" s="22">
        <v>186</v>
      </c>
      <c r="BJ355" s="22">
        <v>56</v>
      </c>
      <c r="BK355" s="22">
        <v>166</v>
      </c>
      <c r="BL355" s="22">
        <v>37</v>
      </c>
      <c r="BM355" s="22">
        <v>232</v>
      </c>
      <c r="BN355" s="22">
        <v>79</v>
      </c>
      <c r="BO355" s="20"/>
      <c r="BP355" s="20"/>
      <c r="BQ355" s="20"/>
      <c r="BR355" s="20"/>
      <c r="BS355" s="20"/>
      <c r="BT355" s="20"/>
      <c r="BU355" s="22">
        <v>0.03</v>
      </c>
      <c r="BV355" s="22">
        <v>0</v>
      </c>
      <c r="BW355" s="22">
        <v>0.12</v>
      </c>
      <c r="BX355" s="22">
        <v>0.15</v>
      </c>
      <c r="BY355" s="22">
        <v>0.81</v>
      </c>
      <c r="BZ355" s="22">
        <v>0.46</v>
      </c>
      <c r="CA355" s="22">
        <v>362</v>
      </c>
      <c r="CB355" s="22">
        <v>56</v>
      </c>
      <c r="CC355" s="22">
        <v>29</v>
      </c>
      <c r="CD355" s="22">
        <v>6</v>
      </c>
      <c r="CE355" s="22">
        <v>28</v>
      </c>
      <c r="CF355" s="22">
        <v>6</v>
      </c>
      <c r="CG355" s="22">
        <v>278</v>
      </c>
      <c r="CH355" s="22">
        <v>108</v>
      </c>
      <c r="CI355" s="22">
        <v>0.91</v>
      </c>
      <c r="CJ355" s="22">
        <v>0.91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428971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1</v>
      </c>
      <c r="J356" s="20">
        <v>0</v>
      </c>
      <c r="K356" s="20">
        <v>0</v>
      </c>
      <c r="L356" s="22">
        <v>0</v>
      </c>
      <c r="M356" s="20" t="s">
        <v>1103</v>
      </c>
      <c r="N356" s="20">
        <v>0</v>
      </c>
      <c r="O356" s="22">
        <v>692</v>
      </c>
      <c r="P356" s="23" t="b">
        <v>0</v>
      </c>
      <c r="Q356" s="20"/>
      <c r="R356" s="20"/>
      <c r="S356" s="22">
        <v>40</v>
      </c>
      <c r="T356" s="20" t="s">
        <v>3086</v>
      </c>
      <c r="U356" s="20">
        <v>0</v>
      </c>
      <c r="V356" s="20" t="s">
        <v>3087</v>
      </c>
      <c r="W356" s="20">
        <v>0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0</v>
      </c>
      <c r="AD356" s="22">
        <v>672</v>
      </c>
      <c r="AE356" s="22">
        <v>53</v>
      </c>
      <c r="AF356" s="22">
        <v>191</v>
      </c>
      <c r="AG356" s="22">
        <v>25</v>
      </c>
      <c r="AH356" s="20">
        <v>0</v>
      </c>
      <c r="AI356" s="20">
        <v>0</v>
      </c>
      <c r="AJ356" s="20" t="s">
        <v>3087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474</v>
      </c>
      <c r="BH356" s="22">
        <v>59</v>
      </c>
      <c r="BI356" s="22">
        <v>460</v>
      </c>
      <c r="BJ356" s="22">
        <v>43</v>
      </c>
      <c r="BK356" s="22">
        <v>432</v>
      </c>
      <c r="BL356" s="22">
        <v>39</v>
      </c>
      <c r="BM356" s="22">
        <v>480</v>
      </c>
      <c r="BN356" s="22">
        <v>59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660</v>
      </c>
      <c r="CB356" s="22">
        <v>67</v>
      </c>
      <c r="CC356" s="22">
        <v>443</v>
      </c>
      <c r="CD356" s="22">
        <v>58</v>
      </c>
      <c r="CE356" s="22">
        <v>477</v>
      </c>
      <c r="CF356" s="22">
        <v>59</v>
      </c>
      <c r="CG356" s="22">
        <v>655</v>
      </c>
      <c r="CH356" s="22">
        <v>81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225897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2</v>
      </c>
      <c r="J357" s="20">
        <v>0</v>
      </c>
      <c r="K357" s="20">
        <v>0</v>
      </c>
      <c r="L357" s="22">
        <v>0</v>
      </c>
      <c r="M357" s="20" t="s">
        <v>3249</v>
      </c>
      <c r="N357" s="20">
        <v>0</v>
      </c>
      <c r="O357" s="22">
        <v>707</v>
      </c>
      <c r="P357" s="23" t="b">
        <v>0</v>
      </c>
      <c r="Q357" s="20"/>
      <c r="R357" s="20"/>
      <c r="S357" s="22">
        <v>45</v>
      </c>
      <c r="T357" s="20" t="s">
        <v>3250</v>
      </c>
      <c r="U357" s="20">
        <v>0</v>
      </c>
      <c r="V357" s="20" t="s">
        <v>3251</v>
      </c>
      <c r="W357" s="20">
        <v>0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0</v>
      </c>
      <c r="AD357" s="22">
        <v>757</v>
      </c>
      <c r="AE357" s="22">
        <v>57</v>
      </c>
      <c r="AF357" s="22">
        <v>335</v>
      </c>
      <c r="AG357" s="22">
        <v>71</v>
      </c>
      <c r="AH357" s="20">
        <v>0</v>
      </c>
      <c r="AI357" s="20">
        <v>0</v>
      </c>
      <c r="AJ357" s="20" t="s">
        <v>3251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591</v>
      </c>
      <c r="BH357" s="22">
        <v>224</v>
      </c>
      <c r="BI357" s="22">
        <v>587</v>
      </c>
      <c r="BJ357" s="22">
        <v>224</v>
      </c>
      <c r="BK357" s="22">
        <v>576</v>
      </c>
      <c r="BL357" s="22">
        <v>222</v>
      </c>
      <c r="BM357" s="22">
        <v>596</v>
      </c>
      <c r="BN357" s="22">
        <v>224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391</v>
      </c>
      <c r="CB357" s="22">
        <v>77</v>
      </c>
      <c r="CC357" s="22">
        <v>573</v>
      </c>
      <c r="CD357" s="22">
        <v>217</v>
      </c>
      <c r="CE357" s="22">
        <v>597</v>
      </c>
      <c r="CF357" s="22">
        <v>222</v>
      </c>
      <c r="CG357" s="22">
        <v>654</v>
      </c>
      <c r="CH357" s="22">
        <v>221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60706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1</v>
      </c>
      <c r="J358" s="20">
        <v>0.5</v>
      </c>
      <c r="K358" s="20">
        <v>0.5</v>
      </c>
      <c r="L358" s="22">
        <v>0</v>
      </c>
      <c r="M358" s="20" t="s">
        <v>364</v>
      </c>
      <c r="N358" s="20">
        <v>0</v>
      </c>
      <c r="O358" s="22">
        <v>289</v>
      </c>
      <c r="P358" s="23" t="b">
        <v>0</v>
      </c>
      <c r="Q358" s="20"/>
      <c r="R358" s="20"/>
      <c r="S358" s="22">
        <v>40</v>
      </c>
      <c r="T358" s="20" t="s">
        <v>1370</v>
      </c>
      <c r="U358" s="20">
        <v>0</v>
      </c>
      <c r="V358" s="20" t="s">
        <v>1371</v>
      </c>
      <c r="W358" s="20">
        <v>0.3</v>
      </c>
      <c r="X358" s="23" t="b">
        <v>0</v>
      </c>
      <c r="Y358" s="20"/>
      <c r="Z358" s="20" t="s">
        <v>858</v>
      </c>
      <c r="AA358" s="22">
        <v>11</v>
      </c>
      <c r="AB358" s="22">
        <v>14</v>
      </c>
      <c r="AC358" s="22">
        <v>0</v>
      </c>
      <c r="AD358" s="22">
        <v>4156</v>
      </c>
      <c r="AE358" s="22">
        <v>176</v>
      </c>
      <c r="AF358" s="22">
        <v>7719</v>
      </c>
      <c r="AG358" s="22">
        <v>367</v>
      </c>
      <c r="AH358" s="20">
        <v>0</v>
      </c>
      <c r="AI358" s="20">
        <v>0</v>
      </c>
      <c r="AJ358" s="20" t="s">
        <v>364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427</v>
      </c>
      <c r="BH358" s="22">
        <v>34</v>
      </c>
      <c r="BI358" s="22">
        <v>410</v>
      </c>
      <c r="BJ358" s="22">
        <v>16</v>
      </c>
      <c r="BK358" s="22">
        <v>381</v>
      </c>
      <c r="BL358" s="22">
        <v>12</v>
      </c>
      <c r="BM358" s="22">
        <v>433</v>
      </c>
      <c r="BN358" s="22">
        <v>34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604</v>
      </c>
      <c r="CB358" s="22">
        <v>40</v>
      </c>
      <c r="CC358" s="22">
        <v>395</v>
      </c>
      <c r="CD358" s="22">
        <v>34</v>
      </c>
      <c r="CE358" s="22">
        <v>428</v>
      </c>
      <c r="CF358" s="22">
        <v>34</v>
      </c>
      <c r="CG358" s="22">
        <v>267</v>
      </c>
      <c r="CH358" s="22">
        <v>39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50</v>
      </c>
      <c r="B359" s="22">
        <v>50</v>
      </c>
      <c r="C359" s="22">
        <v>169187</v>
      </c>
      <c r="D359" s="22">
        <v>0</v>
      </c>
      <c r="E359" s="22">
        <v>0</v>
      </c>
      <c r="F359" s="22">
        <v>-1</v>
      </c>
      <c r="G359" s="22">
        <v>1</v>
      </c>
      <c r="H359" s="22">
        <v>1</v>
      </c>
      <c r="I359" s="22">
        <v>2</v>
      </c>
      <c r="J359" s="20">
        <v>1.9</v>
      </c>
      <c r="K359" s="20">
        <v>1.9</v>
      </c>
      <c r="L359" s="22">
        <v>0</v>
      </c>
      <c r="M359" s="20" t="s">
        <v>431</v>
      </c>
      <c r="N359" s="20">
        <v>3.2</v>
      </c>
      <c r="O359" s="22">
        <v>290</v>
      </c>
      <c r="P359" s="23" t="b">
        <v>0</v>
      </c>
      <c r="Q359" s="20" t="s">
        <v>3252</v>
      </c>
      <c r="R359" s="20" t="s">
        <v>3088</v>
      </c>
      <c r="S359" s="22">
        <v>79</v>
      </c>
      <c r="T359" s="20" t="s">
        <v>1352</v>
      </c>
      <c r="U359" s="20">
        <v>4</v>
      </c>
      <c r="V359" s="20" t="s">
        <v>430</v>
      </c>
      <c r="W359" s="20">
        <v>8.6999999999999993</v>
      </c>
      <c r="X359" s="23" t="b">
        <v>0</v>
      </c>
      <c r="Y359" s="20"/>
      <c r="Z359" s="20" t="s">
        <v>937</v>
      </c>
      <c r="AA359" s="22">
        <v>11</v>
      </c>
      <c r="AB359" s="22">
        <v>14</v>
      </c>
      <c r="AC359" s="22">
        <v>16</v>
      </c>
      <c r="AD359" s="22">
        <v>183797</v>
      </c>
      <c r="AE359" s="22">
        <v>963</v>
      </c>
      <c r="AF359" s="22">
        <v>1064720</v>
      </c>
      <c r="AG359" s="22">
        <v>47154</v>
      </c>
      <c r="AH359" s="20">
        <v>0.4</v>
      </c>
      <c r="AI359" s="20">
        <v>2</v>
      </c>
      <c r="AJ359" s="20" t="s">
        <v>430</v>
      </c>
      <c r="AK359" s="22">
        <v>326</v>
      </c>
      <c r="AL359" s="22">
        <v>0</v>
      </c>
      <c r="AM359" s="22">
        <v>1</v>
      </c>
      <c r="AN359" s="22">
        <v>1</v>
      </c>
      <c r="AO359" s="22">
        <v>3</v>
      </c>
      <c r="AP359" s="22">
        <v>0</v>
      </c>
      <c r="AQ359" s="22">
        <v>0</v>
      </c>
      <c r="AR359" s="22">
        <v>0</v>
      </c>
      <c r="AS359" s="22">
        <v>2</v>
      </c>
      <c r="AT359" s="22">
        <v>0</v>
      </c>
      <c r="AU359" s="22">
        <v>0</v>
      </c>
      <c r="AV359" s="22">
        <v>3</v>
      </c>
      <c r="AW359" s="22">
        <v>75</v>
      </c>
      <c r="AX359" s="20">
        <v>71.8</v>
      </c>
      <c r="AY359" s="20">
        <v>141.19999999999999</v>
      </c>
      <c r="AZ359" s="20">
        <v>42</v>
      </c>
      <c r="BA359" s="20">
        <v>25.6</v>
      </c>
      <c r="BB359" s="22">
        <v>4</v>
      </c>
      <c r="BC359" s="20">
        <v>0.19</v>
      </c>
      <c r="BD359" s="20">
        <v>0.54</v>
      </c>
      <c r="BE359" s="20">
        <v>0.73</v>
      </c>
      <c r="BF359" s="20">
        <v>4.3</v>
      </c>
      <c r="BG359" s="22">
        <v>169</v>
      </c>
      <c r="BH359" s="22">
        <v>69</v>
      </c>
      <c r="BI359" s="22">
        <v>23</v>
      </c>
      <c r="BJ359" s="22">
        <v>5</v>
      </c>
      <c r="BK359" s="22">
        <v>137</v>
      </c>
      <c r="BL359" s="22">
        <v>23</v>
      </c>
      <c r="BM359" s="22">
        <v>66</v>
      </c>
      <c r="BN359" s="22">
        <v>10</v>
      </c>
      <c r="BO359" s="22">
        <v>3</v>
      </c>
      <c r="BP359" s="20"/>
      <c r="BQ359" s="22">
        <v>1</v>
      </c>
      <c r="BR359" s="20"/>
      <c r="BS359" s="20"/>
      <c r="BT359" s="20"/>
      <c r="BU359" s="22">
        <v>0.05</v>
      </c>
      <c r="BV359" s="22">
        <v>0</v>
      </c>
      <c r="BW359" s="22">
        <v>0.15</v>
      </c>
      <c r="BX359" s="22">
        <v>0.2</v>
      </c>
      <c r="BY359" s="22">
        <v>1.19</v>
      </c>
      <c r="BZ359" s="22">
        <v>0.83</v>
      </c>
      <c r="CA359" s="22">
        <v>11</v>
      </c>
      <c r="CB359" s="22">
        <v>1</v>
      </c>
      <c r="CC359" s="22">
        <v>84</v>
      </c>
      <c r="CD359" s="22">
        <v>22</v>
      </c>
      <c r="CE359" s="22">
        <v>71</v>
      </c>
      <c r="CF359" s="22">
        <v>18</v>
      </c>
      <c r="CG359" s="22">
        <v>47</v>
      </c>
      <c r="CH359" s="22">
        <v>14</v>
      </c>
      <c r="CI359" s="22">
        <v>1.1000000000000001</v>
      </c>
      <c r="CJ359" s="22">
        <v>0.28000000000000003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116535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1</v>
      </c>
      <c r="J360" s="20">
        <v>5</v>
      </c>
      <c r="K360" s="20">
        <v>5</v>
      </c>
      <c r="L360" s="22">
        <v>3</v>
      </c>
      <c r="M360" s="20" t="s">
        <v>80</v>
      </c>
      <c r="N360" s="20">
        <v>4.5</v>
      </c>
      <c r="O360" s="22">
        <v>291</v>
      </c>
      <c r="P360" s="23" t="b">
        <v>0</v>
      </c>
      <c r="Q360" s="20"/>
      <c r="R360" s="20"/>
      <c r="S360" s="22">
        <v>55</v>
      </c>
      <c r="T360" s="20" t="s">
        <v>1346</v>
      </c>
      <c r="U360" s="20">
        <v>3.8</v>
      </c>
      <c r="V360" s="20" t="s">
        <v>1347</v>
      </c>
      <c r="W360" s="20">
        <v>11</v>
      </c>
      <c r="X360" s="23" t="b">
        <v>0</v>
      </c>
      <c r="Y360" s="20"/>
      <c r="Z360" s="20" t="s">
        <v>858</v>
      </c>
      <c r="AA360" s="22">
        <v>11</v>
      </c>
      <c r="AB360" s="22">
        <v>14</v>
      </c>
      <c r="AC360" s="22">
        <v>23</v>
      </c>
      <c r="AD360" s="22">
        <v>311326</v>
      </c>
      <c r="AE360" s="22">
        <v>10755</v>
      </c>
      <c r="AF360" s="22">
        <v>235566</v>
      </c>
      <c r="AG360" s="22">
        <v>15658</v>
      </c>
      <c r="AH360" s="20">
        <v>0.8</v>
      </c>
      <c r="AI360" s="20">
        <v>4.2</v>
      </c>
      <c r="AJ360" s="20" t="s">
        <v>2571</v>
      </c>
      <c r="AK360" s="22">
        <v>540</v>
      </c>
      <c r="AL360" s="22">
        <v>0</v>
      </c>
      <c r="AM360" s="22">
        <v>0</v>
      </c>
      <c r="AN360" s="22">
        <v>1</v>
      </c>
      <c r="AO360" s="22">
        <v>5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22</v>
      </c>
      <c r="AV360" s="22">
        <v>2</v>
      </c>
      <c r="AW360" s="22">
        <v>123</v>
      </c>
      <c r="AX360" s="20">
        <v>169.2</v>
      </c>
      <c r="AY360" s="20">
        <v>0.1</v>
      </c>
      <c r="AZ360" s="20">
        <v>0</v>
      </c>
      <c r="BA360" s="20">
        <v>16.899999999999999</v>
      </c>
      <c r="BB360" s="22">
        <v>6</v>
      </c>
      <c r="BC360" s="20">
        <v>0</v>
      </c>
      <c r="BD360" s="20">
        <v>0</v>
      </c>
      <c r="BE360" s="20">
        <v>0</v>
      </c>
      <c r="BF360" s="20">
        <v>6.97</v>
      </c>
      <c r="BG360" s="22">
        <v>26</v>
      </c>
      <c r="BH360" s="22">
        <v>8</v>
      </c>
      <c r="BI360" s="22">
        <v>391</v>
      </c>
      <c r="BJ360" s="22">
        <v>5</v>
      </c>
      <c r="BK360" s="22">
        <v>698</v>
      </c>
      <c r="BL360" s="22">
        <v>84</v>
      </c>
      <c r="BM360" s="22">
        <v>143</v>
      </c>
      <c r="BN360" s="22">
        <v>8</v>
      </c>
      <c r="BO360" s="20"/>
      <c r="BP360" s="20"/>
      <c r="BQ360" s="20"/>
      <c r="BR360" s="20"/>
      <c r="BS360" s="20"/>
      <c r="BT360" s="20"/>
      <c r="BU360" s="22">
        <v>0</v>
      </c>
      <c r="BV360" s="22">
        <v>3.67</v>
      </c>
      <c r="BW360" s="22">
        <v>0</v>
      </c>
      <c r="BX360" s="22">
        <v>0</v>
      </c>
      <c r="BY360" s="22">
        <v>1.1599999999999999</v>
      </c>
      <c r="BZ360" s="22">
        <v>0.83</v>
      </c>
      <c r="CA360" s="22">
        <v>95</v>
      </c>
      <c r="CB360" s="22">
        <v>3</v>
      </c>
      <c r="CC360" s="22">
        <v>40</v>
      </c>
      <c r="CD360" s="22">
        <v>4</v>
      </c>
      <c r="CE360" s="22">
        <v>83</v>
      </c>
      <c r="CF360" s="22">
        <v>8</v>
      </c>
      <c r="CG360" s="22">
        <v>39</v>
      </c>
      <c r="CH360" s="22">
        <v>8</v>
      </c>
      <c r="CI360" s="22">
        <v>1</v>
      </c>
      <c r="CJ360" s="22">
        <v>0.17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535928</v>
      </c>
      <c r="D361" s="22">
        <v>0</v>
      </c>
      <c r="E361" s="22">
        <v>0</v>
      </c>
      <c r="F361" s="22">
        <v>-2</v>
      </c>
      <c r="G361" s="22">
        <v>2</v>
      </c>
      <c r="H361" s="22">
        <v>0</v>
      </c>
      <c r="I361" s="22">
        <v>3</v>
      </c>
      <c r="J361" s="20">
        <v>0.5</v>
      </c>
      <c r="K361" s="20">
        <v>0.5</v>
      </c>
      <c r="L361" s="22">
        <v>0</v>
      </c>
      <c r="M361" s="20" t="s">
        <v>1328</v>
      </c>
      <c r="N361" s="20">
        <v>0</v>
      </c>
      <c r="O361" s="22">
        <v>292</v>
      </c>
      <c r="P361" s="23" t="b">
        <v>0</v>
      </c>
      <c r="Q361" s="20"/>
      <c r="R361" s="20"/>
      <c r="S361" s="22">
        <v>48</v>
      </c>
      <c r="T361" s="20" t="s">
        <v>1378</v>
      </c>
      <c r="U361" s="20">
        <v>0</v>
      </c>
      <c r="V361" s="20" t="s">
        <v>682</v>
      </c>
      <c r="W361" s="20">
        <v>0</v>
      </c>
      <c r="X361" s="23" t="b">
        <v>0</v>
      </c>
      <c r="Y361" s="20"/>
      <c r="Z361" s="20" t="s">
        <v>858</v>
      </c>
      <c r="AA361" s="22">
        <v>11</v>
      </c>
      <c r="AB361" s="22">
        <v>14</v>
      </c>
      <c r="AC361" s="22">
        <v>0</v>
      </c>
      <c r="AD361" s="22">
        <v>895</v>
      </c>
      <c r="AE361" s="22">
        <v>36</v>
      </c>
      <c r="AF361" s="22">
        <v>3509</v>
      </c>
      <c r="AG361" s="22">
        <v>89</v>
      </c>
      <c r="AH361" s="20">
        <v>0</v>
      </c>
      <c r="AI361" s="20">
        <v>0</v>
      </c>
      <c r="AJ361" s="20" t="s">
        <v>682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650</v>
      </c>
      <c r="BH361" s="22">
        <v>264</v>
      </c>
      <c r="BI361" s="22">
        <v>647</v>
      </c>
      <c r="BJ361" s="22">
        <v>265</v>
      </c>
      <c r="BK361" s="22">
        <v>642</v>
      </c>
      <c r="BL361" s="22">
        <v>261</v>
      </c>
      <c r="BM361" s="22">
        <v>654</v>
      </c>
      <c r="BN361" s="22">
        <v>266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327</v>
      </c>
      <c r="CB361" s="22">
        <v>218</v>
      </c>
      <c r="CC361" s="22">
        <v>639</v>
      </c>
      <c r="CD361" s="22">
        <v>259</v>
      </c>
      <c r="CE361" s="22">
        <v>654</v>
      </c>
      <c r="CF361" s="22">
        <v>266</v>
      </c>
      <c r="CG361" s="22">
        <v>532</v>
      </c>
      <c r="CH361" s="22">
        <v>192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447203</v>
      </c>
      <c r="D362" s="22">
        <v>0</v>
      </c>
      <c r="E362" s="22">
        <v>0</v>
      </c>
      <c r="F362" s="22">
        <v>-1</v>
      </c>
      <c r="G362" s="22">
        <v>1</v>
      </c>
      <c r="H362" s="22">
        <v>1</v>
      </c>
      <c r="I362" s="22">
        <v>4</v>
      </c>
      <c r="J362" s="20">
        <v>7</v>
      </c>
      <c r="K362" s="20">
        <v>7</v>
      </c>
      <c r="L362" s="22">
        <v>6</v>
      </c>
      <c r="M362" s="20" t="s">
        <v>423</v>
      </c>
      <c r="N362" s="20">
        <v>6.5</v>
      </c>
      <c r="O362" s="22">
        <v>293</v>
      </c>
      <c r="P362" s="23" t="b">
        <v>0</v>
      </c>
      <c r="Q362" s="20"/>
      <c r="R362" s="20"/>
      <c r="S362" s="22">
        <v>74</v>
      </c>
      <c r="T362" s="20" t="s">
        <v>1368</v>
      </c>
      <c r="U362" s="20">
        <v>4.7</v>
      </c>
      <c r="V362" s="20" t="s">
        <v>1369</v>
      </c>
      <c r="W362" s="20">
        <v>11.8</v>
      </c>
      <c r="X362" s="23" t="b">
        <v>0</v>
      </c>
      <c r="Y362" s="20"/>
      <c r="Z362" s="20" t="s">
        <v>858</v>
      </c>
      <c r="AA362" s="22">
        <v>11</v>
      </c>
      <c r="AB362" s="22">
        <v>14</v>
      </c>
      <c r="AC362" s="22">
        <v>28</v>
      </c>
      <c r="AD362" s="22">
        <v>767952</v>
      </c>
      <c r="AE362" s="22">
        <v>77953</v>
      </c>
      <c r="AF362" s="22">
        <v>988596</v>
      </c>
      <c r="AG362" s="22">
        <v>19267</v>
      </c>
      <c r="AH362" s="20">
        <v>0.9</v>
      </c>
      <c r="AI362" s="20">
        <v>3.8</v>
      </c>
      <c r="AJ362" s="20" t="s">
        <v>423</v>
      </c>
      <c r="AK362" s="22">
        <v>219</v>
      </c>
      <c r="AL362" s="22">
        <v>3</v>
      </c>
      <c r="AM362" s="22">
        <v>2</v>
      </c>
      <c r="AN362" s="22">
        <v>1</v>
      </c>
      <c r="AO362" s="22">
        <v>1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3</v>
      </c>
      <c r="AW362" s="22">
        <v>95</v>
      </c>
      <c r="AX362" s="20">
        <v>122.2</v>
      </c>
      <c r="AY362" s="20">
        <v>23.2</v>
      </c>
      <c r="AZ362" s="20">
        <v>144</v>
      </c>
      <c r="BA362" s="20">
        <v>29</v>
      </c>
      <c r="BB362" s="22">
        <v>2</v>
      </c>
      <c r="BC362" s="20">
        <v>2.76</v>
      </c>
      <c r="BD362" s="20">
        <v>0.36</v>
      </c>
      <c r="BE362" s="20">
        <v>3.12</v>
      </c>
      <c r="BF362" s="20">
        <v>2.81</v>
      </c>
      <c r="BG362" s="22">
        <v>67</v>
      </c>
      <c r="BH362" s="22">
        <v>8</v>
      </c>
      <c r="BI362" s="22">
        <v>230</v>
      </c>
      <c r="BJ362" s="22">
        <v>33</v>
      </c>
      <c r="BK362" s="22">
        <v>31</v>
      </c>
      <c r="BL362" s="22">
        <v>11</v>
      </c>
      <c r="BM362" s="22">
        <v>56</v>
      </c>
      <c r="BN362" s="22">
        <v>13</v>
      </c>
      <c r="BO362" s="20"/>
      <c r="BP362" s="20"/>
      <c r="BQ362" s="20"/>
      <c r="BR362" s="20"/>
      <c r="BS362" s="20"/>
      <c r="BT362" s="20"/>
      <c r="BU362" s="22">
        <v>1.1299999999999999</v>
      </c>
      <c r="BV362" s="22">
        <v>0</v>
      </c>
      <c r="BW362" s="22">
        <v>0.15</v>
      </c>
      <c r="BX362" s="22">
        <v>1.28</v>
      </c>
      <c r="BY362" s="22">
        <v>1.1499999999999999</v>
      </c>
      <c r="BZ362" s="22">
        <v>0.41</v>
      </c>
      <c r="CA362" s="22">
        <v>23</v>
      </c>
      <c r="CB362" s="22">
        <v>9</v>
      </c>
      <c r="CC362" s="22">
        <v>10</v>
      </c>
      <c r="CD362" s="22">
        <v>3</v>
      </c>
      <c r="CE362" s="22">
        <v>38</v>
      </c>
      <c r="CF362" s="22">
        <v>9</v>
      </c>
      <c r="CG362" s="22">
        <v>34</v>
      </c>
      <c r="CH362" s="22">
        <v>6</v>
      </c>
      <c r="CI362" s="22">
        <v>0.82</v>
      </c>
      <c r="CJ362" s="22">
        <v>0.41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194634</v>
      </c>
      <c r="D363" s="22">
        <v>-1</v>
      </c>
      <c r="E363" s="22">
        <v>1</v>
      </c>
      <c r="F363" s="22">
        <v>-2</v>
      </c>
      <c r="G363" s="22">
        <v>2</v>
      </c>
      <c r="H363" s="22">
        <v>1</v>
      </c>
      <c r="I363" s="22">
        <v>3</v>
      </c>
      <c r="J363" s="20">
        <v>3.5</v>
      </c>
      <c r="K363" s="20">
        <v>3.5</v>
      </c>
      <c r="L363" s="22">
        <v>6</v>
      </c>
      <c r="M363" s="20" t="s">
        <v>1354</v>
      </c>
      <c r="N363" s="20">
        <v>3</v>
      </c>
      <c r="O363" s="22">
        <v>294</v>
      </c>
      <c r="P363" s="23" t="b">
        <v>0</v>
      </c>
      <c r="Q363" s="20"/>
      <c r="R363" s="20"/>
      <c r="S363" s="22">
        <v>78</v>
      </c>
      <c r="T363" s="20" t="s">
        <v>1355</v>
      </c>
      <c r="U363" s="20">
        <v>4.2</v>
      </c>
      <c r="V363" s="20" t="s">
        <v>1356</v>
      </c>
      <c r="W363" s="20">
        <v>2.1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25</v>
      </c>
      <c r="AD363" s="22">
        <v>170370</v>
      </c>
      <c r="AE363" s="22">
        <v>3251</v>
      </c>
      <c r="AF363" s="22">
        <v>272471</v>
      </c>
      <c r="AG363" s="22">
        <v>10175</v>
      </c>
      <c r="AH363" s="20">
        <v>0.4</v>
      </c>
      <c r="AI363" s="20">
        <v>3.2</v>
      </c>
      <c r="AJ363" s="20" t="s">
        <v>2110</v>
      </c>
      <c r="AK363" s="22">
        <v>261</v>
      </c>
      <c r="AL363" s="22">
        <v>2</v>
      </c>
      <c r="AM363" s="22">
        <v>2</v>
      </c>
      <c r="AN363" s="22">
        <v>0</v>
      </c>
      <c r="AO363" s="22">
        <v>3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2</v>
      </c>
      <c r="AW363" s="22">
        <v>77</v>
      </c>
      <c r="AX363" s="20">
        <v>84</v>
      </c>
      <c r="AY363" s="20">
        <v>55.4</v>
      </c>
      <c r="AZ363" s="20">
        <v>164</v>
      </c>
      <c r="BA363" s="20">
        <v>30.4</v>
      </c>
      <c r="BB363" s="22">
        <v>3</v>
      </c>
      <c r="BC363" s="20">
        <v>1.36</v>
      </c>
      <c r="BD363" s="20">
        <v>0.38</v>
      </c>
      <c r="BE363" s="20">
        <v>1.74</v>
      </c>
      <c r="BF363" s="20">
        <v>2.74</v>
      </c>
      <c r="BG363" s="22">
        <v>133</v>
      </c>
      <c r="BH363" s="22">
        <v>47</v>
      </c>
      <c r="BI363" s="22">
        <v>130</v>
      </c>
      <c r="BJ363" s="22">
        <v>90</v>
      </c>
      <c r="BK363" s="22">
        <v>25</v>
      </c>
      <c r="BL363" s="22">
        <v>15</v>
      </c>
      <c r="BM363" s="22">
        <v>53</v>
      </c>
      <c r="BN363" s="22">
        <v>35</v>
      </c>
      <c r="BO363" s="20"/>
      <c r="BP363" s="20"/>
      <c r="BQ363" s="20"/>
      <c r="BR363" s="20"/>
      <c r="BS363" s="20"/>
      <c r="BT363" s="20"/>
      <c r="BU363" s="22">
        <v>0.47</v>
      </c>
      <c r="BV363" s="22">
        <v>0</v>
      </c>
      <c r="BW363" s="22">
        <v>0.13</v>
      </c>
      <c r="BX363" s="22">
        <v>0.6</v>
      </c>
      <c r="BY363" s="22">
        <v>0.94</v>
      </c>
      <c r="BZ363" s="22">
        <v>1.03</v>
      </c>
      <c r="CA363" s="22">
        <v>16</v>
      </c>
      <c r="CB363" s="22">
        <v>9</v>
      </c>
      <c r="CC363" s="22">
        <v>105</v>
      </c>
      <c r="CD363" s="22">
        <v>49</v>
      </c>
      <c r="CE363" s="22">
        <v>61</v>
      </c>
      <c r="CF363" s="22">
        <v>26</v>
      </c>
      <c r="CG363" s="22">
        <v>118</v>
      </c>
      <c r="CH363" s="22">
        <v>35</v>
      </c>
      <c r="CI363" s="22">
        <v>1.03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444884</v>
      </c>
      <c r="D364" s="22">
        <v>0</v>
      </c>
      <c r="E364" s="22">
        <v>0</v>
      </c>
      <c r="F364" s="22">
        <v>-2</v>
      </c>
      <c r="G364" s="22">
        <v>2</v>
      </c>
      <c r="H364" s="22">
        <v>0</v>
      </c>
      <c r="I364" s="22">
        <v>3</v>
      </c>
      <c r="J364" s="20">
        <v>1.7</v>
      </c>
      <c r="K364" s="20">
        <v>1.7</v>
      </c>
      <c r="L364" s="22">
        <v>0</v>
      </c>
      <c r="M364" s="20" t="s">
        <v>1181</v>
      </c>
      <c r="N364" s="20">
        <v>1.2</v>
      </c>
      <c r="O364" s="22">
        <v>295</v>
      </c>
      <c r="P364" s="23" t="b">
        <v>0</v>
      </c>
      <c r="Q364" s="20"/>
      <c r="R364" s="20"/>
      <c r="S364" s="22">
        <v>48</v>
      </c>
      <c r="T364" s="20" t="s">
        <v>1367</v>
      </c>
      <c r="U364" s="20">
        <v>1.4</v>
      </c>
      <c r="V364" s="20" t="s">
        <v>568</v>
      </c>
      <c r="W364" s="20">
        <v>0.2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7</v>
      </c>
      <c r="AD364" s="22">
        <v>6255</v>
      </c>
      <c r="AE364" s="22">
        <v>546</v>
      </c>
      <c r="AF364" s="22">
        <v>13106</v>
      </c>
      <c r="AG364" s="22">
        <v>588</v>
      </c>
      <c r="AH364" s="20">
        <v>0.3</v>
      </c>
      <c r="AI364" s="20">
        <v>1.5</v>
      </c>
      <c r="AJ364" s="20" t="s">
        <v>568</v>
      </c>
      <c r="AK364" s="22">
        <v>119</v>
      </c>
      <c r="AL364" s="22">
        <v>0</v>
      </c>
      <c r="AM364" s="22">
        <v>1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1</v>
      </c>
      <c r="AT364" s="22">
        <v>0</v>
      </c>
      <c r="AU364" s="22">
        <v>0</v>
      </c>
      <c r="AV364" s="22">
        <v>0</v>
      </c>
      <c r="AW364" s="22">
        <v>28</v>
      </c>
      <c r="AX364" s="20">
        <v>12.6</v>
      </c>
      <c r="AY364" s="20">
        <v>29.7</v>
      </c>
      <c r="AZ364" s="20">
        <v>17</v>
      </c>
      <c r="BA364" s="20">
        <v>6</v>
      </c>
      <c r="BB364" s="22">
        <v>0</v>
      </c>
      <c r="BC364" s="20">
        <v>0.12</v>
      </c>
      <c r="BD364" s="20">
        <v>0.19</v>
      </c>
      <c r="BE364" s="20">
        <v>0.31</v>
      </c>
      <c r="BF364" s="20">
        <v>2.04</v>
      </c>
      <c r="BG364" s="22">
        <v>327</v>
      </c>
      <c r="BH364" s="22">
        <v>142</v>
      </c>
      <c r="BI364" s="22">
        <v>201</v>
      </c>
      <c r="BJ364" s="22">
        <v>113</v>
      </c>
      <c r="BK364" s="22">
        <v>229</v>
      </c>
      <c r="BL364" s="22">
        <v>120</v>
      </c>
      <c r="BM364" s="22">
        <v>297</v>
      </c>
      <c r="BN364" s="22">
        <v>128</v>
      </c>
      <c r="BO364" s="20"/>
      <c r="BP364" s="20"/>
      <c r="BQ364" s="20"/>
      <c r="BR364" s="20"/>
      <c r="BS364" s="20"/>
      <c r="BT364" s="20"/>
      <c r="BU364" s="22">
        <v>0.09</v>
      </c>
      <c r="BV364" s="22">
        <v>0</v>
      </c>
      <c r="BW364" s="22">
        <v>0.14000000000000001</v>
      </c>
      <c r="BX364" s="22">
        <v>0.23</v>
      </c>
      <c r="BY364" s="22">
        <v>1.54</v>
      </c>
      <c r="BZ364" s="22">
        <v>0</v>
      </c>
      <c r="CA364" s="22">
        <v>321</v>
      </c>
      <c r="CB364" s="22">
        <v>213</v>
      </c>
      <c r="CC364" s="22">
        <v>235</v>
      </c>
      <c r="CD364" s="22">
        <v>104</v>
      </c>
      <c r="CE364" s="22">
        <v>283</v>
      </c>
      <c r="CF364" s="22">
        <v>129</v>
      </c>
      <c r="CG364" s="22">
        <v>332</v>
      </c>
      <c r="CH364" s="22">
        <v>101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116643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3</v>
      </c>
      <c r="J365" s="20">
        <v>0</v>
      </c>
      <c r="K365" s="20">
        <v>0</v>
      </c>
      <c r="L365" s="22">
        <v>0</v>
      </c>
      <c r="M365" s="20" t="s">
        <v>1348</v>
      </c>
      <c r="N365" s="20">
        <v>0</v>
      </c>
      <c r="O365" s="22">
        <v>296</v>
      </c>
      <c r="P365" s="23" t="b">
        <v>0</v>
      </c>
      <c r="Q365" s="20" t="s">
        <v>2430</v>
      </c>
      <c r="R365" s="20" t="s">
        <v>2431</v>
      </c>
      <c r="S365" s="22">
        <v>50</v>
      </c>
      <c r="T365" s="20" t="s">
        <v>1349</v>
      </c>
      <c r="U365" s="20">
        <v>0</v>
      </c>
      <c r="V365" s="20" t="s">
        <v>735</v>
      </c>
      <c r="W365" s="20">
        <v>0</v>
      </c>
      <c r="X365" s="23" t="b">
        <v>0</v>
      </c>
      <c r="Y365" s="20"/>
      <c r="Z365" s="20" t="s">
        <v>872</v>
      </c>
      <c r="AA365" s="22">
        <v>11</v>
      </c>
      <c r="AB365" s="22">
        <v>14</v>
      </c>
      <c r="AC365" s="22">
        <v>0</v>
      </c>
      <c r="AD365" s="22">
        <v>0</v>
      </c>
      <c r="AE365" s="22">
        <v>0</v>
      </c>
      <c r="AF365" s="22">
        <v>1024</v>
      </c>
      <c r="AG365" s="22">
        <v>11</v>
      </c>
      <c r="AH365" s="20">
        <v>0</v>
      </c>
      <c r="AI365" s="20">
        <v>0</v>
      </c>
      <c r="AJ365" s="20" t="s">
        <v>178</v>
      </c>
      <c r="AK365" s="22">
        <v>0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0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</v>
      </c>
      <c r="BG365" s="22">
        <v>680</v>
      </c>
      <c r="BH365" s="22">
        <v>285</v>
      </c>
      <c r="BI365" s="22">
        <v>677</v>
      </c>
      <c r="BJ365" s="22">
        <v>285</v>
      </c>
      <c r="BK365" s="22">
        <v>673</v>
      </c>
      <c r="BL365" s="22">
        <v>282</v>
      </c>
      <c r="BM365" s="22">
        <v>681</v>
      </c>
      <c r="BN365" s="22">
        <v>286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0</v>
      </c>
      <c r="BZ365" s="22">
        <v>0</v>
      </c>
      <c r="CA365" s="22">
        <v>176</v>
      </c>
      <c r="CB365" s="22">
        <v>107</v>
      </c>
      <c r="CC365" s="22">
        <v>669</v>
      </c>
      <c r="CD365" s="22">
        <v>281</v>
      </c>
      <c r="CE365" s="22">
        <v>680</v>
      </c>
      <c r="CF365" s="22">
        <v>285</v>
      </c>
      <c r="CG365" s="22">
        <v>663</v>
      </c>
      <c r="CH365" s="22">
        <v>269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243298</v>
      </c>
      <c r="D366" s="22">
        <v>0</v>
      </c>
      <c r="E366" s="22">
        <v>0</v>
      </c>
      <c r="F366" s="22">
        <v>-2</v>
      </c>
      <c r="G366" s="22">
        <v>2</v>
      </c>
      <c r="H366" s="22">
        <v>0</v>
      </c>
      <c r="I366" s="22">
        <v>4</v>
      </c>
      <c r="J366" s="20">
        <v>2.7</v>
      </c>
      <c r="K366" s="20">
        <v>2.7</v>
      </c>
      <c r="L366" s="22">
        <v>1</v>
      </c>
      <c r="M366" s="20" t="s">
        <v>1337</v>
      </c>
      <c r="N366" s="20">
        <v>2.2000000000000002</v>
      </c>
      <c r="O366" s="22">
        <v>297</v>
      </c>
      <c r="P366" s="23" t="b">
        <v>0</v>
      </c>
      <c r="Q366" s="20"/>
      <c r="R366" s="20"/>
      <c r="S366" s="22">
        <v>73</v>
      </c>
      <c r="T366" s="20" t="s">
        <v>1379</v>
      </c>
      <c r="U366" s="20">
        <v>2.2000000000000002</v>
      </c>
      <c r="V366" s="20" t="s">
        <v>1380</v>
      </c>
      <c r="W366" s="20">
        <v>3.2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13</v>
      </c>
      <c r="AD366" s="22">
        <v>102729</v>
      </c>
      <c r="AE366" s="22">
        <v>1907</v>
      </c>
      <c r="AF366" s="22">
        <v>432631</v>
      </c>
      <c r="AG366" s="22">
        <v>15042</v>
      </c>
      <c r="AH366" s="20">
        <v>0.3</v>
      </c>
      <c r="AI366" s="20">
        <v>1.8</v>
      </c>
      <c r="AJ366" s="20" t="s">
        <v>1380</v>
      </c>
      <c r="AK366" s="22">
        <v>273</v>
      </c>
      <c r="AL366" s="22">
        <v>1</v>
      </c>
      <c r="AM366" s="22">
        <v>0</v>
      </c>
      <c r="AN366" s="22">
        <v>0</v>
      </c>
      <c r="AO366" s="22">
        <v>4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1</v>
      </c>
      <c r="AW366" s="22">
        <v>41</v>
      </c>
      <c r="AX366" s="20">
        <v>53.2</v>
      </c>
      <c r="AY366" s="20">
        <v>35.9</v>
      </c>
      <c r="AZ366" s="20">
        <v>92</v>
      </c>
      <c r="BA366" s="20">
        <v>17.899999999999999</v>
      </c>
      <c r="BB366" s="22">
        <v>4</v>
      </c>
      <c r="BC366" s="20">
        <v>1.56</v>
      </c>
      <c r="BD366" s="20">
        <v>0.11</v>
      </c>
      <c r="BE366" s="20">
        <v>1.67</v>
      </c>
      <c r="BF366" s="20">
        <v>2.98</v>
      </c>
      <c r="BG366" s="22">
        <v>212</v>
      </c>
      <c r="BH366" s="22">
        <v>23</v>
      </c>
      <c r="BI366" s="22">
        <v>174</v>
      </c>
      <c r="BJ366" s="22">
        <v>24</v>
      </c>
      <c r="BK366" s="22">
        <v>59</v>
      </c>
      <c r="BL366" s="22">
        <v>23</v>
      </c>
      <c r="BM366" s="22">
        <v>132</v>
      </c>
      <c r="BN366" s="22">
        <v>21</v>
      </c>
      <c r="BO366" s="20"/>
      <c r="BP366" s="20"/>
      <c r="BQ366" s="20"/>
      <c r="BR366" s="20"/>
      <c r="BS366" s="20"/>
      <c r="BT366" s="20"/>
      <c r="BU366" s="22">
        <v>0.51</v>
      </c>
      <c r="BV366" s="22">
        <v>0</v>
      </c>
      <c r="BW366" s="22">
        <v>0.04</v>
      </c>
      <c r="BX366" s="22">
        <v>0.55000000000000004</v>
      </c>
      <c r="BY366" s="22">
        <v>0.98</v>
      </c>
      <c r="BZ366" s="22">
        <v>1.32</v>
      </c>
      <c r="CA366" s="22">
        <v>26</v>
      </c>
      <c r="CB366" s="22">
        <v>11</v>
      </c>
      <c r="CC366" s="22">
        <v>157</v>
      </c>
      <c r="CD366" s="22">
        <v>21</v>
      </c>
      <c r="CE366" s="22">
        <v>200</v>
      </c>
      <c r="CF366" s="22">
        <v>28</v>
      </c>
      <c r="CG366" s="22">
        <v>102</v>
      </c>
      <c r="CH366" s="22">
        <v>20</v>
      </c>
      <c r="CI366" s="22">
        <v>1.32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171287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2</v>
      </c>
      <c r="J367" s="20">
        <v>3.3</v>
      </c>
      <c r="K367" s="20">
        <v>3.3</v>
      </c>
      <c r="L367" s="22">
        <v>2</v>
      </c>
      <c r="M367" s="20" t="s">
        <v>1016</v>
      </c>
      <c r="N367" s="20">
        <v>2.8</v>
      </c>
      <c r="O367" s="22">
        <v>298</v>
      </c>
      <c r="P367" s="23" t="b">
        <v>0</v>
      </c>
      <c r="Q367" s="20"/>
      <c r="R367" s="20"/>
      <c r="S367" s="22">
        <v>45</v>
      </c>
      <c r="T367" s="20" t="s">
        <v>1353</v>
      </c>
      <c r="U367" s="20">
        <v>2.4</v>
      </c>
      <c r="V367" s="20" t="s">
        <v>466</v>
      </c>
      <c r="W367" s="20">
        <v>0.5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12</v>
      </c>
      <c r="AD367" s="22">
        <v>24867</v>
      </c>
      <c r="AE367" s="22">
        <v>1368</v>
      </c>
      <c r="AF367" s="22">
        <v>17701</v>
      </c>
      <c r="AG367" s="22">
        <v>1218</v>
      </c>
      <c r="AH367" s="20">
        <v>0.6</v>
      </c>
      <c r="AI367" s="20">
        <v>2.7</v>
      </c>
      <c r="AJ367" s="20" t="s">
        <v>466</v>
      </c>
      <c r="AK367" s="22">
        <v>341</v>
      </c>
      <c r="AL367" s="22">
        <v>0</v>
      </c>
      <c r="AM367" s="22">
        <v>0</v>
      </c>
      <c r="AN367" s="22">
        <v>1</v>
      </c>
      <c r="AO367" s="22">
        <v>2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64</v>
      </c>
      <c r="AX367" s="20">
        <v>67.599999999999994</v>
      </c>
      <c r="AY367" s="20">
        <v>49.1</v>
      </c>
      <c r="AZ367" s="20">
        <v>10</v>
      </c>
      <c r="BA367" s="20">
        <v>12.7</v>
      </c>
      <c r="BB367" s="22">
        <v>3</v>
      </c>
      <c r="BC367" s="20">
        <v>0.06</v>
      </c>
      <c r="BD367" s="20">
        <v>0.1</v>
      </c>
      <c r="BE367" s="20">
        <v>0.16</v>
      </c>
      <c r="BF367" s="20">
        <v>4.58</v>
      </c>
      <c r="BG367" s="22">
        <v>178</v>
      </c>
      <c r="BH367" s="22">
        <v>74</v>
      </c>
      <c r="BI367" s="22">
        <v>144</v>
      </c>
      <c r="BJ367" s="22">
        <v>35</v>
      </c>
      <c r="BK367" s="22">
        <v>268</v>
      </c>
      <c r="BL367" s="22">
        <v>83</v>
      </c>
      <c r="BM367" s="22">
        <v>207</v>
      </c>
      <c r="BN367" s="22">
        <v>66</v>
      </c>
      <c r="BO367" s="20"/>
      <c r="BP367" s="20"/>
      <c r="BQ367" s="20"/>
      <c r="BR367" s="20"/>
      <c r="BS367" s="20"/>
      <c r="BT367" s="20"/>
      <c r="BU367" s="22">
        <v>0.02</v>
      </c>
      <c r="BV367" s="22">
        <v>0</v>
      </c>
      <c r="BW367" s="22">
        <v>0.03</v>
      </c>
      <c r="BX367" s="22">
        <v>0.05</v>
      </c>
      <c r="BY367" s="22">
        <v>1.21</v>
      </c>
      <c r="BZ367" s="22">
        <v>0.53</v>
      </c>
      <c r="CA367" s="22">
        <v>367</v>
      </c>
      <c r="CB367" s="22">
        <v>61</v>
      </c>
      <c r="CC367" s="22">
        <v>108</v>
      </c>
      <c r="CD367" s="22">
        <v>32</v>
      </c>
      <c r="CE367" s="22">
        <v>176</v>
      </c>
      <c r="CF367" s="22">
        <v>59</v>
      </c>
      <c r="CG367" s="22">
        <v>225</v>
      </c>
      <c r="CH367" s="22">
        <v>87</v>
      </c>
      <c r="CI367" s="22">
        <v>0.79</v>
      </c>
      <c r="CJ367" s="22">
        <v>0.26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56979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3</v>
      </c>
      <c r="J368" s="20">
        <v>0</v>
      </c>
      <c r="K368" s="20">
        <v>0</v>
      </c>
      <c r="L368" s="22">
        <v>0</v>
      </c>
      <c r="M368" s="20" t="s">
        <v>1014</v>
      </c>
      <c r="N368" s="20">
        <v>0</v>
      </c>
      <c r="O368" s="22">
        <v>299</v>
      </c>
      <c r="P368" s="23" t="b">
        <v>0</v>
      </c>
      <c r="Q368" s="20" t="s">
        <v>2111</v>
      </c>
      <c r="R368" s="20" t="s">
        <v>2112</v>
      </c>
      <c r="S368" s="22">
        <v>50</v>
      </c>
      <c r="T368" s="20" t="s">
        <v>1339</v>
      </c>
      <c r="U368" s="20">
        <v>0</v>
      </c>
      <c r="V368" s="20" t="s">
        <v>434</v>
      </c>
      <c r="W368" s="20">
        <v>0</v>
      </c>
      <c r="X368" s="23" t="b">
        <v>0</v>
      </c>
      <c r="Y368" s="20"/>
      <c r="Z368" s="20" t="s">
        <v>872</v>
      </c>
      <c r="AA368" s="22">
        <v>11</v>
      </c>
      <c r="AB368" s="22">
        <v>14</v>
      </c>
      <c r="AC368" s="22">
        <v>0</v>
      </c>
      <c r="AD368" s="22">
        <v>0</v>
      </c>
      <c r="AE368" s="22">
        <v>0</v>
      </c>
      <c r="AF368" s="22">
        <v>735</v>
      </c>
      <c r="AG368" s="22">
        <v>3</v>
      </c>
      <c r="AH368" s="20">
        <v>0</v>
      </c>
      <c r="AI368" s="20">
        <v>0</v>
      </c>
      <c r="AJ368" s="20" t="s">
        <v>434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675</v>
      </c>
      <c r="BH368" s="22">
        <v>282</v>
      </c>
      <c r="BI368" s="22">
        <v>672</v>
      </c>
      <c r="BJ368" s="22">
        <v>282</v>
      </c>
      <c r="BK368" s="22">
        <v>668</v>
      </c>
      <c r="BL368" s="22">
        <v>279</v>
      </c>
      <c r="BM368" s="22">
        <v>676</v>
      </c>
      <c r="BN368" s="22">
        <v>283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167</v>
      </c>
      <c r="CB368" s="22">
        <v>103</v>
      </c>
      <c r="CC368" s="22">
        <v>665</v>
      </c>
      <c r="CD368" s="22">
        <v>279</v>
      </c>
      <c r="CE368" s="22">
        <v>676</v>
      </c>
      <c r="CF368" s="22">
        <v>283</v>
      </c>
      <c r="CG368" s="22">
        <v>672</v>
      </c>
      <c r="CH368" s="22">
        <v>274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100</v>
      </c>
      <c r="C369" s="22">
        <v>206915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3</v>
      </c>
      <c r="J369" s="20">
        <v>2</v>
      </c>
      <c r="K369" s="20">
        <v>2</v>
      </c>
      <c r="L369" s="22">
        <v>2</v>
      </c>
      <c r="M369" s="20" t="s">
        <v>1361</v>
      </c>
      <c r="N369" s="20">
        <v>1.5</v>
      </c>
      <c r="O369" s="22">
        <v>300</v>
      </c>
      <c r="P369" s="23" t="b">
        <v>0</v>
      </c>
      <c r="Q369" s="20"/>
      <c r="R369" s="20" t="s">
        <v>2826</v>
      </c>
      <c r="S369" s="22">
        <v>49</v>
      </c>
      <c r="T369" s="20" t="s">
        <v>1362</v>
      </c>
      <c r="U369" s="20">
        <v>1.8</v>
      </c>
      <c r="V369" s="20" t="s">
        <v>623</v>
      </c>
      <c r="W369" s="20">
        <v>0.1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7</v>
      </c>
      <c r="AD369" s="22">
        <v>1867</v>
      </c>
      <c r="AE369" s="22">
        <v>327</v>
      </c>
      <c r="AF369" s="22">
        <v>8769</v>
      </c>
      <c r="AG369" s="22">
        <v>178</v>
      </c>
      <c r="AH369" s="20">
        <v>0.3</v>
      </c>
      <c r="AI369" s="20">
        <v>1.4</v>
      </c>
      <c r="AJ369" s="20" t="s">
        <v>623</v>
      </c>
      <c r="AK369" s="22">
        <v>253</v>
      </c>
      <c r="AL369" s="22">
        <v>0</v>
      </c>
      <c r="AM369" s="22">
        <v>0</v>
      </c>
      <c r="AN369" s="22">
        <v>1</v>
      </c>
      <c r="AO369" s="22">
        <v>2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0</v>
      </c>
      <c r="AW369" s="22">
        <v>36</v>
      </c>
      <c r="AX369" s="20">
        <v>34</v>
      </c>
      <c r="AY369" s="20">
        <v>17.2</v>
      </c>
      <c r="AZ369" s="20">
        <v>15</v>
      </c>
      <c r="BA369" s="20">
        <v>6.6</v>
      </c>
      <c r="BB369" s="22">
        <v>3</v>
      </c>
      <c r="BC369" s="20">
        <v>0.04</v>
      </c>
      <c r="BD369" s="20">
        <v>0.08</v>
      </c>
      <c r="BE369" s="20">
        <v>0.12</v>
      </c>
      <c r="BF369" s="20">
        <v>2.5099999999999998</v>
      </c>
      <c r="BG369" s="22">
        <v>260</v>
      </c>
      <c r="BH369" s="22">
        <v>104</v>
      </c>
      <c r="BI369" s="22">
        <v>247</v>
      </c>
      <c r="BJ369" s="22">
        <v>134</v>
      </c>
      <c r="BK369" s="22">
        <v>245</v>
      </c>
      <c r="BL369" s="22">
        <v>129</v>
      </c>
      <c r="BM369" s="22">
        <v>291</v>
      </c>
      <c r="BN369" s="22">
        <v>124</v>
      </c>
      <c r="BO369" s="20"/>
      <c r="BP369" s="20"/>
      <c r="BQ369" s="20"/>
      <c r="BR369" s="20"/>
      <c r="BS369" s="20"/>
      <c r="BT369" s="20"/>
      <c r="BU369" s="22">
        <v>0.01</v>
      </c>
      <c r="BV369" s="22">
        <v>0</v>
      </c>
      <c r="BW369" s="22">
        <v>0.03</v>
      </c>
      <c r="BX369" s="22">
        <v>0.04</v>
      </c>
      <c r="BY369" s="22">
        <v>0.89</v>
      </c>
      <c r="BZ369" s="22">
        <v>0.71</v>
      </c>
      <c r="CA369" s="22">
        <v>260</v>
      </c>
      <c r="CB369" s="22">
        <v>171</v>
      </c>
      <c r="CC369" s="22">
        <v>214</v>
      </c>
      <c r="CD369" s="22">
        <v>94</v>
      </c>
      <c r="CE369" s="22">
        <v>236</v>
      </c>
      <c r="CF369" s="22">
        <v>107</v>
      </c>
      <c r="CG369" s="22">
        <v>456</v>
      </c>
      <c r="CH369" s="22">
        <v>153</v>
      </c>
      <c r="CI369" s="22">
        <v>1.07</v>
      </c>
      <c r="CJ369" s="22">
        <v>0.36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200720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1</v>
      </c>
      <c r="J370" s="20">
        <v>0.5</v>
      </c>
      <c r="K370" s="20">
        <v>0.5</v>
      </c>
      <c r="L370" s="22">
        <v>0</v>
      </c>
      <c r="M370" s="20" t="s">
        <v>1357</v>
      </c>
      <c r="N370" s="20">
        <v>0</v>
      </c>
      <c r="O370" s="22">
        <v>301</v>
      </c>
      <c r="P370" s="23" t="b">
        <v>0</v>
      </c>
      <c r="Q370" s="20"/>
      <c r="R370" s="20"/>
      <c r="S370" s="22">
        <v>40</v>
      </c>
      <c r="T370" s="20" t="s">
        <v>1358</v>
      </c>
      <c r="U370" s="20">
        <v>0</v>
      </c>
      <c r="V370" s="20" t="s">
        <v>683</v>
      </c>
      <c r="W370" s="20">
        <v>0.3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0</v>
      </c>
      <c r="AD370" s="22">
        <v>2209</v>
      </c>
      <c r="AE370" s="22">
        <v>128</v>
      </c>
      <c r="AF370" s="22">
        <v>6942</v>
      </c>
      <c r="AG370" s="22">
        <v>292</v>
      </c>
      <c r="AH370" s="20">
        <v>0</v>
      </c>
      <c r="AI370" s="20">
        <v>0</v>
      </c>
      <c r="AJ370" s="20" t="s">
        <v>683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456</v>
      </c>
      <c r="BH370" s="22">
        <v>49</v>
      </c>
      <c r="BI370" s="22">
        <v>440</v>
      </c>
      <c r="BJ370" s="22">
        <v>32</v>
      </c>
      <c r="BK370" s="22">
        <v>411</v>
      </c>
      <c r="BL370" s="22">
        <v>28</v>
      </c>
      <c r="BM370" s="22">
        <v>462</v>
      </c>
      <c r="BN370" s="22">
        <v>49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636</v>
      </c>
      <c r="CB370" s="22">
        <v>56</v>
      </c>
      <c r="CC370" s="22">
        <v>423</v>
      </c>
      <c r="CD370" s="22">
        <v>48</v>
      </c>
      <c r="CE370" s="22">
        <v>457</v>
      </c>
      <c r="CF370" s="22">
        <v>49</v>
      </c>
      <c r="CG370" s="22">
        <v>288</v>
      </c>
      <c r="CH370" s="22">
        <v>42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100</v>
      </c>
      <c r="B371" s="22">
        <v>100</v>
      </c>
      <c r="C371" s="22">
        <v>204716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2</v>
      </c>
      <c r="J371" s="20">
        <v>0.7</v>
      </c>
      <c r="K371" s="20">
        <v>0.7</v>
      </c>
      <c r="L371" s="22">
        <v>0</v>
      </c>
      <c r="M371" s="20" t="s">
        <v>1359</v>
      </c>
      <c r="N371" s="20">
        <v>0.2</v>
      </c>
      <c r="O371" s="22">
        <v>302</v>
      </c>
      <c r="P371" s="23" t="b">
        <v>0</v>
      </c>
      <c r="Q371" s="20"/>
      <c r="R371" s="20" t="s">
        <v>2934</v>
      </c>
      <c r="S371" s="22">
        <v>49</v>
      </c>
      <c r="T371" s="20" t="s">
        <v>1360</v>
      </c>
      <c r="U371" s="20">
        <v>1.7</v>
      </c>
      <c r="V371" s="20" t="s">
        <v>557</v>
      </c>
      <c r="W371" s="20">
        <v>1.2</v>
      </c>
      <c r="X371" s="23" t="b">
        <v>0</v>
      </c>
      <c r="Y371" s="20"/>
      <c r="Z371" s="20" t="s">
        <v>858</v>
      </c>
      <c r="AA371" s="22">
        <v>11</v>
      </c>
      <c r="AB371" s="22">
        <v>14</v>
      </c>
      <c r="AC371" s="22">
        <v>5</v>
      </c>
      <c r="AD371" s="22">
        <v>95628</v>
      </c>
      <c r="AE371" s="22">
        <v>2272</v>
      </c>
      <c r="AF371" s="22">
        <v>160804</v>
      </c>
      <c r="AG371" s="22">
        <v>3131</v>
      </c>
      <c r="AH371" s="20">
        <v>0</v>
      </c>
      <c r="AI371" s="20">
        <v>1</v>
      </c>
      <c r="AJ371" s="20" t="s">
        <v>557</v>
      </c>
      <c r="AK371" s="22">
        <v>187</v>
      </c>
      <c r="AL371" s="22">
        <v>0</v>
      </c>
      <c r="AM371" s="22">
        <v>0</v>
      </c>
      <c r="AN371" s="22">
        <v>0</v>
      </c>
      <c r="AO371" s="22">
        <v>2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39</v>
      </c>
      <c r="AX371" s="20">
        <v>49.6</v>
      </c>
      <c r="AY371" s="20">
        <v>12.2</v>
      </c>
      <c r="AZ371" s="20">
        <v>6</v>
      </c>
      <c r="BA371" s="20">
        <v>6.8</v>
      </c>
      <c r="BB371" s="22">
        <v>2</v>
      </c>
      <c r="BC371" s="20">
        <v>0.05</v>
      </c>
      <c r="BD371" s="20">
        <v>0.01</v>
      </c>
      <c r="BE371" s="20">
        <v>0.06</v>
      </c>
      <c r="BF371" s="20">
        <v>2.69</v>
      </c>
      <c r="BG371" s="22">
        <v>220</v>
      </c>
      <c r="BH371" s="22">
        <v>87</v>
      </c>
      <c r="BI371" s="22">
        <v>285</v>
      </c>
      <c r="BJ371" s="22">
        <v>93</v>
      </c>
      <c r="BK371" s="22">
        <v>306</v>
      </c>
      <c r="BL371" s="22">
        <v>104</v>
      </c>
      <c r="BM371" s="22">
        <v>287</v>
      </c>
      <c r="BN371" s="22">
        <v>104</v>
      </c>
      <c r="BO371" s="20"/>
      <c r="BP371" s="20"/>
      <c r="BQ371" s="20"/>
      <c r="BR371" s="20"/>
      <c r="BS371" s="20"/>
      <c r="BT371" s="20"/>
      <c r="BU371" s="22">
        <v>0.02</v>
      </c>
      <c r="BV371" s="22">
        <v>0</v>
      </c>
      <c r="BW371" s="22">
        <v>0</v>
      </c>
      <c r="BX371" s="22">
        <v>0.02</v>
      </c>
      <c r="BY371" s="22">
        <v>1.29</v>
      </c>
      <c r="BZ371" s="22">
        <v>0.96</v>
      </c>
      <c r="CA371" s="22">
        <v>257</v>
      </c>
      <c r="CB371" s="22">
        <v>28</v>
      </c>
      <c r="CC371" s="22">
        <v>369</v>
      </c>
      <c r="CD371" s="22">
        <v>125</v>
      </c>
      <c r="CE371" s="22">
        <v>253</v>
      </c>
      <c r="CF371" s="22">
        <v>81</v>
      </c>
      <c r="CG371" s="22">
        <v>150</v>
      </c>
      <c r="CH371" s="22">
        <v>56</v>
      </c>
      <c r="CI371" s="22">
        <v>0.96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244731</v>
      </c>
      <c r="D372" s="22">
        <v>0</v>
      </c>
      <c r="E372" s="22">
        <v>0</v>
      </c>
      <c r="F372" s="22">
        <v>1</v>
      </c>
      <c r="G372" s="22">
        <v>-1</v>
      </c>
      <c r="H372" s="22">
        <v>0</v>
      </c>
      <c r="I372" s="22">
        <v>3</v>
      </c>
      <c r="J372" s="20">
        <v>2.2999999999999998</v>
      </c>
      <c r="K372" s="20">
        <v>2.2999999999999998</v>
      </c>
      <c r="L372" s="22">
        <v>2</v>
      </c>
      <c r="M372" s="20" t="s">
        <v>1336</v>
      </c>
      <c r="N372" s="20">
        <v>1.8</v>
      </c>
      <c r="O372" s="22">
        <v>303</v>
      </c>
      <c r="P372" s="23" t="b">
        <v>0</v>
      </c>
      <c r="Q372" s="20"/>
      <c r="R372" s="20"/>
      <c r="S372" s="22">
        <v>76</v>
      </c>
      <c r="T372" s="20" t="s">
        <v>1365</v>
      </c>
      <c r="U372" s="20">
        <v>3.7</v>
      </c>
      <c r="V372" s="20" t="s">
        <v>1366</v>
      </c>
      <c r="W372" s="20">
        <v>10.4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22</v>
      </c>
      <c r="AD372" s="22">
        <v>991824</v>
      </c>
      <c r="AE372" s="22">
        <v>6955</v>
      </c>
      <c r="AF372" s="22">
        <v>681391</v>
      </c>
      <c r="AG372" s="22">
        <v>74782</v>
      </c>
      <c r="AH372" s="20">
        <v>0.2</v>
      </c>
      <c r="AI372" s="20">
        <v>2.9</v>
      </c>
      <c r="AJ372" s="20" t="s">
        <v>162</v>
      </c>
      <c r="AK372" s="22">
        <v>382</v>
      </c>
      <c r="AL372" s="22">
        <v>2</v>
      </c>
      <c r="AM372" s="22">
        <v>0</v>
      </c>
      <c r="AN372" s="22">
        <v>1</v>
      </c>
      <c r="AO372" s="22">
        <v>4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1</v>
      </c>
      <c r="AW372" s="22">
        <v>61</v>
      </c>
      <c r="AX372" s="20">
        <v>89.4</v>
      </c>
      <c r="AY372" s="20">
        <v>98.6</v>
      </c>
      <c r="AZ372" s="20">
        <v>142</v>
      </c>
      <c r="BA372" s="20">
        <v>33</v>
      </c>
      <c r="BB372" s="22">
        <v>5</v>
      </c>
      <c r="BC372" s="20">
        <v>1.62</v>
      </c>
      <c r="BD372" s="20">
        <v>0.89</v>
      </c>
      <c r="BE372" s="20">
        <v>2.5099999999999998</v>
      </c>
      <c r="BF372" s="20">
        <v>4.82</v>
      </c>
      <c r="BG372" s="22">
        <v>118</v>
      </c>
      <c r="BH372" s="22">
        <v>41</v>
      </c>
      <c r="BI372" s="22">
        <v>51</v>
      </c>
      <c r="BJ372" s="22">
        <v>38</v>
      </c>
      <c r="BK372" s="22">
        <v>33</v>
      </c>
      <c r="BL372" s="22">
        <v>20</v>
      </c>
      <c r="BM372" s="22">
        <v>45</v>
      </c>
      <c r="BN372" s="22">
        <v>28</v>
      </c>
      <c r="BO372" s="20"/>
      <c r="BP372" s="20"/>
      <c r="BQ372" s="20"/>
      <c r="BR372" s="20"/>
      <c r="BS372" s="20"/>
      <c r="BT372" s="20"/>
      <c r="BU372" s="22">
        <v>0.38</v>
      </c>
      <c r="BV372" s="22">
        <v>0</v>
      </c>
      <c r="BW372" s="22">
        <v>0.21</v>
      </c>
      <c r="BX372" s="22">
        <v>0.59</v>
      </c>
      <c r="BY372" s="22">
        <v>1.1399999999999999</v>
      </c>
      <c r="BZ372" s="22">
        <v>0.94</v>
      </c>
      <c r="CA372" s="22">
        <v>20</v>
      </c>
      <c r="CB372" s="22">
        <v>12</v>
      </c>
      <c r="CC372" s="22">
        <v>198</v>
      </c>
      <c r="CD372" s="22">
        <v>90</v>
      </c>
      <c r="CE372" s="22">
        <v>94</v>
      </c>
      <c r="CF372" s="22">
        <v>40</v>
      </c>
      <c r="CG372" s="22">
        <v>40</v>
      </c>
      <c r="CH372" s="22">
        <v>14</v>
      </c>
      <c r="CI372" s="22">
        <v>1.18</v>
      </c>
      <c r="CJ372" s="22">
        <v>0.24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243016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3</v>
      </c>
      <c r="J373" s="20">
        <v>3.3</v>
      </c>
      <c r="K373" s="20">
        <v>3.3</v>
      </c>
      <c r="L373" s="22">
        <v>6</v>
      </c>
      <c r="M373" s="20" t="s">
        <v>1105</v>
      </c>
      <c r="N373" s="20">
        <v>2.8</v>
      </c>
      <c r="O373" s="22">
        <v>304</v>
      </c>
      <c r="P373" s="23" t="b">
        <v>0</v>
      </c>
      <c r="Q373" s="20"/>
      <c r="R373" s="20" t="s">
        <v>2827</v>
      </c>
      <c r="S373" s="22">
        <v>59</v>
      </c>
      <c r="T373" s="20" t="s">
        <v>1106</v>
      </c>
      <c r="U373" s="20">
        <v>1.7</v>
      </c>
      <c r="V373" s="20" t="s">
        <v>500</v>
      </c>
      <c r="W373" s="20">
        <v>4.3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10</v>
      </c>
      <c r="AD373" s="22">
        <v>84103</v>
      </c>
      <c r="AE373" s="22">
        <v>6176</v>
      </c>
      <c r="AF373" s="22">
        <v>768896</v>
      </c>
      <c r="AG373" s="22">
        <v>8694</v>
      </c>
      <c r="AH373" s="20">
        <v>0.5</v>
      </c>
      <c r="AI373" s="20">
        <v>1.7</v>
      </c>
      <c r="AJ373" s="20" t="s">
        <v>500</v>
      </c>
      <c r="AK373" s="22">
        <v>441</v>
      </c>
      <c r="AL373" s="22">
        <v>0</v>
      </c>
      <c r="AM373" s="22">
        <v>1</v>
      </c>
      <c r="AN373" s="22">
        <v>1</v>
      </c>
      <c r="AO373" s="22">
        <v>5</v>
      </c>
      <c r="AP373" s="22">
        <v>0</v>
      </c>
      <c r="AQ373" s="22">
        <v>0</v>
      </c>
      <c r="AR373" s="22">
        <v>0</v>
      </c>
      <c r="AS373" s="22">
        <v>2</v>
      </c>
      <c r="AT373" s="22">
        <v>1</v>
      </c>
      <c r="AU373" s="22">
        <v>0</v>
      </c>
      <c r="AV373" s="22">
        <v>1</v>
      </c>
      <c r="AW373" s="22">
        <v>62</v>
      </c>
      <c r="AX373" s="20">
        <v>83.8</v>
      </c>
      <c r="AY373" s="20">
        <v>73.5</v>
      </c>
      <c r="AZ373" s="20">
        <v>1</v>
      </c>
      <c r="BA373" s="20">
        <v>15.9</v>
      </c>
      <c r="BB373" s="22">
        <v>6</v>
      </c>
      <c r="BC373" s="20">
        <v>0.03</v>
      </c>
      <c r="BD373" s="20">
        <v>0.72</v>
      </c>
      <c r="BE373" s="20">
        <v>0.75</v>
      </c>
      <c r="BF373" s="20">
        <v>7.41</v>
      </c>
      <c r="BG373" s="22">
        <v>134</v>
      </c>
      <c r="BH373" s="22">
        <v>48</v>
      </c>
      <c r="BI373" s="22">
        <v>83</v>
      </c>
      <c r="BJ373" s="22">
        <v>62</v>
      </c>
      <c r="BK373" s="22">
        <v>360</v>
      </c>
      <c r="BL373" s="22">
        <v>182</v>
      </c>
      <c r="BM373" s="22">
        <v>155</v>
      </c>
      <c r="BN373" s="22">
        <v>82</v>
      </c>
      <c r="BO373" s="20"/>
      <c r="BP373" s="20"/>
      <c r="BQ373" s="20"/>
      <c r="BR373" s="20"/>
      <c r="BS373" s="20"/>
      <c r="BT373" s="20"/>
      <c r="BU373" s="22">
        <v>0.01</v>
      </c>
      <c r="BV373" s="22">
        <v>0</v>
      </c>
      <c r="BW373" s="22">
        <v>0.15</v>
      </c>
      <c r="BX373" s="22">
        <v>0.16</v>
      </c>
      <c r="BY373" s="22">
        <v>1.51</v>
      </c>
      <c r="BZ373" s="22">
        <v>1.02</v>
      </c>
      <c r="CA373" s="22">
        <v>73</v>
      </c>
      <c r="CB373" s="22">
        <v>45</v>
      </c>
      <c r="CC373" s="22">
        <v>117</v>
      </c>
      <c r="CD373" s="22">
        <v>55</v>
      </c>
      <c r="CE373" s="22">
        <v>258</v>
      </c>
      <c r="CF373" s="22">
        <v>119</v>
      </c>
      <c r="CG373" s="22">
        <v>79</v>
      </c>
      <c r="CH373" s="22">
        <v>22</v>
      </c>
      <c r="CI373" s="22">
        <v>1.22</v>
      </c>
      <c r="CJ373" s="22">
        <v>0.2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60914</v>
      </c>
      <c r="D374" s="22">
        <v>0</v>
      </c>
      <c r="E374" s="22">
        <v>0</v>
      </c>
      <c r="F374" s="22">
        <v>-1</v>
      </c>
      <c r="G374" s="22">
        <v>1</v>
      </c>
      <c r="H374" s="22">
        <v>0</v>
      </c>
      <c r="I374" s="22">
        <v>2</v>
      </c>
      <c r="J374" s="20">
        <v>3.5</v>
      </c>
      <c r="K374" s="20">
        <v>3.5</v>
      </c>
      <c r="L374" s="22">
        <v>2</v>
      </c>
      <c r="M374" s="20" t="s">
        <v>1208</v>
      </c>
      <c r="N374" s="20">
        <v>3</v>
      </c>
      <c r="O374" s="22">
        <v>305</v>
      </c>
      <c r="P374" s="23" t="b">
        <v>0</v>
      </c>
      <c r="Q374" s="20"/>
      <c r="R374" s="20"/>
      <c r="S374" s="22">
        <v>49</v>
      </c>
      <c r="T374" s="20" t="s">
        <v>1340</v>
      </c>
      <c r="U374" s="20">
        <v>3</v>
      </c>
      <c r="V374" s="20" t="s">
        <v>601</v>
      </c>
      <c r="W374" s="20">
        <v>0.5</v>
      </c>
      <c r="X374" s="23" t="b">
        <v>0</v>
      </c>
      <c r="Y374" s="20"/>
      <c r="Z374" s="20" t="s">
        <v>858</v>
      </c>
      <c r="AA374" s="22">
        <v>11</v>
      </c>
      <c r="AB374" s="22">
        <v>14</v>
      </c>
      <c r="AC374" s="22">
        <v>12</v>
      </c>
      <c r="AD374" s="22">
        <v>30234</v>
      </c>
      <c r="AE374" s="22">
        <v>1309</v>
      </c>
      <c r="AF374" s="22">
        <v>20061</v>
      </c>
      <c r="AG374" s="22">
        <v>1474</v>
      </c>
      <c r="AH374" s="20">
        <v>0.6</v>
      </c>
      <c r="AI374" s="20">
        <v>2.4</v>
      </c>
      <c r="AJ374" s="20" t="s">
        <v>601</v>
      </c>
      <c r="AK374" s="22">
        <v>346</v>
      </c>
      <c r="AL374" s="22">
        <v>0</v>
      </c>
      <c r="AM374" s="22">
        <v>0</v>
      </c>
      <c r="AN374" s="22">
        <v>1</v>
      </c>
      <c r="AO374" s="22">
        <v>3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70</v>
      </c>
      <c r="AX374" s="20">
        <v>63.4</v>
      </c>
      <c r="AY374" s="20">
        <v>17.8</v>
      </c>
      <c r="AZ374" s="20">
        <v>16</v>
      </c>
      <c r="BA374" s="20">
        <v>9.6999999999999993</v>
      </c>
      <c r="BB374" s="22">
        <v>4</v>
      </c>
      <c r="BC374" s="20">
        <v>0.4</v>
      </c>
      <c r="BD374" s="20">
        <v>0.09</v>
      </c>
      <c r="BE374" s="20">
        <v>0.49</v>
      </c>
      <c r="BF374" s="20">
        <v>4</v>
      </c>
      <c r="BG374" s="22">
        <v>186</v>
      </c>
      <c r="BH374" s="22">
        <v>76</v>
      </c>
      <c r="BI374" s="22">
        <v>245</v>
      </c>
      <c r="BJ374" s="22">
        <v>76</v>
      </c>
      <c r="BK374" s="22">
        <v>239</v>
      </c>
      <c r="BL374" s="22">
        <v>71</v>
      </c>
      <c r="BM374" s="22">
        <v>247</v>
      </c>
      <c r="BN374" s="22">
        <v>86</v>
      </c>
      <c r="BO374" s="20"/>
      <c r="BP374" s="20"/>
      <c r="BQ374" s="20"/>
      <c r="BR374" s="20"/>
      <c r="BS374" s="20"/>
      <c r="BT374" s="20"/>
      <c r="BU374" s="22">
        <v>0.1</v>
      </c>
      <c r="BV374" s="22">
        <v>0</v>
      </c>
      <c r="BW374" s="22">
        <v>0.02</v>
      </c>
      <c r="BX374" s="22">
        <v>0.12</v>
      </c>
      <c r="BY374" s="22">
        <v>1.04</v>
      </c>
      <c r="BZ374" s="22">
        <v>0.78</v>
      </c>
      <c r="CA374" s="22">
        <v>229</v>
      </c>
      <c r="CB374" s="22">
        <v>26</v>
      </c>
      <c r="CC374" s="22">
        <v>93</v>
      </c>
      <c r="CD374" s="22">
        <v>28</v>
      </c>
      <c r="CE374" s="22">
        <v>125</v>
      </c>
      <c r="CF374" s="22">
        <v>40</v>
      </c>
      <c r="CG374" s="22">
        <v>223</v>
      </c>
      <c r="CH374" s="22">
        <v>85</v>
      </c>
      <c r="CI374" s="22">
        <v>1.04</v>
      </c>
      <c r="CJ374" s="22">
        <v>0.26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0</v>
      </c>
      <c r="C375" s="22">
        <v>197464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2</v>
      </c>
      <c r="J375" s="20">
        <v>0</v>
      </c>
      <c r="K375" s="20">
        <v>0</v>
      </c>
      <c r="L375" s="22">
        <v>0</v>
      </c>
      <c r="M375" s="20" t="s">
        <v>1210</v>
      </c>
      <c r="N375" s="20">
        <v>0</v>
      </c>
      <c r="O375" s="22">
        <v>306</v>
      </c>
      <c r="P375" s="23" t="b">
        <v>0</v>
      </c>
      <c r="Q375" s="20" t="s">
        <v>3089</v>
      </c>
      <c r="R375" s="20" t="s">
        <v>3090</v>
      </c>
      <c r="S375" s="22">
        <v>40</v>
      </c>
      <c r="T375" s="20" t="s">
        <v>1377</v>
      </c>
      <c r="U375" s="20">
        <v>0</v>
      </c>
      <c r="V375" s="20" t="s">
        <v>680</v>
      </c>
      <c r="W375" s="20">
        <v>0.2</v>
      </c>
      <c r="X375" s="23" t="b">
        <v>0</v>
      </c>
      <c r="Y375" s="20"/>
      <c r="Z375" s="20" t="s">
        <v>872</v>
      </c>
      <c r="AA375" s="22">
        <v>11</v>
      </c>
      <c r="AB375" s="22">
        <v>14</v>
      </c>
      <c r="AC375" s="22">
        <v>0</v>
      </c>
      <c r="AD375" s="22">
        <v>2433</v>
      </c>
      <c r="AE375" s="22">
        <v>0</v>
      </c>
      <c r="AF375" s="22">
        <v>13476</v>
      </c>
      <c r="AG375" s="22">
        <v>428</v>
      </c>
      <c r="AH375" s="20">
        <v>0</v>
      </c>
      <c r="AI375" s="20">
        <v>0</v>
      </c>
      <c r="AJ375" s="20" t="s">
        <v>680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453</v>
      </c>
      <c r="BH375" s="22">
        <v>163</v>
      </c>
      <c r="BI375" s="22">
        <v>437</v>
      </c>
      <c r="BJ375" s="22">
        <v>161</v>
      </c>
      <c r="BK375" s="22">
        <v>408</v>
      </c>
      <c r="BL375" s="22">
        <v>146</v>
      </c>
      <c r="BM375" s="22">
        <v>459</v>
      </c>
      <c r="BN375" s="22">
        <v>164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633</v>
      </c>
      <c r="CB375" s="22">
        <v>177</v>
      </c>
      <c r="CC375" s="22">
        <v>420</v>
      </c>
      <c r="CD375" s="22">
        <v>145</v>
      </c>
      <c r="CE375" s="22">
        <v>454</v>
      </c>
      <c r="CF375" s="22">
        <v>157</v>
      </c>
      <c r="CG375" s="22">
        <v>354</v>
      </c>
      <c r="CH375" s="22">
        <v>131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122798</v>
      </c>
      <c r="D376" s="22">
        <v>0</v>
      </c>
      <c r="E376" s="22">
        <v>0</v>
      </c>
      <c r="F376" s="22">
        <v>1</v>
      </c>
      <c r="G376" s="22">
        <v>-1</v>
      </c>
      <c r="H376" s="22">
        <v>1</v>
      </c>
      <c r="I376" s="22">
        <v>2</v>
      </c>
      <c r="J376" s="20">
        <v>5.7</v>
      </c>
      <c r="K376" s="20">
        <v>5.7</v>
      </c>
      <c r="L376" s="22">
        <v>2</v>
      </c>
      <c r="M376" s="20" t="s">
        <v>1137</v>
      </c>
      <c r="N376" s="20">
        <v>5.2</v>
      </c>
      <c r="O376" s="22">
        <v>307</v>
      </c>
      <c r="P376" s="23" t="b">
        <v>0</v>
      </c>
      <c r="Q376" s="20"/>
      <c r="R376" s="20"/>
      <c r="S376" s="22">
        <v>66</v>
      </c>
      <c r="T376" s="20" t="s">
        <v>1351</v>
      </c>
      <c r="U376" s="20">
        <v>4.2</v>
      </c>
      <c r="V376" s="20" t="s">
        <v>421</v>
      </c>
      <c r="W376" s="20">
        <v>6.8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25</v>
      </c>
      <c r="AD376" s="22">
        <v>370525</v>
      </c>
      <c r="AE376" s="22">
        <v>19600</v>
      </c>
      <c r="AF376" s="22">
        <v>163295</v>
      </c>
      <c r="AG376" s="22">
        <v>16831</v>
      </c>
      <c r="AH376" s="20">
        <v>0.8</v>
      </c>
      <c r="AI376" s="20">
        <v>3.8</v>
      </c>
      <c r="AJ376" s="20" t="s">
        <v>421</v>
      </c>
      <c r="AK376" s="22">
        <v>540</v>
      </c>
      <c r="AL376" s="22">
        <v>1</v>
      </c>
      <c r="AM376" s="22">
        <v>0</v>
      </c>
      <c r="AN376" s="22">
        <v>1</v>
      </c>
      <c r="AO376" s="22">
        <v>5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3</v>
      </c>
      <c r="AW376" s="22">
        <v>131</v>
      </c>
      <c r="AX376" s="20">
        <v>157.19999999999999</v>
      </c>
      <c r="AY376" s="20">
        <v>204.2</v>
      </c>
      <c r="AZ376" s="20">
        <v>25</v>
      </c>
      <c r="BA376" s="20">
        <v>38.6</v>
      </c>
      <c r="BB376" s="22">
        <v>6</v>
      </c>
      <c r="BC376" s="20">
        <v>0.42</v>
      </c>
      <c r="BD376" s="20">
        <v>0.76</v>
      </c>
      <c r="BE376" s="20">
        <v>1.18</v>
      </c>
      <c r="BF376" s="20">
        <v>6.97</v>
      </c>
      <c r="BG376" s="22">
        <v>32</v>
      </c>
      <c r="BH376" s="22">
        <v>7</v>
      </c>
      <c r="BI376" s="22">
        <v>11</v>
      </c>
      <c r="BJ376" s="22">
        <v>2</v>
      </c>
      <c r="BK376" s="22">
        <v>198</v>
      </c>
      <c r="BL376" s="22">
        <v>50</v>
      </c>
      <c r="BM376" s="22">
        <v>30</v>
      </c>
      <c r="BN376" s="22">
        <v>3</v>
      </c>
      <c r="BO376" s="22">
        <v>1</v>
      </c>
      <c r="BP376" s="20"/>
      <c r="BQ376" s="20"/>
      <c r="BR376" s="20"/>
      <c r="BS376" s="20"/>
      <c r="BT376" s="20"/>
      <c r="BU376" s="22">
        <v>7.0000000000000007E-2</v>
      </c>
      <c r="BV376" s="22">
        <v>0</v>
      </c>
      <c r="BW376" s="22">
        <v>0.13</v>
      </c>
      <c r="BX376" s="22">
        <v>0.2</v>
      </c>
      <c r="BY376" s="22">
        <v>1.1599999999999999</v>
      </c>
      <c r="BZ376" s="22">
        <v>0.83</v>
      </c>
      <c r="CA376" s="22">
        <v>43</v>
      </c>
      <c r="CB376" s="22">
        <v>3</v>
      </c>
      <c r="CC376" s="22">
        <v>26</v>
      </c>
      <c r="CD376" s="22">
        <v>4</v>
      </c>
      <c r="CE376" s="22">
        <v>60</v>
      </c>
      <c r="CF376" s="22">
        <v>16</v>
      </c>
      <c r="CG376" s="22">
        <v>58</v>
      </c>
      <c r="CH376" s="22">
        <v>21</v>
      </c>
      <c r="CI376" s="22">
        <v>1</v>
      </c>
      <c r="CJ376" s="22">
        <v>0.17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118748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8.6999999999999993</v>
      </c>
      <c r="K377" s="20">
        <v>8.6999999999999993</v>
      </c>
      <c r="L377" s="22">
        <v>10</v>
      </c>
      <c r="M377" s="20" t="s">
        <v>861</v>
      </c>
      <c r="N377" s="20">
        <v>8.1999999999999993</v>
      </c>
      <c r="O377" s="22">
        <v>308</v>
      </c>
      <c r="P377" s="23" t="b">
        <v>1</v>
      </c>
      <c r="Q377" s="20"/>
      <c r="R377" s="20"/>
      <c r="S377" s="22">
        <v>125</v>
      </c>
      <c r="T377" s="20" t="s">
        <v>1350</v>
      </c>
      <c r="U377" s="20">
        <v>7.2</v>
      </c>
      <c r="V377" s="20" t="s">
        <v>402</v>
      </c>
      <c r="W377" s="20">
        <v>29.7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43</v>
      </c>
      <c r="AD377" s="22">
        <v>915866</v>
      </c>
      <c r="AE377" s="22">
        <v>72531</v>
      </c>
      <c r="AF377" s="22">
        <v>754210</v>
      </c>
      <c r="AG377" s="22">
        <v>12019</v>
      </c>
      <c r="AH377" s="20">
        <v>0.7</v>
      </c>
      <c r="AI377" s="20">
        <v>3.4</v>
      </c>
      <c r="AJ377" s="20" t="s">
        <v>402</v>
      </c>
      <c r="AK377" s="22">
        <v>521</v>
      </c>
      <c r="AL377" s="22">
        <v>3</v>
      </c>
      <c r="AM377" s="22">
        <v>4</v>
      </c>
      <c r="AN377" s="22">
        <v>1</v>
      </c>
      <c r="AO377" s="22">
        <v>5</v>
      </c>
      <c r="AP377" s="22">
        <v>0</v>
      </c>
      <c r="AQ377" s="22">
        <v>0</v>
      </c>
      <c r="AR377" s="22">
        <v>1</v>
      </c>
      <c r="AS377" s="22">
        <v>0</v>
      </c>
      <c r="AT377" s="22">
        <v>0</v>
      </c>
      <c r="AU377" s="22">
        <v>0</v>
      </c>
      <c r="AV377" s="22">
        <v>5</v>
      </c>
      <c r="AW377" s="22">
        <v>146</v>
      </c>
      <c r="AX377" s="20">
        <v>218.6</v>
      </c>
      <c r="AY377" s="20">
        <v>187.4</v>
      </c>
      <c r="AZ377" s="20">
        <v>292</v>
      </c>
      <c r="BA377" s="20">
        <v>69.8</v>
      </c>
      <c r="BB377" s="22">
        <v>6</v>
      </c>
      <c r="BC377" s="20">
        <v>3.74</v>
      </c>
      <c r="BD377" s="20">
        <v>2.35</v>
      </c>
      <c r="BE377" s="20">
        <v>6.09</v>
      </c>
      <c r="BF377" s="20">
        <v>6.68</v>
      </c>
      <c r="BG377" s="22">
        <v>7</v>
      </c>
      <c r="BH377" s="22">
        <v>3</v>
      </c>
      <c r="BI377" s="22">
        <v>14</v>
      </c>
      <c r="BJ377" s="22">
        <v>10</v>
      </c>
      <c r="BK377" s="22">
        <v>2</v>
      </c>
      <c r="BL377" s="22">
        <v>1</v>
      </c>
      <c r="BM377" s="22">
        <v>3</v>
      </c>
      <c r="BN377" s="22">
        <v>2</v>
      </c>
      <c r="BO377" s="20"/>
      <c r="BP377" s="20"/>
      <c r="BQ377" s="20"/>
      <c r="BR377" s="20"/>
      <c r="BS377" s="22">
        <v>2</v>
      </c>
      <c r="BT377" s="20"/>
      <c r="BU377" s="22">
        <v>0.65</v>
      </c>
      <c r="BV377" s="22">
        <v>0</v>
      </c>
      <c r="BW377" s="22">
        <v>0.41</v>
      </c>
      <c r="BX377" s="22">
        <v>1.06</v>
      </c>
      <c r="BY377" s="22">
        <v>1.1499999999999999</v>
      </c>
      <c r="BZ377" s="22">
        <v>0.86</v>
      </c>
      <c r="CA377" s="22">
        <v>3</v>
      </c>
      <c r="CB377" s="22">
        <v>1</v>
      </c>
      <c r="CC377" s="22">
        <v>3</v>
      </c>
      <c r="CD377" s="22">
        <v>2</v>
      </c>
      <c r="CE377" s="22">
        <v>5</v>
      </c>
      <c r="CF377" s="22">
        <v>4</v>
      </c>
      <c r="CG377" s="22">
        <v>11</v>
      </c>
      <c r="CH377" s="22">
        <v>6</v>
      </c>
      <c r="CI377" s="22">
        <v>1.04</v>
      </c>
      <c r="CJ377" s="22">
        <v>0.17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424876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4.5</v>
      </c>
      <c r="K378" s="20">
        <v>4.5</v>
      </c>
      <c r="L378" s="22">
        <v>2</v>
      </c>
      <c r="M378" s="20" t="s">
        <v>2113</v>
      </c>
      <c r="N378" s="20">
        <v>4</v>
      </c>
      <c r="O378" s="22">
        <v>309</v>
      </c>
      <c r="P378" s="23" t="b">
        <v>0</v>
      </c>
      <c r="Q378" s="20"/>
      <c r="R378" s="20"/>
      <c r="S378" s="22">
        <v>70</v>
      </c>
      <c r="T378" s="20" t="s">
        <v>2114</v>
      </c>
      <c r="U378" s="20">
        <v>3.8</v>
      </c>
      <c r="V378" s="20" t="s">
        <v>2115</v>
      </c>
      <c r="W378" s="20">
        <v>5.0999999999999996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23</v>
      </c>
      <c r="AD378" s="22">
        <v>281614</v>
      </c>
      <c r="AE378" s="22">
        <v>10799</v>
      </c>
      <c r="AF378" s="22">
        <v>208994</v>
      </c>
      <c r="AG378" s="22">
        <v>21862</v>
      </c>
      <c r="AH378" s="20">
        <v>0.6</v>
      </c>
      <c r="AI378" s="20">
        <v>3.3</v>
      </c>
      <c r="AJ378" s="20" t="s">
        <v>2115</v>
      </c>
      <c r="AK378" s="22">
        <v>540</v>
      </c>
      <c r="AL378" s="22">
        <v>1</v>
      </c>
      <c r="AM378" s="22">
        <v>1</v>
      </c>
      <c r="AN378" s="22">
        <v>1</v>
      </c>
      <c r="AO378" s="22">
        <v>5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2</v>
      </c>
      <c r="AW378" s="22">
        <v>118</v>
      </c>
      <c r="AX378" s="20">
        <v>107.4</v>
      </c>
      <c r="AY378" s="20">
        <v>180.2</v>
      </c>
      <c r="AZ378" s="20">
        <v>74</v>
      </c>
      <c r="BA378" s="20">
        <v>36.1</v>
      </c>
      <c r="BB378" s="22">
        <v>6</v>
      </c>
      <c r="BC378" s="20">
        <v>0.51</v>
      </c>
      <c r="BD378" s="20">
        <v>0.94</v>
      </c>
      <c r="BE378" s="20">
        <v>1.45</v>
      </c>
      <c r="BF378" s="20">
        <v>6.97</v>
      </c>
      <c r="BG378" s="22">
        <v>88</v>
      </c>
      <c r="BH378" s="22">
        <v>33</v>
      </c>
      <c r="BI378" s="22">
        <v>16</v>
      </c>
      <c r="BJ378" s="22">
        <v>12</v>
      </c>
      <c r="BK378" s="22">
        <v>79</v>
      </c>
      <c r="BL378" s="22">
        <v>44</v>
      </c>
      <c r="BM378" s="22">
        <v>37</v>
      </c>
      <c r="BN378" s="22">
        <v>24</v>
      </c>
      <c r="BO378" s="22">
        <v>2</v>
      </c>
      <c r="BP378" s="20"/>
      <c r="BQ378" s="22">
        <v>2</v>
      </c>
      <c r="BR378" s="20"/>
      <c r="BS378" s="20"/>
      <c r="BT378" s="20"/>
      <c r="BU378" s="22">
        <v>0.08</v>
      </c>
      <c r="BV378" s="22">
        <v>0</v>
      </c>
      <c r="BW378" s="22">
        <v>0.16</v>
      </c>
      <c r="BX378" s="22">
        <v>0.24</v>
      </c>
      <c r="BY378" s="22">
        <v>1.1599999999999999</v>
      </c>
      <c r="BZ378" s="22">
        <v>0.83</v>
      </c>
      <c r="CA378" s="22">
        <v>31</v>
      </c>
      <c r="CB378" s="22">
        <v>18</v>
      </c>
      <c r="CC378" s="22">
        <v>54</v>
      </c>
      <c r="CD378" s="22">
        <v>26</v>
      </c>
      <c r="CE378" s="22">
        <v>88</v>
      </c>
      <c r="CF378" s="22">
        <v>38</v>
      </c>
      <c r="CG378" s="22">
        <v>74</v>
      </c>
      <c r="CH378" s="22">
        <v>20</v>
      </c>
      <c r="CI378" s="22">
        <v>1</v>
      </c>
      <c r="CJ378" s="22">
        <v>0.17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27.75" thickBot="1">
      <c r="A379" s="22">
        <v>0</v>
      </c>
      <c r="B379" s="22">
        <v>0</v>
      </c>
      <c r="C379" s="22">
        <v>61558</v>
      </c>
      <c r="D379" s="22">
        <v>0</v>
      </c>
      <c r="E379" s="22">
        <v>0</v>
      </c>
      <c r="F379" s="22">
        <v>-2</v>
      </c>
      <c r="G379" s="22">
        <v>2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605</v>
      </c>
      <c r="N379" s="20">
        <v>0</v>
      </c>
      <c r="O379" s="22">
        <v>310</v>
      </c>
      <c r="P379" s="23" t="b">
        <v>0</v>
      </c>
      <c r="Q379" s="20" t="s">
        <v>2844</v>
      </c>
      <c r="R379" s="20" t="s">
        <v>2935</v>
      </c>
      <c r="S379" s="22">
        <v>48</v>
      </c>
      <c r="T379" s="20" t="s">
        <v>1341</v>
      </c>
      <c r="U379" s="20">
        <v>0</v>
      </c>
      <c r="V379" s="20" t="s">
        <v>1342</v>
      </c>
      <c r="W379" s="20">
        <v>0.1</v>
      </c>
      <c r="X379" s="23" t="b">
        <v>0</v>
      </c>
      <c r="Y379" s="20"/>
      <c r="Z379" s="20" t="s">
        <v>899</v>
      </c>
      <c r="AA379" s="22">
        <v>11</v>
      </c>
      <c r="AB379" s="22">
        <v>14</v>
      </c>
      <c r="AC379" s="22">
        <v>0</v>
      </c>
      <c r="AD379" s="22">
        <v>1825</v>
      </c>
      <c r="AE379" s="22">
        <v>18</v>
      </c>
      <c r="AF379" s="22">
        <v>17042</v>
      </c>
      <c r="AG379" s="22">
        <v>318</v>
      </c>
      <c r="AH379" s="20">
        <v>0</v>
      </c>
      <c r="AI379" s="20">
        <v>0</v>
      </c>
      <c r="AJ379" s="20" t="s">
        <v>605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644</v>
      </c>
      <c r="BH379" s="22">
        <v>260</v>
      </c>
      <c r="BI379" s="22">
        <v>640</v>
      </c>
      <c r="BJ379" s="22">
        <v>261</v>
      </c>
      <c r="BK379" s="22">
        <v>635</v>
      </c>
      <c r="BL379" s="22">
        <v>257</v>
      </c>
      <c r="BM379" s="22">
        <v>649</v>
      </c>
      <c r="BN379" s="22">
        <v>263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293</v>
      </c>
      <c r="CB379" s="22">
        <v>193</v>
      </c>
      <c r="CC379" s="22">
        <v>629</v>
      </c>
      <c r="CD379" s="22">
        <v>252</v>
      </c>
      <c r="CE379" s="22">
        <v>649</v>
      </c>
      <c r="CF379" s="22">
        <v>263</v>
      </c>
      <c r="CG379" s="22">
        <v>393</v>
      </c>
      <c r="CH379" s="22">
        <v>126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214285</v>
      </c>
      <c r="D380" s="22">
        <v>0</v>
      </c>
      <c r="E380" s="22">
        <v>0</v>
      </c>
      <c r="F380" s="22">
        <v>-1</v>
      </c>
      <c r="G380" s="22">
        <v>1</v>
      </c>
      <c r="H380" s="22">
        <v>0</v>
      </c>
      <c r="I380" s="22">
        <v>2</v>
      </c>
      <c r="J380" s="20">
        <v>0.5</v>
      </c>
      <c r="K380" s="20">
        <v>0.5</v>
      </c>
      <c r="L380" s="22">
        <v>0</v>
      </c>
      <c r="M380" s="20" t="s">
        <v>1363</v>
      </c>
      <c r="N380" s="20">
        <v>0</v>
      </c>
      <c r="O380" s="22">
        <v>311</v>
      </c>
      <c r="P380" s="23" t="b">
        <v>0</v>
      </c>
      <c r="Q380" s="20"/>
      <c r="R380" s="20"/>
      <c r="S380" s="22">
        <v>44</v>
      </c>
      <c r="T380" s="20" t="s">
        <v>1364</v>
      </c>
      <c r="U380" s="20">
        <v>1</v>
      </c>
      <c r="V380" s="20" t="s">
        <v>533</v>
      </c>
      <c r="W380" s="20">
        <v>0.1</v>
      </c>
      <c r="X380" s="23" t="b">
        <v>0</v>
      </c>
      <c r="Y380" s="20"/>
      <c r="Z380" s="20" t="s">
        <v>858</v>
      </c>
      <c r="AA380" s="22">
        <v>11</v>
      </c>
      <c r="AB380" s="22">
        <v>14</v>
      </c>
      <c r="AC380" s="22">
        <v>1</v>
      </c>
      <c r="AD380" s="22">
        <v>1747</v>
      </c>
      <c r="AE380" s="22">
        <v>82</v>
      </c>
      <c r="AF380" s="22">
        <v>5710</v>
      </c>
      <c r="AG380" s="22">
        <v>213</v>
      </c>
      <c r="AH380" s="20">
        <v>0</v>
      </c>
      <c r="AI380" s="20">
        <v>0.2</v>
      </c>
      <c r="AJ380" s="20" t="s">
        <v>533</v>
      </c>
      <c r="AK380" s="22">
        <v>4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3</v>
      </c>
      <c r="AX380" s="20">
        <v>0.2</v>
      </c>
      <c r="AY380" s="20">
        <v>0.3</v>
      </c>
      <c r="AZ380" s="20">
        <v>0</v>
      </c>
      <c r="BA380" s="20">
        <v>0.1</v>
      </c>
      <c r="BB380" s="22">
        <v>0</v>
      </c>
      <c r="BC380" s="20">
        <v>0</v>
      </c>
      <c r="BD380" s="20">
        <v>0</v>
      </c>
      <c r="BE380" s="20">
        <v>0</v>
      </c>
      <c r="BF380" s="20">
        <v>0.28000000000000003</v>
      </c>
      <c r="BG380" s="22">
        <v>407</v>
      </c>
      <c r="BH380" s="22">
        <v>145</v>
      </c>
      <c r="BI380" s="22">
        <v>379</v>
      </c>
      <c r="BJ380" s="22">
        <v>138</v>
      </c>
      <c r="BK380" s="22">
        <v>516</v>
      </c>
      <c r="BL380" s="22">
        <v>208</v>
      </c>
      <c r="BM380" s="22">
        <v>412</v>
      </c>
      <c r="BN380" s="22">
        <v>144</v>
      </c>
      <c r="BO380" s="22">
        <v>4</v>
      </c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6.3</v>
      </c>
      <c r="BZ380" s="22">
        <v>0</v>
      </c>
      <c r="CA380" s="22">
        <v>525</v>
      </c>
      <c r="CB380" s="22">
        <v>133</v>
      </c>
      <c r="CC380" s="22">
        <v>522</v>
      </c>
      <c r="CD380" s="22">
        <v>205</v>
      </c>
      <c r="CE380" s="22">
        <v>325</v>
      </c>
      <c r="CF380" s="22">
        <v>117</v>
      </c>
      <c r="CG380" s="22">
        <v>409</v>
      </c>
      <c r="CH380" s="22">
        <v>156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444765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0</v>
      </c>
      <c r="K381" s="20">
        <v>0</v>
      </c>
      <c r="L381" s="22">
        <v>0</v>
      </c>
      <c r="M381" s="20" t="s">
        <v>1374</v>
      </c>
      <c r="N381" s="20">
        <v>0</v>
      </c>
      <c r="O381" s="22">
        <v>312</v>
      </c>
      <c r="P381" s="23" t="b">
        <v>0</v>
      </c>
      <c r="Q381" s="20" t="s">
        <v>2116</v>
      </c>
      <c r="R381" s="20" t="s">
        <v>2117</v>
      </c>
      <c r="S381" s="22">
        <v>40</v>
      </c>
      <c r="T381" s="20" t="s">
        <v>1375</v>
      </c>
      <c r="U381" s="20">
        <v>0</v>
      </c>
      <c r="V381" s="20" t="s">
        <v>1376</v>
      </c>
      <c r="W381" s="20">
        <v>0</v>
      </c>
      <c r="X381" s="23" t="b">
        <v>0</v>
      </c>
      <c r="Y381" s="20"/>
      <c r="Z381" s="20" t="s">
        <v>872</v>
      </c>
      <c r="AA381" s="22">
        <v>11</v>
      </c>
      <c r="AB381" s="22">
        <v>14</v>
      </c>
      <c r="AC381" s="22">
        <v>0</v>
      </c>
      <c r="AD381" s="22">
        <v>0</v>
      </c>
      <c r="AE381" s="22">
        <v>0</v>
      </c>
      <c r="AF381" s="22">
        <v>1759</v>
      </c>
      <c r="AG381" s="22">
        <v>52</v>
      </c>
      <c r="AH381" s="20">
        <v>0</v>
      </c>
      <c r="AI381" s="20">
        <v>0</v>
      </c>
      <c r="AJ381" s="20" t="s">
        <v>684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480</v>
      </c>
      <c r="BH381" s="22">
        <v>179</v>
      </c>
      <c r="BI381" s="22">
        <v>466</v>
      </c>
      <c r="BJ381" s="22">
        <v>178</v>
      </c>
      <c r="BK381" s="22">
        <v>439</v>
      </c>
      <c r="BL381" s="22">
        <v>165</v>
      </c>
      <c r="BM381" s="22">
        <v>486</v>
      </c>
      <c r="BN381" s="22">
        <v>180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668</v>
      </c>
      <c r="CB381" s="22">
        <v>200</v>
      </c>
      <c r="CC381" s="22">
        <v>450</v>
      </c>
      <c r="CD381" s="22">
        <v>164</v>
      </c>
      <c r="CE381" s="22">
        <v>484</v>
      </c>
      <c r="CF381" s="22">
        <v>176</v>
      </c>
      <c r="CG381" s="22">
        <v>580</v>
      </c>
      <c r="CH381" s="22">
        <v>207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100</v>
      </c>
      <c r="B382" s="22">
        <v>100</v>
      </c>
      <c r="C382" s="22">
        <v>97032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1.7</v>
      </c>
      <c r="K382" s="20">
        <v>1.7</v>
      </c>
      <c r="L382" s="22">
        <v>7</v>
      </c>
      <c r="M382" s="20" t="s">
        <v>1343</v>
      </c>
      <c r="N382" s="20">
        <v>1.2</v>
      </c>
      <c r="O382" s="22">
        <v>313</v>
      </c>
      <c r="P382" s="23" t="b">
        <v>0</v>
      </c>
      <c r="Q382" s="20"/>
      <c r="R382" s="20" t="s">
        <v>3253</v>
      </c>
      <c r="S382" s="22">
        <v>60</v>
      </c>
      <c r="T382" s="20" t="s">
        <v>1344</v>
      </c>
      <c r="U382" s="20">
        <v>2.2000000000000002</v>
      </c>
      <c r="V382" s="20" t="s">
        <v>1345</v>
      </c>
      <c r="W382" s="20">
        <v>6.3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9</v>
      </c>
      <c r="AD382" s="22">
        <v>166201</v>
      </c>
      <c r="AE382" s="22">
        <v>8736</v>
      </c>
      <c r="AF382" s="22">
        <v>531441</v>
      </c>
      <c r="AG382" s="22">
        <v>5092</v>
      </c>
      <c r="AH382" s="20">
        <v>0.2</v>
      </c>
      <c r="AI382" s="20">
        <v>1.5</v>
      </c>
      <c r="AJ382" s="20" t="s">
        <v>1343</v>
      </c>
      <c r="AK382" s="22">
        <v>297</v>
      </c>
      <c r="AL382" s="22">
        <v>0</v>
      </c>
      <c r="AM382" s="22">
        <v>1</v>
      </c>
      <c r="AN382" s="22">
        <v>0</v>
      </c>
      <c r="AO382" s="22">
        <v>4</v>
      </c>
      <c r="AP382" s="22">
        <v>0</v>
      </c>
      <c r="AQ382" s="22">
        <v>0</v>
      </c>
      <c r="AR382" s="22">
        <v>0</v>
      </c>
      <c r="AS382" s="22">
        <v>0</v>
      </c>
      <c r="AT382" s="22">
        <v>1</v>
      </c>
      <c r="AU382" s="22">
        <v>0</v>
      </c>
      <c r="AV382" s="22">
        <v>2</v>
      </c>
      <c r="AW382" s="22">
        <v>53</v>
      </c>
      <c r="AX382" s="20">
        <v>83.8</v>
      </c>
      <c r="AY382" s="20">
        <v>33.5</v>
      </c>
      <c r="AZ382" s="20">
        <v>45</v>
      </c>
      <c r="BA382" s="20">
        <v>16.3</v>
      </c>
      <c r="BB382" s="22">
        <v>4</v>
      </c>
      <c r="BC382" s="20">
        <v>0.52</v>
      </c>
      <c r="BD382" s="20">
        <v>0.12</v>
      </c>
      <c r="BE382" s="20">
        <v>0.64</v>
      </c>
      <c r="BF382" s="20">
        <v>7.15</v>
      </c>
      <c r="BG382" s="22">
        <v>135</v>
      </c>
      <c r="BH382" s="22">
        <v>53</v>
      </c>
      <c r="BI382" s="22">
        <v>184</v>
      </c>
      <c r="BJ382" s="22">
        <v>54</v>
      </c>
      <c r="BK382" s="22">
        <v>129</v>
      </c>
      <c r="BL382" s="22">
        <v>19</v>
      </c>
      <c r="BM382" s="22">
        <v>148</v>
      </c>
      <c r="BN382" s="22">
        <v>37</v>
      </c>
      <c r="BO382" s="20"/>
      <c r="BP382" s="20"/>
      <c r="BQ382" s="22">
        <v>3</v>
      </c>
      <c r="BR382" s="20"/>
      <c r="BS382" s="20"/>
      <c r="BT382" s="20"/>
      <c r="BU382" s="22">
        <v>0.16</v>
      </c>
      <c r="BV382" s="22">
        <v>0</v>
      </c>
      <c r="BW382" s="22">
        <v>0.04</v>
      </c>
      <c r="BX382" s="22">
        <v>0.2</v>
      </c>
      <c r="BY382" s="22">
        <v>2.17</v>
      </c>
      <c r="BZ382" s="22">
        <v>1.21</v>
      </c>
      <c r="CA382" s="22">
        <v>62</v>
      </c>
      <c r="CB382" s="22">
        <v>4</v>
      </c>
      <c r="CC382" s="22">
        <v>245</v>
      </c>
      <c r="CD382" s="22">
        <v>80</v>
      </c>
      <c r="CE382" s="22">
        <v>199</v>
      </c>
      <c r="CF382" s="22">
        <v>65</v>
      </c>
      <c r="CG382" s="22">
        <v>61</v>
      </c>
      <c r="CH382" s="22">
        <v>22</v>
      </c>
      <c r="CI382" s="22">
        <v>1.21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441428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2</v>
      </c>
      <c r="J383" s="20">
        <v>1.5</v>
      </c>
      <c r="K383" s="20">
        <v>1.5</v>
      </c>
      <c r="L383" s="22">
        <v>0</v>
      </c>
      <c r="M383" s="20" t="s">
        <v>2572</v>
      </c>
      <c r="N383" s="20">
        <v>1</v>
      </c>
      <c r="O383" s="22">
        <v>626</v>
      </c>
      <c r="P383" s="23" t="b">
        <v>0</v>
      </c>
      <c r="Q383" s="20"/>
      <c r="R383" s="20"/>
      <c r="S383" s="22">
        <v>40</v>
      </c>
      <c r="T383" s="20" t="s">
        <v>2573</v>
      </c>
      <c r="U383" s="20">
        <v>1.3</v>
      </c>
      <c r="V383" s="20" t="s">
        <v>2574</v>
      </c>
      <c r="W383" s="20">
        <v>0.1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4</v>
      </c>
      <c r="AD383" s="22">
        <v>6371</v>
      </c>
      <c r="AE383" s="22">
        <v>458</v>
      </c>
      <c r="AF383" s="22">
        <v>3233</v>
      </c>
      <c r="AG383" s="22">
        <v>353</v>
      </c>
      <c r="AH383" s="20">
        <v>0.2</v>
      </c>
      <c r="AI383" s="20">
        <v>1</v>
      </c>
      <c r="AJ383" s="20" t="s">
        <v>2574</v>
      </c>
      <c r="AK383" s="22">
        <v>114</v>
      </c>
      <c r="AL383" s="22">
        <v>0</v>
      </c>
      <c r="AM383" s="22">
        <v>0</v>
      </c>
      <c r="AN383" s="22">
        <v>0</v>
      </c>
      <c r="AO383" s="22">
        <v>1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27</v>
      </c>
      <c r="AX383" s="20">
        <v>29.6</v>
      </c>
      <c r="AY383" s="20">
        <v>2.1</v>
      </c>
      <c r="AZ383" s="20">
        <v>0</v>
      </c>
      <c r="BA383" s="20">
        <v>3.2</v>
      </c>
      <c r="BB383" s="22">
        <v>1</v>
      </c>
      <c r="BC383" s="20">
        <v>0</v>
      </c>
      <c r="BD383" s="20">
        <v>0.01</v>
      </c>
      <c r="BE383" s="20">
        <v>0.01</v>
      </c>
      <c r="BF383" s="20">
        <v>0.99</v>
      </c>
      <c r="BG383" s="22">
        <v>272</v>
      </c>
      <c r="BH383" s="22">
        <v>108</v>
      </c>
      <c r="BI383" s="22">
        <v>345</v>
      </c>
      <c r="BJ383" s="22">
        <v>128</v>
      </c>
      <c r="BK383" s="22">
        <v>436</v>
      </c>
      <c r="BL383" s="22">
        <v>162</v>
      </c>
      <c r="BM383" s="22">
        <v>335</v>
      </c>
      <c r="BN383" s="22">
        <v>119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0.01</v>
      </c>
      <c r="BX383" s="22">
        <v>0.01</v>
      </c>
      <c r="BY383" s="22">
        <v>0.78</v>
      </c>
      <c r="BZ383" s="22">
        <v>0.79</v>
      </c>
      <c r="CA383" s="22">
        <v>665</v>
      </c>
      <c r="CB383" s="22">
        <v>197</v>
      </c>
      <c r="CC383" s="22">
        <v>249</v>
      </c>
      <c r="CD383" s="22">
        <v>82</v>
      </c>
      <c r="CE383" s="22">
        <v>286</v>
      </c>
      <c r="CF383" s="22">
        <v>96</v>
      </c>
      <c r="CG383" s="22">
        <v>424</v>
      </c>
      <c r="CH383" s="22">
        <v>166</v>
      </c>
      <c r="CI383" s="22">
        <v>0.79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491970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3</v>
      </c>
      <c r="J384" s="20">
        <v>0.5</v>
      </c>
      <c r="K384" s="20">
        <v>0.5</v>
      </c>
      <c r="L384" s="22">
        <v>0</v>
      </c>
      <c r="M384" s="20" t="s">
        <v>1291</v>
      </c>
      <c r="N384" s="20">
        <v>0</v>
      </c>
      <c r="O384" s="22">
        <v>627</v>
      </c>
      <c r="P384" s="23" t="b">
        <v>0</v>
      </c>
      <c r="Q384" s="20"/>
      <c r="R384" s="20"/>
      <c r="S384" s="22">
        <v>45</v>
      </c>
      <c r="T384" s="20" t="s">
        <v>2575</v>
      </c>
      <c r="U384" s="20">
        <v>0</v>
      </c>
      <c r="V384" s="20" t="s">
        <v>681</v>
      </c>
      <c r="W384" s="20">
        <v>0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0</v>
      </c>
      <c r="AD384" s="22">
        <v>688</v>
      </c>
      <c r="AE384" s="22">
        <v>42</v>
      </c>
      <c r="AF384" s="22">
        <v>1002</v>
      </c>
      <c r="AG384" s="22">
        <v>36</v>
      </c>
      <c r="AH384" s="20">
        <v>0</v>
      </c>
      <c r="AI384" s="20">
        <v>0</v>
      </c>
      <c r="AJ384" s="20" t="s">
        <v>681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625</v>
      </c>
      <c r="BH384" s="22">
        <v>246</v>
      </c>
      <c r="BI384" s="22">
        <v>620</v>
      </c>
      <c r="BJ384" s="22">
        <v>247</v>
      </c>
      <c r="BK384" s="22">
        <v>612</v>
      </c>
      <c r="BL384" s="22">
        <v>242</v>
      </c>
      <c r="BM384" s="22">
        <v>630</v>
      </c>
      <c r="BN384" s="22">
        <v>249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448</v>
      </c>
      <c r="CB384" s="22">
        <v>249</v>
      </c>
      <c r="CC384" s="22">
        <v>607</v>
      </c>
      <c r="CD384" s="22">
        <v>237</v>
      </c>
      <c r="CE384" s="22">
        <v>629</v>
      </c>
      <c r="CF384" s="22">
        <v>249</v>
      </c>
      <c r="CG384" s="22">
        <v>596</v>
      </c>
      <c r="CH384" s="22">
        <v>231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496208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3</v>
      </c>
      <c r="J385" s="20">
        <v>0.5</v>
      </c>
      <c r="K385" s="20">
        <v>0.5</v>
      </c>
      <c r="L385" s="22">
        <v>0</v>
      </c>
      <c r="M385" s="20" t="s">
        <v>999</v>
      </c>
      <c r="N385" s="20">
        <v>0</v>
      </c>
      <c r="O385" s="22">
        <v>628</v>
      </c>
      <c r="P385" s="23" t="b">
        <v>0</v>
      </c>
      <c r="Q385" s="20"/>
      <c r="R385" s="20"/>
      <c r="S385" s="22">
        <v>44</v>
      </c>
      <c r="T385" s="20" t="s">
        <v>2576</v>
      </c>
      <c r="U385" s="20">
        <v>1</v>
      </c>
      <c r="V385" s="20" t="s">
        <v>2577</v>
      </c>
      <c r="W385" s="20">
        <v>0.1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1</v>
      </c>
      <c r="AD385" s="22">
        <v>3416</v>
      </c>
      <c r="AE385" s="22">
        <v>189</v>
      </c>
      <c r="AF385" s="22">
        <v>3975</v>
      </c>
      <c r="AG385" s="22">
        <v>160</v>
      </c>
      <c r="AH385" s="20">
        <v>0</v>
      </c>
      <c r="AI385" s="20">
        <v>0.2</v>
      </c>
      <c r="AJ385" s="20" t="s">
        <v>2577</v>
      </c>
      <c r="AK385" s="22">
        <v>13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3</v>
      </c>
      <c r="AX385" s="20">
        <v>0.2</v>
      </c>
      <c r="AY385" s="20">
        <v>0.8</v>
      </c>
      <c r="AZ385" s="20">
        <v>0</v>
      </c>
      <c r="BA385" s="20">
        <v>0.1</v>
      </c>
      <c r="BB385" s="22">
        <v>0</v>
      </c>
      <c r="BC385" s="20">
        <v>0</v>
      </c>
      <c r="BD385" s="20">
        <v>0</v>
      </c>
      <c r="BE385" s="20">
        <v>0</v>
      </c>
      <c r="BF385" s="20">
        <v>0.14000000000000001</v>
      </c>
      <c r="BG385" s="22">
        <v>409</v>
      </c>
      <c r="BH385" s="22">
        <v>192</v>
      </c>
      <c r="BI385" s="22">
        <v>367</v>
      </c>
      <c r="BJ385" s="22">
        <v>185</v>
      </c>
      <c r="BK385" s="22">
        <v>548</v>
      </c>
      <c r="BL385" s="22">
        <v>214</v>
      </c>
      <c r="BM385" s="22">
        <v>414</v>
      </c>
      <c r="BN385" s="22">
        <v>194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0.97</v>
      </c>
      <c r="BZ385" s="22">
        <v>0</v>
      </c>
      <c r="CA385" s="22">
        <v>575</v>
      </c>
      <c r="CB385" s="22">
        <v>304</v>
      </c>
      <c r="CC385" s="22">
        <v>552</v>
      </c>
      <c r="CD385" s="22">
        <v>208</v>
      </c>
      <c r="CE385" s="22">
        <v>338</v>
      </c>
      <c r="CF385" s="22">
        <v>149</v>
      </c>
      <c r="CG385" s="22">
        <v>495</v>
      </c>
      <c r="CH385" s="22">
        <v>171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491501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3</v>
      </c>
      <c r="J386" s="20">
        <v>0.5</v>
      </c>
      <c r="K386" s="20">
        <v>0.5</v>
      </c>
      <c r="L386" s="22">
        <v>0</v>
      </c>
      <c r="M386" s="20" t="s">
        <v>479</v>
      </c>
      <c r="N386" s="20">
        <v>0</v>
      </c>
      <c r="O386" s="22">
        <v>629</v>
      </c>
      <c r="P386" s="23" t="b">
        <v>0</v>
      </c>
      <c r="Q386" s="20"/>
      <c r="R386" s="20"/>
      <c r="S386" s="22">
        <v>45</v>
      </c>
      <c r="T386" s="20" t="s">
        <v>2578</v>
      </c>
      <c r="U386" s="20">
        <v>0</v>
      </c>
      <c r="V386" s="20" t="s">
        <v>2579</v>
      </c>
      <c r="W386" s="20">
        <v>0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0</v>
      </c>
      <c r="AD386" s="22">
        <v>447</v>
      </c>
      <c r="AE386" s="22">
        <v>24</v>
      </c>
      <c r="AF386" s="22">
        <v>819</v>
      </c>
      <c r="AG386" s="22">
        <v>29</v>
      </c>
      <c r="AH386" s="20">
        <v>0</v>
      </c>
      <c r="AI386" s="20">
        <v>0</v>
      </c>
      <c r="AJ386" s="20" t="s">
        <v>2579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624</v>
      </c>
      <c r="BH386" s="22">
        <v>245</v>
      </c>
      <c r="BI386" s="22">
        <v>619</v>
      </c>
      <c r="BJ386" s="22">
        <v>246</v>
      </c>
      <c r="BK386" s="22">
        <v>611</v>
      </c>
      <c r="BL386" s="22">
        <v>241</v>
      </c>
      <c r="BM386" s="22">
        <v>629</v>
      </c>
      <c r="BN386" s="22">
        <v>248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447</v>
      </c>
      <c r="CB386" s="22">
        <v>248</v>
      </c>
      <c r="CC386" s="22">
        <v>606</v>
      </c>
      <c r="CD386" s="22">
        <v>236</v>
      </c>
      <c r="CE386" s="22">
        <v>628</v>
      </c>
      <c r="CF386" s="22">
        <v>248</v>
      </c>
      <c r="CG386" s="22">
        <v>626</v>
      </c>
      <c r="CH386" s="22">
        <v>248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158983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3</v>
      </c>
      <c r="J387" s="20">
        <v>1.3</v>
      </c>
      <c r="K387" s="20">
        <v>1.3</v>
      </c>
      <c r="L387" s="22">
        <v>1</v>
      </c>
      <c r="M387" s="20" t="s">
        <v>2828</v>
      </c>
      <c r="N387" s="20">
        <v>0.8</v>
      </c>
      <c r="O387" s="22">
        <v>668</v>
      </c>
      <c r="P387" s="23" t="b">
        <v>0</v>
      </c>
      <c r="Q387" s="20"/>
      <c r="R387" s="20"/>
      <c r="S387" s="22">
        <v>55</v>
      </c>
      <c r="T387" s="20" t="s">
        <v>2829</v>
      </c>
      <c r="U387" s="20">
        <v>1</v>
      </c>
      <c r="V387" s="20" t="s">
        <v>2830</v>
      </c>
      <c r="W387" s="20">
        <v>0.1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4</v>
      </c>
      <c r="AD387" s="22">
        <v>5140</v>
      </c>
      <c r="AE387" s="22">
        <v>211</v>
      </c>
      <c r="AF387" s="22">
        <v>3765</v>
      </c>
      <c r="AG387" s="22">
        <v>295</v>
      </c>
      <c r="AH387" s="20">
        <v>0.1</v>
      </c>
      <c r="AI387" s="20">
        <v>0.7</v>
      </c>
      <c r="AJ387" s="20" t="s">
        <v>2830</v>
      </c>
      <c r="AK387" s="22">
        <v>89</v>
      </c>
      <c r="AL387" s="22">
        <v>0</v>
      </c>
      <c r="AM387" s="22">
        <v>0</v>
      </c>
      <c r="AN387" s="22">
        <v>0</v>
      </c>
      <c r="AO387" s="22">
        <v>1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16</v>
      </c>
      <c r="AX387" s="20">
        <v>14.2</v>
      </c>
      <c r="AY387" s="20">
        <v>2.2999999999999998</v>
      </c>
      <c r="AZ387" s="20">
        <v>0</v>
      </c>
      <c r="BA387" s="20">
        <v>1.6</v>
      </c>
      <c r="BB387" s="22">
        <v>1</v>
      </c>
      <c r="BC387" s="20">
        <v>0</v>
      </c>
      <c r="BD387" s="20">
        <v>0.01</v>
      </c>
      <c r="BE387" s="20">
        <v>0.01</v>
      </c>
      <c r="BF387" s="20">
        <v>2.36</v>
      </c>
      <c r="BG387" s="22">
        <v>320</v>
      </c>
      <c r="BH387" s="22">
        <v>137</v>
      </c>
      <c r="BI387" s="22">
        <v>344</v>
      </c>
      <c r="BJ387" s="22">
        <v>170</v>
      </c>
      <c r="BK387" s="22">
        <v>700</v>
      </c>
      <c r="BL387" s="22">
        <v>301</v>
      </c>
      <c r="BM387" s="22">
        <v>375</v>
      </c>
      <c r="BN387" s="22">
        <v>174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0.01</v>
      </c>
      <c r="BX387" s="22">
        <v>0.01</v>
      </c>
      <c r="BY387" s="22">
        <v>2.39</v>
      </c>
      <c r="BZ387" s="22">
        <v>1.01</v>
      </c>
      <c r="CA387" s="22">
        <v>102</v>
      </c>
      <c r="CB387" s="22">
        <v>63</v>
      </c>
      <c r="CC387" s="22">
        <v>299</v>
      </c>
      <c r="CD387" s="22">
        <v>139</v>
      </c>
      <c r="CE387" s="22">
        <v>383</v>
      </c>
      <c r="CF387" s="22">
        <v>183</v>
      </c>
      <c r="CG387" s="22">
        <v>489</v>
      </c>
      <c r="CH387" s="22">
        <v>168</v>
      </c>
      <c r="CI387" s="22">
        <v>1.01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441266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3</v>
      </c>
      <c r="J388" s="20">
        <v>1.5</v>
      </c>
      <c r="K388" s="20">
        <v>1.5</v>
      </c>
      <c r="L388" s="22">
        <v>1</v>
      </c>
      <c r="M388" s="20" t="s">
        <v>983</v>
      </c>
      <c r="N388" s="20">
        <v>1</v>
      </c>
      <c r="O388" s="22">
        <v>708</v>
      </c>
      <c r="P388" s="23" t="b">
        <v>0</v>
      </c>
      <c r="Q388" s="20"/>
      <c r="R388" s="20"/>
      <c r="S388" s="22">
        <v>50</v>
      </c>
      <c r="T388" s="20" t="s">
        <v>3254</v>
      </c>
      <c r="U388" s="20">
        <v>1</v>
      </c>
      <c r="V388" s="20" t="s">
        <v>3255</v>
      </c>
      <c r="W388" s="20">
        <v>0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</v>
      </c>
      <c r="AD388" s="22">
        <v>4222</v>
      </c>
      <c r="AE388" s="22">
        <v>627</v>
      </c>
      <c r="AF388" s="22">
        <v>1139</v>
      </c>
      <c r="AG388" s="22">
        <v>328</v>
      </c>
      <c r="AH388" s="20">
        <v>0.2</v>
      </c>
      <c r="AI388" s="20">
        <v>0.4</v>
      </c>
      <c r="AJ388" s="20" t="s">
        <v>3255</v>
      </c>
      <c r="AK388" s="22">
        <v>14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6</v>
      </c>
      <c r="AX388" s="20">
        <v>8</v>
      </c>
      <c r="AY388" s="20">
        <v>0.9</v>
      </c>
      <c r="AZ388" s="20">
        <v>10</v>
      </c>
      <c r="BA388" s="20">
        <v>1.9</v>
      </c>
      <c r="BB388" s="22">
        <v>0</v>
      </c>
      <c r="BC388" s="20">
        <v>0</v>
      </c>
      <c r="BD388" s="20">
        <v>0</v>
      </c>
      <c r="BE388" s="20">
        <v>0</v>
      </c>
      <c r="BF388" s="20">
        <v>0.04</v>
      </c>
      <c r="BG388" s="22">
        <v>358</v>
      </c>
      <c r="BH388" s="22">
        <v>158</v>
      </c>
      <c r="BI388" s="22">
        <v>365</v>
      </c>
      <c r="BJ388" s="22">
        <v>183</v>
      </c>
      <c r="BK388" s="22">
        <v>275</v>
      </c>
      <c r="BL388" s="22">
        <v>143</v>
      </c>
      <c r="BM388" s="22">
        <v>369</v>
      </c>
      <c r="BN388" s="22">
        <v>171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0.26</v>
      </c>
      <c r="BZ388" s="22">
        <v>0</v>
      </c>
      <c r="CA388" s="22">
        <v>209</v>
      </c>
      <c r="CB388" s="22">
        <v>132</v>
      </c>
      <c r="CC388" s="22">
        <v>270</v>
      </c>
      <c r="CD388" s="22">
        <v>123</v>
      </c>
      <c r="CE388" s="22">
        <v>376</v>
      </c>
      <c r="CF388" s="22">
        <v>177</v>
      </c>
      <c r="CG388" s="22">
        <v>530</v>
      </c>
      <c r="CH388" s="22">
        <v>191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437742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3</v>
      </c>
      <c r="J389" s="20">
        <v>1.1000000000000001</v>
      </c>
      <c r="K389" s="20">
        <v>0.3</v>
      </c>
      <c r="L389" s="22">
        <v>1</v>
      </c>
      <c r="M389" s="20" t="s">
        <v>890</v>
      </c>
      <c r="N389" s="20">
        <v>0.8</v>
      </c>
      <c r="O389" s="22">
        <v>21</v>
      </c>
      <c r="P389" s="23" t="b">
        <v>0</v>
      </c>
      <c r="Q389" s="20"/>
      <c r="R389" s="20"/>
      <c r="S389" s="22">
        <v>49</v>
      </c>
      <c r="T389" s="20" t="s">
        <v>891</v>
      </c>
      <c r="U389" s="20">
        <v>1.5</v>
      </c>
      <c r="V389" s="20" t="s">
        <v>892</v>
      </c>
      <c r="W389" s="20">
        <v>0</v>
      </c>
      <c r="X389" s="23" t="b">
        <v>0</v>
      </c>
      <c r="Y389" s="20"/>
      <c r="Z389" s="20" t="s">
        <v>858</v>
      </c>
      <c r="AA389" s="22">
        <v>12</v>
      </c>
      <c r="AB389" s="22">
        <v>102</v>
      </c>
      <c r="AC389" s="22">
        <v>3</v>
      </c>
      <c r="AD389" s="22">
        <v>742</v>
      </c>
      <c r="AE389" s="22">
        <v>81</v>
      </c>
      <c r="AF389" s="22">
        <v>1053</v>
      </c>
      <c r="AG389" s="22">
        <v>44</v>
      </c>
      <c r="AH389" s="20">
        <v>0.2</v>
      </c>
      <c r="AI389" s="20">
        <v>0.6</v>
      </c>
      <c r="AJ389" s="20" t="s">
        <v>602</v>
      </c>
      <c r="AK389" s="22">
        <v>130</v>
      </c>
      <c r="AL389" s="22">
        <v>0</v>
      </c>
      <c r="AM389" s="22">
        <v>0</v>
      </c>
      <c r="AN389" s="22">
        <v>0</v>
      </c>
      <c r="AO389" s="22">
        <v>2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11</v>
      </c>
      <c r="AX389" s="20">
        <v>4.2</v>
      </c>
      <c r="AY389" s="20">
        <v>13.9</v>
      </c>
      <c r="AZ389" s="20">
        <v>11</v>
      </c>
      <c r="BA389" s="20">
        <v>2.9</v>
      </c>
      <c r="BB389" s="22">
        <v>2</v>
      </c>
      <c r="BC389" s="20">
        <v>0.06</v>
      </c>
      <c r="BD389" s="20">
        <v>0.01</v>
      </c>
      <c r="BE389" s="20">
        <v>7.0000000000000007E-2</v>
      </c>
      <c r="BF389" s="20">
        <v>1.07</v>
      </c>
      <c r="BG389" s="22">
        <v>379</v>
      </c>
      <c r="BH389" s="22">
        <v>175</v>
      </c>
      <c r="BI389" s="22">
        <v>274</v>
      </c>
      <c r="BJ389" s="22">
        <v>147</v>
      </c>
      <c r="BK389" s="22">
        <v>263</v>
      </c>
      <c r="BL389" s="22">
        <v>139</v>
      </c>
      <c r="BM389" s="22">
        <v>345</v>
      </c>
      <c r="BN389" s="22">
        <v>158</v>
      </c>
      <c r="BO389" s="20"/>
      <c r="BP389" s="20"/>
      <c r="BQ389" s="20"/>
      <c r="BR389" s="20"/>
      <c r="BS389" s="20"/>
      <c r="BT389" s="20"/>
      <c r="BU389" s="22">
        <v>0.04</v>
      </c>
      <c r="BV389" s="22">
        <v>0</v>
      </c>
      <c r="BW389" s="22">
        <v>0.01</v>
      </c>
      <c r="BX389" s="22">
        <v>0.05</v>
      </c>
      <c r="BY389" s="22">
        <v>0.74</v>
      </c>
      <c r="BZ389" s="22">
        <v>1.38</v>
      </c>
      <c r="CA389" s="22">
        <v>278</v>
      </c>
      <c r="CB389" s="22">
        <v>182</v>
      </c>
      <c r="CC389" s="22">
        <v>295</v>
      </c>
      <c r="CD389" s="22">
        <v>135</v>
      </c>
      <c r="CE389" s="22">
        <v>277</v>
      </c>
      <c r="CF389" s="22">
        <v>125</v>
      </c>
      <c r="CG389" s="22">
        <v>579</v>
      </c>
      <c r="CH389" s="22">
        <v>220</v>
      </c>
      <c r="CI389" s="22">
        <v>1.38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184704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3</v>
      </c>
      <c r="J390" s="20">
        <v>2.9</v>
      </c>
      <c r="K390" s="20">
        <v>1.2</v>
      </c>
      <c r="L390" s="22">
        <v>2</v>
      </c>
      <c r="M390" s="20" t="s">
        <v>944</v>
      </c>
      <c r="N390" s="20">
        <v>1.7</v>
      </c>
      <c r="O390" s="22">
        <v>52</v>
      </c>
      <c r="P390" s="23" t="b">
        <v>0</v>
      </c>
      <c r="Q390" s="20"/>
      <c r="R390" s="20"/>
      <c r="S390" s="22">
        <v>44</v>
      </c>
      <c r="T390" s="20" t="s">
        <v>945</v>
      </c>
      <c r="U390" s="20">
        <v>1.6</v>
      </c>
      <c r="V390" s="20" t="s">
        <v>667</v>
      </c>
      <c r="W390" s="20">
        <v>1.1000000000000001</v>
      </c>
      <c r="X390" s="23" t="b">
        <v>0</v>
      </c>
      <c r="Y390" s="20"/>
      <c r="Z390" s="20" t="s">
        <v>858</v>
      </c>
      <c r="AA390" s="22">
        <v>12</v>
      </c>
      <c r="AB390" s="22">
        <v>102</v>
      </c>
      <c r="AC390" s="22">
        <v>8</v>
      </c>
      <c r="AD390" s="22">
        <v>56510</v>
      </c>
      <c r="AE390" s="22">
        <v>7307</v>
      </c>
      <c r="AF390" s="22">
        <v>72109</v>
      </c>
      <c r="AG390" s="22">
        <v>2712</v>
      </c>
      <c r="AH390" s="20">
        <v>0.4</v>
      </c>
      <c r="AI390" s="20">
        <v>1.8</v>
      </c>
      <c r="AJ390" s="20" t="s">
        <v>667</v>
      </c>
      <c r="AK390" s="22">
        <v>450</v>
      </c>
      <c r="AL390" s="22">
        <v>0</v>
      </c>
      <c r="AM390" s="22">
        <v>0</v>
      </c>
      <c r="AN390" s="22">
        <v>0</v>
      </c>
      <c r="AO390" s="22">
        <v>11</v>
      </c>
      <c r="AP390" s="22">
        <v>0</v>
      </c>
      <c r="AQ390" s="22">
        <v>0</v>
      </c>
      <c r="AR390" s="22">
        <v>0</v>
      </c>
      <c r="AS390" s="22">
        <v>2</v>
      </c>
      <c r="AT390" s="22">
        <v>0</v>
      </c>
      <c r="AU390" s="22">
        <v>0</v>
      </c>
      <c r="AV390" s="22">
        <v>0</v>
      </c>
      <c r="AW390" s="22">
        <v>70</v>
      </c>
      <c r="AX390" s="20">
        <v>76.400000000000006</v>
      </c>
      <c r="AY390" s="20">
        <v>65.599999999999994</v>
      </c>
      <c r="AZ390" s="20">
        <v>6</v>
      </c>
      <c r="BA390" s="20">
        <v>14.8</v>
      </c>
      <c r="BB390" s="22">
        <v>5</v>
      </c>
      <c r="BC390" s="20">
        <v>0.09</v>
      </c>
      <c r="BD390" s="20">
        <v>0.3</v>
      </c>
      <c r="BE390" s="20">
        <v>0.39</v>
      </c>
      <c r="BF390" s="20">
        <v>8.82</v>
      </c>
      <c r="BG390" s="22">
        <v>152</v>
      </c>
      <c r="BH390" s="22">
        <v>56</v>
      </c>
      <c r="BI390" s="22">
        <v>108</v>
      </c>
      <c r="BJ390" s="22">
        <v>76</v>
      </c>
      <c r="BK390" s="22">
        <v>301</v>
      </c>
      <c r="BL390" s="22">
        <v>152</v>
      </c>
      <c r="BM390" s="22">
        <v>173</v>
      </c>
      <c r="BN390" s="22">
        <v>89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0.06</v>
      </c>
      <c r="BX390" s="22">
        <v>0.08</v>
      </c>
      <c r="BY390" s="22">
        <v>1.76</v>
      </c>
      <c r="BZ390" s="22">
        <v>2.2000000000000002</v>
      </c>
      <c r="CA390" s="22">
        <v>514</v>
      </c>
      <c r="CB390" s="22">
        <v>277</v>
      </c>
      <c r="CC390" s="22">
        <v>202</v>
      </c>
      <c r="CD390" s="22">
        <v>91</v>
      </c>
      <c r="CE390" s="22">
        <v>260</v>
      </c>
      <c r="CF390" s="22">
        <v>120</v>
      </c>
      <c r="CG390" s="22">
        <v>154</v>
      </c>
      <c r="CH390" s="22">
        <v>51</v>
      </c>
      <c r="CI390" s="22">
        <v>1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174310</v>
      </c>
      <c r="D391" s="22">
        <v>-1</v>
      </c>
      <c r="E391" s="22">
        <v>1</v>
      </c>
      <c r="F391" s="22">
        <v>-2</v>
      </c>
      <c r="G391" s="22">
        <v>2</v>
      </c>
      <c r="H391" s="22">
        <v>0</v>
      </c>
      <c r="I391" s="22">
        <v>4</v>
      </c>
      <c r="J391" s="20">
        <v>2.1</v>
      </c>
      <c r="K391" s="20">
        <v>0.8</v>
      </c>
      <c r="L391" s="22">
        <v>1</v>
      </c>
      <c r="M391" s="20" t="s">
        <v>2118</v>
      </c>
      <c r="N391" s="20">
        <v>1.3</v>
      </c>
      <c r="O391" s="22">
        <v>314</v>
      </c>
      <c r="P391" s="23" t="b">
        <v>0</v>
      </c>
      <c r="Q391" s="20"/>
      <c r="R391" s="20"/>
      <c r="S391" s="22">
        <v>48</v>
      </c>
      <c r="T391" s="20" t="s">
        <v>2119</v>
      </c>
      <c r="U391" s="20">
        <v>1.6</v>
      </c>
      <c r="V391" s="20" t="s">
        <v>2120</v>
      </c>
      <c r="W391" s="20">
        <v>0.7</v>
      </c>
      <c r="X391" s="23" t="b">
        <v>0</v>
      </c>
      <c r="Y391" s="20"/>
      <c r="Z391" s="20" t="s">
        <v>858</v>
      </c>
      <c r="AA391" s="22">
        <v>12</v>
      </c>
      <c r="AB391" s="22">
        <v>102</v>
      </c>
      <c r="AC391" s="22">
        <v>8</v>
      </c>
      <c r="AD391" s="22">
        <v>16959</v>
      </c>
      <c r="AE391" s="22">
        <v>1054</v>
      </c>
      <c r="AF391" s="22">
        <v>59287</v>
      </c>
      <c r="AG391" s="22">
        <v>2084</v>
      </c>
      <c r="AH391" s="20">
        <v>0.3</v>
      </c>
      <c r="AI391" s="20">
        <v>1.7</v>
      </c>
      <c r="AJ391" s="20" t="s">
        <v>2120</v>
      </c>
      <c r="AK391" s="22">
        <v>222</v>
      </c>
      <c r="AL391" s="22">
        <v>0</v>
      </c>
      <c r="AM391" s="22">
        <v>0</v>
      </c>
      <c r="AN391" s="22">
        <v>0</v>
      </c>
      <c r="AO391" s="22">
        <v>4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15</v>
      </c>
      <c r="AX391" s="20">
        <v>11.2</v>
      </c>
      <c r="AY391" s="20">
        <v>45.3</v>
      </c>
      <c r="AZ391" s="20">
        <v>31</v>
      </c>
      <c r="BA391" s="20">
        <v>8.8000000000000007</v>
      </c>
      <c r="BB391" s="22">
        <v>3</v>
      </c>
      <c r="BC391" s="20">
        <v>0.4</v>
      </c>
      <c r="BD391" s="20">
        <v>0.17</v>
      </c>
      <c r="BE391" s="20">
        <v>0.56999999999999995</v>
      </c>
      <c r="BF391" s="20">
        <v>3.98</v>
      </c>
      <c r="BG391" s="22">
        <v>335</v>
      </c>
      <c r="BH391" s="22">
        <v>40</v>
      </c>
      <c r="BI391" s="22">
        <v>150</v>
      </c>
      <c r="BJ391" s="22">
        <v>16</v>
      </c>
      <c r="BK391" s="22">
        <v>167</v>
      </c>
      <c r="BL391" s="22">
        <v>36</v>
      </c>
      <c r="BM391" s="22">
        <v>259</v>
      </c>
      <c r="BN391" s="22">
        <v>36</v>
      </c>
      <c r="BO391" s="20"/>
      <c r="BP391" s="20"/>
      <c r="BQ391" s="20"/>
      <c r="BR391" s="20"/>
      <c r="BS391" s="22">
        <v>2</v>
      </c>
      <c r="BT391" s="20"/>
      <c r="BU391" s="22">
        <v>0.16</v>
      </c>
      <c r="BV391" s="22">
        <v>0</v>
      </c>
      <c r="BW391" s="22">
        <v>7.0000000000000007E-2</v>
      </c>
      <c r="BX391" s="22">
        <v>0.23</v>
      </c>
      <c r="BY391" s="22">
        <v>1.61</v>
      </c>
      <c r="BZ391" s="22">
        <v>1.62</v>
      </c>
      <c r="CA391" s="22">
        <v>306</v>
      </c>
      <c r="CB391" s="22">
        <v>61</v>
      </c>
      <c r="CC391" s="22">
        <v>223</v>
      </c>
      <c r="CD391" s="22">
        <v>31</v>
      </c>
      <c r="CE391" s="22">
        <v>262</v>
      </c>
      <c r="CF391" s="22">
        <v>36</v>
      </c>
      <c r="CG391" s="22">
        <v>196</v>
      </c>
      <c r="CH391" s="22">
        <v>36</v>
      </c>
      <c r="CI391" s="22">
        <v>1.22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208904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2</v>
      </c>
      <c r="J392" s="20">
        <v>6.1</v>
      </c>
      <c r="K392" s="20">
        <v>2.8</v>
      </c>
      <c r="L392" s="22">
        <v>0</v>
      </c>
      <c r="M392" s="20" t="s">
        <v>2121</v>
      </c>
      <c r="N392" s="20">
        <v>3.3</v>
      </c>
      <c r="O392" s="22">
        <v>315</v>
      </c>
      <c r="P392" s="23" t="b">
        <v>0</v>
      </c>
      <c r="Q392" s="20"/>
      <c r="R392" s="20"/>
      <c r="S392" s="22">
        <v>40</v>
      </c>
      <c r="T392" s="20" t="s">
        <v>2122</v>
      </c>
      <c r="U392" s="20">
        <v>2.8</v>
      </c>
      <c r="V392" s="20" t="s">
        <v>540</v>
      </c>
      <c r="W392" s="20">
        <v>1.8</v>
      </c>
      <c r="X392" s="23" t="b">
        <v>0</v>
      </c>
      <c r="Y392" s="20"/>
      <c r="Z392" s="20" t="s">
        <v>858</v>
      </c>
      <c r="AA392" s="22">
        <v>12</v>
      </c>
      <c r="AB392" s="22">
        <v>102</v>
      </c>
      <c r="AC392" s="22">
        <v>11</v>
      </c>
      <c r="AD392" s="22">
        <v>149556</v>
      </c>
      <c r="AE392" s="22">
        <v>11652</v>
      </c>
      <c r="AF392" s="22">
        <v>50740</v>
      </c>
      <c r="AG392" s="22">
        <v>5218</v>
      </c>
      <c r="AH392" s="20">
        <v>0.8</v>
      </c>
      <c r="AI392" s="20">
        <v>2.8</v>
      </c>
      <c r="AJ392" s="20" t="s">
        <v>540</v>
      </c>
      <c r="AK392" s="22">
        <v>268</v>
      </c>
      <c r="AL392" s="22">
        <v>1</v>
      </c>
      <c r="AM392" s="22">
        <v>0</v>
      </c>
      <c r="AN392" s="22">
        <v>0</v>
      </c>
      <c r="AO392" s="22">
        <v>5</v>
      </c>
      <c r="AP392" s="22">
        <v>0</v>
      </c>
      <c r="AQ392" s="22">
        <v>0</v>
      </c>
      <c r="AR392" s="22">
        <v>0</v>
      </c>
      <c r="AS392" s="22">
        <v>1</v>
      </c>
      <c r="AT392" s="22">
        <v>0</v>
      </c>
      <c r="AU392" s="22">
        <v>0</v>
      </c>
      <c r="AV392" s="22">
        <v>1</v>
      </c>
      <c r="AW392" s="22">
        <v>48</v>
      </c>
      <c r="AX392" s="20">
        <v>81</v>
      </c>
      <c r="AY392" s="20">
        <v>1.4</v>
      </c>
      <c r="AZ392" s="20">
        <v>23</v>
      </c>
      <c r="BA392" s="20">
        <v>10.6</v>
      </c>
      <c r="BB392" s="22">
        <v>3</v>
      </c>
      <c r="BC392" s="20">
        <v>0.21</v>
      </c>
      <c r="BD392" s="20">
        <v>0</v>
      </c>
      <c r="BE392" s="20">
        <v>0.21</v>
      </c>
      <c r="BF392" s="20">
        <v>4.46</v>
      </c>
      <c r="BG392" s="22">
        <v>141</v>
      </c>
      <c r="BH392" s="22">
        <v>55</v>
      </c>
      <c r="BI392" s="22">
        <v>355</v>
      </c>
      <c r="BJ392" s="22">
        <v>131</v>
      </c>
      <c r="BK392" s="22">
        <v>201</v>
      </c>
      <c r="BL392" s="22">
        <v>51</v>
      </c>
      <c r="BM392" s="22">
        <v>236</v>
      </c>
      <c r="BN392" s="22">
        <v>82</v>
      </c>
      <c r="BO392" s="20"/>
      <c r="BP392" s="20"/>
      <c r="BQ392" s="20"/>
      <c r="BR392" s="20"/>
      <c r="BS392" s="20"/>
      <c r="BT392" s="20"/>
      <c r="BU392" s="22">
        <v>7.0000000000000007E-2</v>
      </c>
      <c r="BV392" s="22">
        <v>0</v>
      </c>
      <c r="BW392" s="22">
        <v>0</v>
      </c>
      <c r="BX392" s="22">
        <v>7.0000000000000007E-2</v>
      </c>
      <c r="BY392" s="22">
        <v>1.5</v>
      </c>
      <c r="BZ392" s="22">
        <v>1.68</v>
      </c>
      <c r="CA392" s="22">
        <v>639</v>
      </c>
      <c r="CB392" s="22">
        <v>181</v>
      </c>
      <c r="CC392" s="22">
        <v>72</v>
      </c>
      <c r="CD392" s="22">
        <v>17</v>
      </c>
      <c r="CE392" s="22">
        <v>135</v>
      </c>
      <c r="CF392" s="22">
        <v>43</v>
      </c>
      <c r="CG392" s="22">
        <v>126</v>
      </c>
      <c r="CH392" s="22">
        <v>49</v>
      </c>
      <c r="CI392" s="22">
        <v>1.01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165183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2</v>
      </c>
      <c r="J393" s="20">
        <v>2.9</v>
      </c>
      <c r="K393" s="20">
        <v>1.2</v>
      </c>
      <c r="L393" s="22">
        <v>2</v>
      </c>
      <c r="M393" s="20" t="s">
        <v>2123</v>
      </c>
      <c r="N393" s="20">
        <v>1.7</v>
      </c>
      <c r="O393" s="22">
        <v>316</v>
      </c>
      <c r="P393" s="23" t="b">
        <v>0</v>
      </c>
      <c r="Q393" s="20"/>
      <c r="R393" s="20"/>
      <c r="S393" s="22">
        <v>40</v>
      </c>
      <c r="T393" s="20" t="s">
        <v>2124</v>
      </c>
      <c r="U393" s="20">
        <v>1.2</v>
      </c>
      <c r="V393" s="20" t="s">
        <v>2125</v>
      </c>
      <c r="W393" s="20">
        <v>6.1</v>
      </c>
      <c r="X393" s="23" t="b">
        <v>0</v>
      </c>
      <c r="Y393" s="20"/>
      <c r="Z393" s="20" t="s">
        <v>858</v>
      </c>
      <c r="AA393" s="22">
        <v>12</v>
      </c>
      <c r="AB393" s="22">
        <v>102</v>
      </c>
      <c r="AC393" s="22">
        <v>6</v>
      </c>
      <c r="AD393" s="22">
        <v>75701</v>
      </c>
      <c r="AE393" s="22">
        <v>7934</v>
      </c>
      <c r="AF393" s="22">
        <v>269388</v>
      </c>
      <c r="AG393" s="22">
        <v>8068</v>
      </c>
      <c r="AH393" s="20">
        <v>0.4</v>
      </c>
      <c r="AI393" s="20">
        <v>1.5</v>
      </c>
      <c r="AJ393" s="20" t="s">
        <v>2125</v>
      </c>
      <c r="AK393" s="22">
        <v>450</v>
      </c>
      <c r="AL393" s="22">
        <v>0</v>
      </c>
      <c r="AM393" s="22">
        <v>0</v>
      </c>
      <c r="AN393" s="22">
        <v>0</v>
      </c>
      <c r="AO393" s="22">
        <v>11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57</v>
      </c>
      <c r="AX393" s="20">
        <v>97</v>
      </c>
      <c r="AY393" s="20">
        <v>16.100000000000001</v>
      </c>
      <c r="AZ393" s="20">
        <v>33</v>
      </c>
      <c r="BA393" s="20">
        <v>14.5</v>
      </c>
      <c r="BB393" s="22">
        <v>5</v>
      </c>
      <c r="BC393" s="20">
        <v>0.37</v>
      </c>
      <c r="BD393" s="20">
        <v>0.06</v>
      </c>
      <c r="BE393" s="20">
        <v>0.43</v>
      </c>
      <c r="BF393" s="20">
        <v>8.82</v>
      </c>
      <c r="BG393" s="22">
        <v>101</v>
      </c>
      <c r="BH393" s="22">
        <v>35</v>
      </c>
      <c r="BI393" s="22">
        <v>256</v>
      </c>
      <c r="BJ393" s="22">
        <v>80</v>
      </c>
      <c r="BK393" s="22">
        <v>157</v>
      </c>
      <c r="BL393" s="22">
        <v>32</v>
      </c>
      <c r="BM393" s="22">
        <v>178</v>
      </c>
      <c r="BN393" s="22">
        <v>51</v>
      </c>
      <c r="BO393" s="20"/>
      <c r="BP393" s="20"/>
      <c r="BQ393" s="20"/>
      <c r="BR393" s="20"/>
      <c r="BS393" s="20"/>
      <c r="BT393" s="20"/>
      <c r="BU393" s="22">
        <v>7.0000000000000007E-2</v>
      </c>
      <c r="BV393" s="22">
        <v>0</v>
      </c>
      <c r="BW393" s="22">
        <v>0.01</v>
      </c>
      <c r="BX393" s="22">
        <v>0.08</v>
      </c>
      <c r="BY393" s="22">
        <v>1.76</v>
      </c>
      <c r="BZ393" s="22">
        <v>2.2000000000000002</v>
      </c>
      <c r="CA393" s="22">
        <v>626</v>
      </c>
      <c r="CB393" s="22">
        <v>172</v>
      </c>
      <c r="CC393" s="22">
        <v>200</v>
      </c>
      <c r="CD393" s="22">
        <v>64</v>
      </c>
      <c r="CE393" s="22">
        <v>294</v>
      </c>
      <c r="CF393" s="22">
        <v>99</v>
      </c>
      <c r="CG393" s="22">
        <v>64</v>
      </c>
      <c r="CH393" s="22">
        <v>23</v>
      </c>
      <c r="CI393" s="22">
        <v>1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82738</v>
      </c>
      <c r="D394" s="22">
        <v>0</v>
      </c>
      <c r="E394" s="22">
        <v>0</v>
      </c>
      <c r="F394" s="22">
        <v>-2</v>
      </c>
      <c r="G394" s="22">
        <v>2</v>
      </c>
      <c r="H394" s="22">
        <v>0</v>
      </c>
      <c r="I394" s="22">
        <v>3</v>
      </c>
      <c r="J394" s="20">
        <v>-0.5</v>
      </c>
      <c r="K394" s="20">
        <v>-0.5</v>
      </c>
      <c r="L394" s="22">
        <v>0</v>
      </c>
      <c r="M394" s="20" t="s">
        <v>1236</v>
      </c>
      <c r="N394" s="20">
        <v>0</v>
      </c>
      <c r="O394" s="22">
        <v>317</v>
      </c>
      <c r="P394" s="23" t="b">
        <v>0</v>
      </c>
      <c r="Q394" s="20"/>
      <c r="R394" s="20"/>
      <c r="S394" s="22">
        <v>48</v>
      </c>
      <c r="T394" s="20" t="s">
        <v>2126</v>
      </c>
      <c r="U394" s="20">
        <v>1</v>
      </c>
      <c r="V394" s="20" t="s">
        <v>2127</v>
      </c>
      <c r="W394" s="20">
        <v>0</v>
      </c>
      <c r="X394" s="23" t="b">
        <v>0</v>
      </c>
      <c r="Y394" s="20"/>
      <c r="Z394" s="20" t="s">
        <v>858</v>
      </c>
      <c r="AA394" s="22">
        <v>12</v>
      </c>
      <c r="AB394" s="22">
        <v>102</v>
      </c>
      <c r="AC394" s="22">
        <v>1</v>
      </c>
      <c r="AD394" s="22">
        <v>598</v>
      </c>
      <c r="AE394" s="22">
        <v>32</v>
      </c>
      <c r="AF394" s="22">
        <v>4303</v>
      </c>
      <c r="AG394" s="22">
        <v>121</v>
      </c>
      <c r="AH394" s="20">
        <v>0</v>
      </c>
      <c r="AI394" s="20">
        <v>0.2</v>
      </c>
      <c r="AJ394" s="20" t="s">
        <v>2127</v>
      </c>
      <c r="AK394" s="22">
        <v>2</v>
      </c>
      <c r="AL394" s="22">
        <v>0</v>
      </c>
      <c r="AM394" s="22">
        <v>0</v>
      </c>
      <c r="AN394" s="22">
        <v>0</v>
      </c>
      <c r="AO394" s="22">
        <v>1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3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1.22</v>
      </c>
      <c r="BG394" s="22">
        <v>645</v>
      </c>
      <c r="BH394" s="22">
        <v>261</v>
      </c>
      <c r="BI394" s="22">
        <v>641</v>
      </c>
      <c r="BJ394" s="22">
        <v>262</v>
      </c>
      <c r="BK394" s="22">
        <v>636</v>
      </c>
      <c r="BL394" s="22">
        <v>258</v>
      </c>
      <c r="BM394" s="22">
        <v>650</v>
      </c>
      <c r="BN394" s="22">
        <v>264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54.9</v>
      </c>
      <c r="BZ394" s="22">
        <v>45</v>
      </c>
      <c r="CA394" s="22">
        <v>294</v>
      </c>
      <c r="CB394" s="22">
        <v>194</v>
      </c>
      <c r="CC394" s="22">
        <v>630</v>
      </c>
      <c r="CD394" s="22">
        <v>253</v>
      </c>
      <c r="CE394" s="22">
        <v>353</v>
      </c>
      <c r="CF394" s="22">
        <v>158</v>
      </c>
      <c r="CG394" s="22">
        <v>528</v>
      </c>
      <c r="CH394" s="22">
        <v>190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156658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2</v>
      </c>
      <c r="J395" s="20">
        <v>2.9</v>
      </c>
      <c r="K395" s="20">
        <v>1.2</v>
      </c>
      <c r="L395" s="22">
        <v>2</v>
      </c>
      <c r="M395" s="20" t="s">
        <v>1170</v>
      </c>
      <c r="N395" s="20">
        <v>1.7</v>
      </c>
      <c r="O395" s="22">
        <v>318</v>
      </c>
      <c r="P395" s="23" t="b">
        <v>0</v>
      </c>
      <c r="Q395" s="20"/>
      <c r="R395" s="20" t="s">
        <v>2432</v>
      </c>
      <c r="S395" s="22">
        <v>40</v>
      </c>
      <c r="T395" s="20" t="s">
        <v>2128</v>
      </c>
      <c r="U395" s="20">
        <v>1.5</v>
      </c>
      <c r="V395" s="20" t="s">
        <v>2129</v>
      </c>
      <c r="W395" s="20">
        <v>0.1</v>
      </c>
      <c r="X395" s="23" t="b">
        <v>0</v>
      </c>
      <c r="Y395" s="20"/>
      <c r="Z395" s="20" t="s">
        <v>858</v>
      </c>
      <c r="AA395" s="22">
        <v>12</v>
      </c>
      <c r="AB395" s="22">
        <v>102</v>
      </c>
      <c r="AC395" s="22">
        <v>6</v>
      </c>
      <c r="AD395" s="22">
        <v>7255</v>
      </c>
      <c r="AE395" s="22">
        <v>753</v>
      </c>
      <c r="AF395" s="22">
        <v>2891</v>
      </c>
      <c r="AG395" s="22">
        <v>161</v>
      </c>
      <c r="AH395" s="20">
        <v>0.4</v>
      </c>
      <c r="AI395" s="20">
        <v>1.5</v>
      </c>
      <c r="AJ395" s="20" t="s">
        <v>2129</v>
      </c>
      <c r="AK395" s="22">
        <v>337</v>
      </c>
      <c r="AL395" s="22">
        <v>0</v>
      </c>
      <c r="AM395" s="22">
        <v>0</v>
      </c>
      <c r="AN395" s="22">
        <v>0</v>
      </c>
      <c r="AO395" s="22">
        <v>7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42</v>
      </c>
      <c r="AX395" s="20">
        <v>58.4</v>
      </c>
      <c r="AY395" s="20">
        <v>25.6</v>
      </c>
      <c r="AZ395" s="20">
        <v>28</v>
      </c>
      <c r="BA395" s="20">
        <v>11.2</v>
      </c>
      <c r="BB395" s="22">
        <v>4</v>
      </c>
      <c r="BC395" s="20">
        <v>0.32</v>
      </c>
      <c r="BD395" s="20">
        <v>0.05</v>
      </c>
      <c r="BE395" s="20">
        <v>0.37</v>
      </c>
      <c r="BF395" s="20">
        <v>4.5999999999999996</v>
      </c>
      <c r="BG395" s="22">
        <v>198</v>
      </c>
      <c r="BH395" s="22">
        <v>81</v>
      </c>
      <c r="BI395" s="22">
        <v>215</v>
      </c>
      <c r="BJ395" s="22">
        <v>63</v>
      </c>
      <c r="BK395" s="22">
        <v>183</v>
      </c>
      <c r="BL395" s="22">
        <v>43</v>
      </c>
      <c r="BM395" s="22">
        <v>228</v>
      </c>
      <c r="BN395" s="22">
        <v>75</v>
      </c>
      <c r="BO395" s="20"/>
      <c r="BP395" s="20"/>
      <c r="BQ395" s="20"/>
      <c r="BR395" s="20"/>
      <c r="BS395" s="20"/>
      <c r="BT395" s="20"/>
      <c r="BU395" s="22">
        <v>0.09</v>
      </c>
      <c r="BV395" s="22">
        <v>0</v>
      </c>
      <c r="BW395" s="22">
        <v>0.01</v>
      </c>
      <c r="BX395" s="22">
        <v>0.1</v>
      </c>
      <c r="BY395" s="22">
        <v>1.23</v>
      </c>
      <c r="BZ395" s="22">
        <v>1.87</v>
      </c>
      <c r="CA395" s="22">
        <v>625</v>
      </c>
      <c r="CB395" s="22">
        <v>171</v>
      </c>
      <c r="CC395" s="22">
        <v>199</v>
      </c>
      <c r="CD395" s="22">
        <v>63</v>
      </c>
      <c r="CE395" s="22">
        <v>267</v>
      </c>
      <c r="CF395" s="22">
        <v>84</v>
      </c>
      <c r="CG395" s="22">
        <v>413</v>
      </c>
      <c r="CH395" s="22">
        <v>158</v>
      </c>
      <c r="CI395" s="22">
        <v>1.07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193195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365</v>
      </c>
      <c r="N396" s="20">
        <v>0</v>
      </c>
      <c r="O396" s="22">
        <v>319</v>
      </c>
      <c r="P396" s="23" t="b">
        <v>0</v>
      </c>
      <c r="Q396" s="20" t="s">
        <v>3091</v>
      </c>
      <c r="R396" s="20" t="s">
        <v>3092</v>
      </c>
      <c r="S396" s="22">
        <v>49</v>
      </c>
      <c r="T396" s="20" t="s">
        <v>2130</v>
      </c>
      <c r="U396" s="20">
        <v>0</v>
      </c>
      <c r="V396" s="20" t="s">
        <v>760</v>
      </c>
      <c r="W396" s="20">
        <v>0</v>
      </c>
      <c r="X396" s="23" t="b">
        <v>0</v>
      </c>
      <c r="Y396" s="20"/>
      <c r="Z396" s="20" t="s">
        <v>872</v>
      </c>
      <c r="AA396" s="22">
        <v>12</v>
      </c>
      <c r="AB396" s="22">
        <v>102</v>
      </c>
      <c r="AC396" s="22">
        <v>0</v>
      </c>
      <c r="AD396" s="22">
        <v>182</v>
      </c>
      <c r="AE396" s="22">
        <v>0</v>
      </c>
      <c r="AF396" s="22">
        <v>3253</v>
      </c>
      <c r="AG396" s="22">
        <v>66</v>
      </c>
      <c r="AH396" s="20">
        <v>0</v>
      </c>
      <c r="AI396" s="20">
        <v>0</v>
      </c>
      <c r="AJ396" s="20" t="s">
        <v>760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660</v>
      </c>
      <c r="BH396" s="22">
        <v>273</v>
      </c>
      <c r="BI396" s="22">
        <v>658</v>
      </c>
      <c r="BJ396" s="22">
        <v>274</v>
      </c>
      <c r="BK396" s="22">
        <v>654</v>
      </c>
      <c r="BL396" s="22">
        <v>271</v>
      </c>
      <c r="BM396" s="22">
        <v>664</v>
      </c>
      <c r="BN396" s="22">
        <v>275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252</v>
      </c>
      <c r="CB396" s="22">
        <v>167</v>
      </c>
      <c r="CC396" s="22">
        <v>651</v>
      </c>
      <c r="CD396" s="22">
        <v>269</v>
      </c>
      <c r="CE396" s="22">
        <v>664</v>
      </c>
      <c r="CF396" s="22">
        <v>275</v>
      </c>
      <c r="CG396" s="22">
        <v>593</v>
      </c>
      <c r="CH396" s="22">
        <v>229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0</v>
      </c>
      <c r="B397" s="22">
        <v>0</v>
      </c>
      <c r="C397" s="22">
        <v>96784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3</v>
      </c>
      <c r="J397" s="20">
        <v>0</v>
      </c>
      <c r="K397" s="20">
        <v>0</v>
      </c>
      <c r="L397" s="22">
        <v>0</v>
      </c>
      <c r="M397" s="20" t="s">
        <v>1014</v>
      </c>
      <c r="N397" s="20">
        <v>0</v>
      </c>
      <c r="O397" s="22">
        <v>320</v>
      </c>
      <c r="P397" s="23" t="b">
        <v>0</v>
      </c>
      <c r="Q397" s="20" t="s">
        <v>3256</v>
      </c>
      <c r="R397" s="20" t="s">
        <v>2433</v>
      </c>
      <c r="S397" s="22">
        <v>49</v>
      </c>
      <c r="T397" s="20" t="s">
        <v>2131</v>
      </c>
      <c r="U397" s="20">
        <v>0</v>
      </c>
      <c r="V397" s="20" t="s">
        <v>681</v>
      </c>
      <c r="W397" s="20">
        <v>0</v>
      </c>
      <c r="X397" s="23" t="b">
        <v>0</v>
      </c>
      <c r="Y397" s="20"/>
      <c r="Z397" s="20" t="s">
        <v>899</v>
      </c>
      <c r="AA397" s="22">
        <v>12</v>
      </c>
      <c r="AB397" s="22">
        <v>102</v>
      </c>
      <c r="AC397" s="22">
        <v>0</v>
      </c>
      <c r="AD397" s="22">
        <v>353</v>
      </c>
      <c r="AE397" s="22">
        <v>6</v>
      </c>
      <c r="AF397" s="22">
        <v>1140</v>
      </c>
      <c r="AG397" s="22">
        <v>20</v>
      </c>
      <c r="AH397" s="20">
        <v>0</v>
      </c>
      <c r="AI397" s="20">
        <v>0</v>
      </c>
      <c r="AJ397" s="20" t="s">
        <v>681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0</v>
      </c>
      <c r="AX397" s="20">
        <v>0</v>
      </c>
      <c r="AY397" s="20">
        <v>0</v>
      </c>
      <c r="AZ397" s="20">
        <v>0</v>
      </c>
      <c r="BA397" s="20">
        <v>0</v>
      </c>
      <c r="BB397" s="22">
        <v>0</v>
      </c>
      <c r="BC397" s="20">
        <v>0</v>
      </c>
      <c r="BD397" s="20">
        <v>0</v>
      </c>
      <c r="BE397" s="20">
        <v>0</v>
      </c>
      <c r="BF397" s="20">
        <v>0</v>
      </c>
      <c r="BG397" s="22">
        <v>656</v>
      </c>
      <c r="BH397" s="22">
        <v>269</v>
      </c>
      <c r="BI397" s="22">
        <v>653</v>
      </c>
      <c r="BJ397" s="22">
        <v>270</v>
      </c>
      <c r="BK397" s="22">
        <v>648</v>
      </c>
      <c r="BL397" s="22">
        <v>266</v>
      </c>
      <c r="BM397" s="22">
        <v>660</v>
      </c>
      <c r="BN397" s="22">
        <v>271</v>
      </c>
      <c r="BO397" s="20"/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</v>
      </c>
      <c r="BX397" s="22">
        <v>0</v>
      </c>
      <c r="BY397" s="22">
        <v>0</v>
      </c>
      <c r="BZ397" s="22">
        <v>0</v>
      </c>
      <c r="CA397" s="22">
        <v>238</v>
      </c>
      <c r="CB397" s="22">
        <v>156</v>
      </c>
      <c r="CC397" s="22">
        <v>645</v>
      </c>
      <c r="CD397" s="22">
        <v>264</v>
      </c>
      <c r="CE397" s="22">
        <v>660</v>
      </c>
      <c r="CF397" s="22">
        <v>271</v>
      </c>
      <c r="CG397" s="22">
        <v>682</v>
      </c>
      <c r="CH397" s="22">
        <v>281</v>
      </c>
      <c r="CI397" s="22">
        <v>0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244262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2</v>
      </c>
      <c r="J398" s="20">
        <v>3.5</v>
      </c>
      <c r="K398" s="20">
        <v>1.5</v>
      </c>
      <c r="L398" s="22">
        <v>3</v>
      </c>
      <c r="M398" s="20" t="s">
        <v>1622</v>
      </c>
      <c r="N398" s="20">
        <v>2</v>
      </c>
      <c r="O398" s="22">
        <v>321</v>
      </c>
      <c r="P398" s="23" t="b">
        <v>0</v>
      </c>
      <c r="Q398" s="20"/>
      <c r="R398" s="20" t="s">
        <v>3093</v>
      </c>
      <c r="S398" s="22">
        <v>44</v>
      </c>
      <c r="T398" s="20" t="s">
        <v>2132</v>
      </c>
      <c r="U398" s="20">
        <v>1.4</v>
      </c>
      <c r="V398" s="20" t="s">
        <v>2133</v>
      </c>
      <c r="W398" s="20">
        <v>0.1</v>
      </c>
      <c r="X398" s="23" t="b">
        <v>0</v>
      </c>
      <c r="Y398" s="20"/>
      <c r="Z398" s="20" t="s">
        <v>858</v>
      </c>
      <c r="AA398" s="22">
        <v>12</v>
      </c>
      <c r="AB398" s="22">
        <v>102</v>
      </c>
      <c r="AC398" s="22">
        <v>7</v>
      </c>
      <c r="AD398" s="22">
        <v>3030</v>
      </c>
      <c r="AE398" s="22">
        <v>1028</v>
      </c>
      <c r="AF398" s="22">
        <v>8724</v>
      </c>
      <c r="AG398" s="22">
        <v>161</v>
      </c>
      <c r="AH398" s="20">
        <v>0.5</v>
      </c>
      <c r="AI398" s="20">
        <v>1.6</v>
      </c>
      <c r="AJ398" s="20" t="s">
        <v>2133</v>
      </c>
      <c r="AK398" s="22">
        <v>210</v>
      </c>
      <c r="AL398" s="22">
        <v>0</v>
      </c>
      <c r="AM398" s="22">
        <v>0</v>
      </c>
      <c r="AN398" s="22">
        <v>0</v>
      </c>
      <c r="AO398" s="22">
        <v>6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1</v>
      </c>
      <c r="AW398" s="22">
        <v>32</v>
      </c>
      <c r="AX398" s="20">
        <v>33</v>
      </c>
      <c r="AY398" s="20">
        <v>95</v>
      </c>
      <c r="AZ398" s="20">
        <v>30</v>
      </c>
      <c r="BA398" s="20">
        <v>15.8</v>
      </c>
      <c r="BB398" s="22">
        <v>2</v>
      </c>
      <c r="BC398" s="20">
        <v>0.1</v>
      </c>
      <c r="BD398" s="20">
        <v>0.7</v>
      </c>
      <c r="BE398" s="20">
        <v>0.8</v>
      </c>
      <c r="BF398" s="20">
        <v>4.62</v>
      </c>
      <c r="BG398" s="22">
        <v>262</v>
      </c>
      <c r="BH398" s="22">
        <v>103</v>
      </c>
      <c r="BI398" s="22">
        <v>56</v>
      </c>
      <c r="BJ398" s="22">
        <v>12</v>
      </c>
      <c r="BK398" s="22">
        <v>172</v>
      </c>
      <c r="BL398" s="22">
        <v>39</v>
      </c>
      <c r="BM398" s="22">
        <v>156</v>
      </c>
      <c r="BN398" s="22">
        <v>40</v>
      </c>
      <c r="BO398" s="22">
        <v>1</v>
      </c>
      <c r="BP398" s="20"/>
      <c r="BQ398" s="22">
        <v>2</v>
      </c>
      <c r="BR398" s="20"/>
      <c r="BS398" s="20"/>
      <c r="BT398" s="20"/>
      <c r="BU398" s="22">
        <v>0.04</v>
      </c>
      <c r="BV398" s="22">
        <v>0</v>
      </c>
      <c r="BW398" s="22">
        <v>0.3</v>
      </c>
      <c r="BX398" s="22">
        <v>0.34</v>
      </c>
      <c r="BY398" s="22">
        <v>1.98</v>
      </c>
      <c r="BZ398" s="22">
        <v>2.57</v>
      </c>
      <c r="CA398" s="22">
        <v>547</v>
      </c>
      <c r="CB398" s="22">
        <v>142</v>
      </c>
      <c r="CC398" s="22">
        <v>163</v>
      </c>
      <c r="CD398" s="22">
        <v>56</v>
      </c>
      <c r="CE398" s="22">
        <v>282</v>
      </c>
      <c r="CF398" s="22">
        <v>94</v>
      </c>
      <c r="CG398" s="22">
        <v>386</v>
      </c>
      <c r="CH398" s="22">
        <v>149</v>
      </c>
      <c r="CI398" s="22">
        <v>0.86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49083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3</v>
      </c>
      <c r="J399" s="20">
        <v>0</v>
      </c>
      <c r="K399" s="20">
        <v>0</v>
      </c>
      <c r="L399" s="22">
        <v>0</v>
      </c>
      <c r="M399" s="20" t="s">
        <v>1236</v>
      </c>
      <c r="N399" s="20">
        <v>0</v>
      </c>
      <c r="O399" s="22">
        <v>322</v>
      </c>
      <c r="P399" s="23" t="b">
        <v>0</v>
      </c>
      <c r="Q399" s="20" t="s">
        <v>2936</v>
      </c>
      <c r="R399" s="20" t="s">
        <v>2937</v>
      </c>
      <c r="S399" s="22">
        <v>49</v>
      </c>
      <c r="T399" s="20" t="s">
        <v>2134</v>
      </c>
      <c r="U399" s="20">
        <v>0</v>
      </c>
      <c r="V399" s="20" t="s">
        <v>2135</v>
      </c>
      <c r="W399" s="20">
        <v>0</v>
      </c>
      <c r="X399" s="23" t="b">
        <v>0</v>
      </c>
      <c r="Y399" s="20"/>
      <c r="Z399" s="20" t="s">
        <v>872</v>
      </c>
      <c r="AA399" s="22">
        <v>12</v>
      </c>
      <c r="AB399" s="22">
        <v>102</v>
      </c>
      <c r="AC399" s="22">
        <v>0</v>
      </c>
      <c r="AD399" s="22">
        <v>59</v>
      </c>
      <c r="AE399" s="22">
        <v>0</v>
      </c>
      <c r="AF399" s="22">
        <v>1699</v>
      </c>
      <c r="AG399" s="22">
        <v>32</v>
      </c>
      <c r="AH399" s="20">
        <v>0</v>
      </c>
      <c r="AI399" s="20">
        <v>0</v>
      </c>
      <c r="AJ399" s="20" t="s">
        <v>2135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653</v>
      </c>
      <c r="BH399" s="22">
        <v>266</v>
      </c>
      <c r="BI399" s="22">
        <v>650</v>
      </c>
      <c r="BJ399" s="22">
        <v>267</v>
      </c>
      <c r="BK399" s="22">
        <v>645</v>
      </c>
      <c r="BL399" s="22">
        <v>263</v>
      </c>
      <c r="BM399" s="22">
        <v>657</v>
      </c>
      <c r="BN399" s="22">
        <v>268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225</v>
      </c>
      <c r="CB399" s="22">
        <v>145</v>
      </c>
      <c r="CC399" s="22">
        <v>642</v>
      </c>
      <c r="CD399" s="22">
        <v>261</v>
      </c>
      <c r="CE399" s="22">
        <v>657</v>
      </c>
      <c r="CF399" s="22">
        <v>268</v>
      </c>
      <c r="CG399" s="22">
        <v>650</v>
      </c>
      <c r="CH399" s="22">
        <v>263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113534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1</v>
      </c>
      <c r="J400" s="20">
        <v>0</v>
      </c>
      <c r="K400" s="20">
        <v>0</v>
      </c>
      <c r="L400" s="22">
        <v>0</v>
      </c>
      <c r="M400" s="20" t="s">
        <v>900</v>
      </c>
      <c r="N400" s="20">
        <v>0</v>
      </c>
      <c r="O400" s="22">
        <v>323</v>
      </c>
      <c r="P400" s="23" t="b">
        <v>0</v>
      </c>
      <c r="Q400" s="20" t="s">
        <v>3094</v>
      </c>
      <c r="R400" s="20" t="s">
        <v>3095</v>
      </c>
      <c r="S400" s="22">
        <v>40</v>
      </c>
      <c r="T400" s="20" t="s">
        <v>2136</v>
      </c>
      <c r="U400" s="20">
        <v>0</v>
      </c>
      <c r="V400" s="20" t="s">
        <v>2137</v>
      </c>
      <c r="W400" s="20">
        <v>0.4</v>
      </c>
      <c r="X400" s="23" t="b">
        <v>0</v>
      </c>
      <c r="Y400" s="20"/>
      <c r="Z400" s="20" t="s">
        <v>872</v>
      </c>
      <c r="AA400" s="22">
        <v>12</v>
      </c>
      <c r="AB400" s="22">
        <v>102</v>
      </c>
      <c r="AC400" s="22">
        <v>0</v>
      </c>
      <c r="AD400" s="22">
        <v>1324</v>
      </c>
      <c r="AE400" s="22">
        <v>0</v>
      </c>
      <c r="AF400" s="22">
        <v>25092</v>
      </c>
      <c r="AG400" s="22">
        <v>1201</v>
      </c>
      <c r="AH400" s="20">
        <v>0</v>
      </c>
      <c r="AI400" s="20">
        <v>0</v>
      </c>
      <c r="AJ400" s="20" t="s">
        <v>2137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437</v>
      </c>
      <c r="BH400" s="22">
        <v>40</v>
      </c>
      <c r="BI400" s="22">
        <v>421</v>
      </c>
      <c r="BJ400" s="22">
        <v>23</v>
      </c>
      <c r="BK400" s="22">
        <v>392</v>
      </c>
      <c r="BL400" s="22">
        <v>19</v>
      </c>
      <c r="BM400" s="22">
        <v>443</v>
      </c>
      <c r="BN400" s="22">
        <v>40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615</v>
      </c>
      <c r="CB400" s="22">
        <v>47</v>
      </c>
      <c r="CC400" s="22">
        <v>405</v>
      </c>
      <c r="CD400" s="22">
        <v>40</v>
      </c>
      <c r="CE400" s="22">
        <v>438</v>
      </c>
      <c r="CF400" s="22">
        <v>40</v>
      </c>
      <c r="CG400" s="22">
        <v>246</v>
      </c>
      <c r="CH400" s="22">
        <v>33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422303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4</v>
      </c>
      <c r="J401" s="20">
        <v>0</v>
      </c>
      <c r="K401" s="20">
        <v>0</v>
      </c>
      <c r="L401" s="22">
        <v>0</v>
      </c>
      <c r="M401" s="20" t="s">
        <v>935</v>
      </c>
      <c r="N401" s="20">
        <v>0</v>
      </c>
      <c r="O401" s="22">
        <v>324</v>
      </c>
      <c r="P401" s="23" t="b">
        <v>0</v>
      </c>
      <c r="Q401" s="20" t="s">
        <v>2938</v>
      </c>
      <c r="R401" s="20" t="s">
        <v>2939</v>
      </c>
      <c r="S401" s="22">
        <v>45</v>
      </c>
      <c r="T401" s="20" t="s">
        <v>2138</v>
      </c>
      <c r="U401" s="20">
        <v>0</v>
      </c>
      <c r="V401" s="20" t="s">
        <v>752</v>
      </c>
      <c r="W401" s="20">
        <v>1.1000000000000001</v>
      </c>
      <c r="X401" s="23" t="b">
        <v>0</v>
      </c>
      <c r="Y401" s="20"/>
      <c r="Z401" s="20" t="s">
        <v>872</v>
      </c>
      <c r="AA401" s="22">
        <v>12</v>
      </c>
      <c r="AB401" s="22">
        <v>102</v>
      </c>
      <c r="AC401" s="22">
        <v>0</v>
      </c>
      <c r="AD401" s="22">
        <v>7174</v>
      </c>
      <c r="AE401" s="22">
        <v>0</v>
      </c>
      <c r="AF401" s="22">
        <v>169853</v>
      </c>
      <c r="AG401" s="22">
        <v>4941</v>
      </c>
      <c r="AH401" s="20">
        <v>0</v>
      </c>
      <c r="AI401" s="20">
        <v>0</v>
      </c>
      <c r="AJ401" s="20" t="s">
        <v>752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600</v>
      </c>
      <c r="BH401" s="22">
        <v>61</v>
      </c>
      <c r="BI401" s="22">
        <v>596</v>
      </c>
      <c r="BJ401" s="22">
        <v>64</v>
      </c>
      <c r="BK401" s="22">
        <v>586</v>
      </c>
      <c r="BL401" s="22">
        <v>63</v>
      </c>
      <c r="BM401" s="22">
        <v>605</v>
      </c>
      <c r="BN401" s="22">
        <v>63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410</v>
      </c>
      <c r="CB401" s="22">
        <v>69</v>
      </c>
      <c r="CC401" s="22">
        <v>582</v>
      </c>
      <c r="CD401" s="22">
        <v>61</v>
      </c>
      <c r="CE401" s="22">
        <v>607</v>
      </c>
      <c r="CF401" s="22">
        <v>65</v>
      </c>
      <c r="CG401" s="22">
        <v>156</v>
      </c>
      <c r="CH401" s="22">
        <v>24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453537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3</v>
      </c>
      <c r="J402" s="20">
        <v>0</v>
      </c>
      <c r="K402" s="20">
        <v>0</v>
      </c>
      <c r="L402" s="22">
        <v>0</v>
      </c>
      <c r="M402" s="20" t="s">
        <v>578</v>
      </c>
      <c r="N402" s="20">
        <v>0</v>
      </c>
      <c r="O402" s="22">
        <v>325</v>
      </c>
      <c r="P402" s="23" t="b">
        <v>0</v>
      </c>
      <c r="Q402" s="20" t="s">
        <v>2139</v>
      </c>
      <c r="R402" s="20" t="s">
        <v>2140</v>
      </c>
      <c r="S402" s="22">
        <v>45</v>
      </c>
      <c r="T402" s="20" t="s">
        <v>2141</v>
      </c>
      <c r="U402" s="20">
        <v>0</v>
      </c>
      <c r="V402" s="20" t="s">
        <v>2142</v>
      </c>
      <c r="W402" s="20">
        <v>0</v>
      </c>
      <c r="X402" s="23" t="b">
        <v>0</v>
      </c>
      <c r="Y402" s="20"/>
      <c r="Z402" s="20" t="s">
        <v>872</v>
      </c>
      <c r="AA402" s="22">
        <v>12</v>
      </c>
      <c r="AB402" s="22">
        <v>102</v>
      </c>
      <c r="AC402" s="22">
        <v>0</v>
      </c>
      <c r="AD402" s="22">
        <v>0</v>
      </c>
      <c r="AE402" s="22">
        <v>0</v>
      </c>
      <c r="AF402" s="22">
        <v>1213</v>
      </c>
      <c r="AG402" s="22">
        <v>18</v>
      </c>
      <c r="AH402" s="20">
        <v>0</v>
      </c>
      <c r="AI402" s="20">
        <v>0</v>
      </c>
      <c r="AJ402" s="20" t="s">
        <v>2143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607</v>
      </c>
      <c r="BH402" s="22">
        <v>236</v>
      </c>
      <c r="BI402" s="22">
        <v>603</v>
      </c>
      <c r="BJ402" s="22">
        <v>237</v>
      </c>
      <c r="BK402" s="22">
        <v>594</v>
      </c>
      <c r="BL402" s="22">
        <v>232</v>
      </c>
      <c r="BM402" s="22">
        <v>612</v>
      </c>
      <c r="BN402" s="22">
        <v>239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423</v>
      </c>
      <c r="CB402" s="22">
        <v>237</v>
      </c>
      <c r="CC402" s="22">
        <v>589</v>
      </c>
      <c r="CD402" s="22">
        <v>226</v>
      </c>
      <c r="CE402" s="22">
        <v>614</v>
      </c>
      <c r="CF402" s="22">
        <v>240</v>
      </c>
      <c r="CG402" s="22">
        <v>656</v>
      </c>
      <c r="CH402" s="22">
        <v>266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156700</v>
      </c>
      <c r="D403" s="22">
        <v>0</v>
      </c>
      <c r="E403" s="22">
        <v>0</v>
      </c>
      <c r="F403" s="22">
        <v>0</v>
      </c>
      <c r="G403" s="22">
        <v>0</v>
      </c>
      <c r="H403" s="22">
        <v>1</v>
      </c>
      <c r="I403" s="22">
        <v>4</v>
      </c>
      <c r="J403" s="20">
        <v>10.1</v>
      </c>
      <c r="K403" s="20">
        <v>4.8</v>
      </c>
      <c r="L403" s="22">
        <v>9</v>
      </c>
      <c r="M403" s="20" t="s">
        <v>2144</v>
      </c>
      <c r="N403" s="20">
        <v>5.3</v>
      </c>
      <c r="O403" s="22">
        <v>326</v>
      </c>
      <c r="P403" s="23" t="b">
        <v>0</v>
      </c>
      <c r="Q403" s="20"/>
      <c r="R403" s="20"/>
      <c r="S403" s="22">
        <v>55</v>
      </c>
      <c r="T403" s="20" t="s">
        <v>2145</v>
      </c>
      <c r="U403" s="20">
        <v>5.2</v>
      </c>
      <c r="V403" s="20" t="s">
        <v>2146</v>
      </c>
      <c r="W403" s="20">
        <v>3.7</v>
      </c>
      <c r="X403" s="23" t="b">
        <v>0</v>
      </c>
      <c r="Y403" s="20"/>
      <c r="Z403" s="20" t="s">
        <v>858</v>
      </c>
      <c r="AA403" s="22">
        <v>12</v>
      </c>
      <c r="AB403" s="22">
        <v>102</v>
      </c>
      <c r="AC403" s="22">
        <v>26</v>
      </c>
      <c r="AD403" s="22">
        <v>334947</v>
      </c>
      <c r="AE403" s="22">
        <v>158062</v>
      </c>
      <c r="AF403" s="22">
        <v>102979</v>
      </c>
      <c r="AG403" s="22">
        <v>3126</v>
      </c>
      <c r="AH403" s="20">
        <v>1</v>
      </c>
      <c r="AI403" s="20">
        <v>4.7</v>
      </c>
      <c r="AJ403" s="20" t="s">
        <v>2146</v>
      </c>
      <c r="AK403" s="22">
        <v>433</v>
      </c>
      <c r="AL403" s="22">
        <v>2</v>
      </c>
      <c r="AM403" s="22">
        <v>1</v>
      </c>
      <c r="AN403" s="22">
        <v>0</v>
      </c>
      <c r="AO403" s="22">
        <v>11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5</v>
      </c>
      <c r="AW403" s="22">
        <v>80</v>
      </c>
      <c r="AX403" s="20">
        <v>101.6</v>
      </c>
      <c r="AY403" s="20">
        <v>45.1</v>
      </c>
      <c r="AZ403" s="20">
        <v>145</v>
      </c>
      <c r="BA403" s="20">
        <v>29</v>
      </c>
      <c r="BB403" s="22">
        <v>5</v>
      </c>
      <c r="BC403" s="20">
        <v>2.4900000000000002</v>
      </c>
      <c r="BD403" s="20">
        <v>0.45</v>
      </c>
      <c r="BE403" s="20">
        <v>2.94</v>
      </c>
      <c r="BF403" s="20">
        <v>8.77</v>
      </c>
      <c r="BG403" s="22">
        <v>95</v>
      </c>
      <c r="BH403" s="22">
        <v>12</v>
      </c>
      <c r="BI403" s="22">
        <v>151</v>
      </c>
      <c r="BJ403" s="22">
        <v>17</v>
      </c>
      <c r="BK403" s="22">
        <v>29</v>
      </c>
      <c r="BL403" s="22">
        <v>10</v>
      </c>
      <c r="BM403" s="22">
        <v>55</v>
      </c>
      <c r="BN403" s="22">
        <v>12</v>
      </c>
      <c r="BO403" s="20"/>
      <c r="BP403" s="20"/>
      <c r="BQ403" s="20"/>
      <c r="BR403" s="20"/>
      <c r="BS403" s="22">
        <v>1</v>
      </c>
      <c r="BT403" s="20"/>
      <c r="BU403" s="22">
        <v>0.52</v>
      </c>
      <c r="BV403" s="22">
        <v>0</v>
      </c>
      <c r="BW403" s="22">
        <v>0.09</v>
      </c>
      <c r="BX403" s="22">
        <v>0.61</v>
      </c>
      <c r="BY403" s="22">
        <v>1.82</v>
      </c>
      <c r="BZ403" s="22">
        <v>2.29</v>
      </c>
      <c r="CA403" s="22">
        <v>101</v>
      </c>
      <c r="CB403" s="22">
        <v>30</v>
      </c>
      <c r="CC403" s="22">
        <v>23</v>
      </c>
      <c r="CD403" s="22">
        <v>5</v>
      </c>
      <c r="CE403" s="22">
        <v>22</v>
      </c>
      <c r="CF403" s="22">
        <v>4</v>
      </c>
      <c r="CG403" s="22">
        <v>89</v>
      </c>
      <c r="CH403" s="22">
        <v>18</v>
      </c>
      <c r="CI403" s="22">
        <v>1.04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174595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4</v>
      </c>
      <c r="J404" s="20">
        <v>0</v>
      </c>
      <c r="K404" s="20">
        <v>0</v>
      </c>
      <c r="L404" s="22">
        <v>0</v>
      </c>
      <c r="M404" s="20" t="s">
        <v>2147</v>
      </c>
      <c r="N404" s="20">
        <v>0</v>
      </c>
      <c r="O404" s="22">
        <v>327</v>
      </c>
      <c r="P404" s="23" t="b">
        <v>0</v>
      </c>
      <c r="Q404" s="20" t="s">
        <v>3096</v>
      </c>
      <c r="R404" s="20" t="s">
        <v>3097</v>
      </c>
      <c r="S404" s="22">
        <v>45</v>
      </c>
      <c r="T404" s="20" t="s">
        <v>2148</v>
      </c>
      <c r="U404" s="20">
        <v>0</v>
      </c>
      <c r="V404" s="20" t="s">
        <v>2149</v>
      </c>
      <c r="W404" s="20">
        <v>0.1</v>
      </c>
      <c r="X404" s="23" t="b">
        <v>0</v>
      </c>
      <c r="Y404" s="20"/>
      <c r="Z404" s="20" t="s">
        <v>872</v>
      </c>
      <c r="AA404" s="22">
        <v>12</v>
      </c>
      <c r="AB404" s="22">
        <v>102</v>
      </c>
      <c r="AC404" s="22">
        <v>0</v>
      </c>
      <c r="AD404" s="22">
        <v>1383</v>
      </c>
      <c r="AE404" s="22">
        <v>0</v>
      </c>
      <c r="AF404" s="22">
        <v>13030</v>
      </c>
      <c r="AG404" s="22">
        <v>431</v>
      </c>
      <c r="AH404" s="20">
        <v>0</v>
      </c>
      <c r="AI404" s="20">
        <v>0</v>
      </c>
      <c r="AJ404" s="20" t="s">
        <v>2149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585</v>
      </c>
      <c r="BH404" s="22">
        <v>56</v>
      </c>
      <c r="BI404" s="22">
        <v>581</v>
      </c>
      <c r="BJ404" s="22">
        <v>59</v>
      </c>
      <c r="BK404" s="22">
        <v>568</v>
      </c>
      <c r="BL404" s="22">
        <v>58</v>
      </c>
      <c r="BM404" s="22">
        <v>590</v>
      </c>
      <c r="BN404" s="22">
        <v>58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369</v>
      </c>
      <c r="CB404" s="22">
        <v>64</v>
      </c>
      <c r="CC404" s="22">
        <v>566</v>
      </c>
      <c r="CD404" s="22">
        <v>56</v>
      </c>
      <c r="CE404" s="22">
        <v>590</v>
      </c>
      <c r="CF404" s="22">
        <v>60</v>
      </c>
      <c r="CG404" s="22">
        <v>387</v>
      </c>
      <c r="CH404" s="22">
        <v>60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229164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4</v>
      </c>
      <c r="J405" s="20">
        <v>2.1</v>
      </c>
      <c r="K405" s="20">
        <v>0.8</v>
      </c>
      <c r="L405" s="22">
        <v>2</v>
      </c>
      <c r="M405" s="20" t="s">
        <v>2150</v>
      </c>
      <c r="N405" s="20">
        <v>1.3</v>
      </c>
      <c r="O405" s="22">
        <v>328</v>
      </c>
      <c r="P405" s="23" t="b">
        <v>0</v>
      </c>
      <c r="Q405" s="20"/>
      <c r="R405" s="20"/>
      <c r="S405" s="22">
        <v>49</v>
      </c>
      <c r="T405" s="20" t="s">
        <v>2151</v>
      </c>
      <c r="U405" s="20">
        <v>1.2</v>
      </c>
      <c r="V405" s="20" t="s">
        <v>2152</v>
      </c>
      <c r="W405" s="20">
        <v>0.1</v>
      </c>
      <c r="X405" s="23" t="b">
        <v>0</v>
      </c>
      <c r="Y405" s="20"/>
      <c r="Z405" s="20" t="s">
        <v>858</v>
      </c>
      <c r="AA405" s="22">
        <v>12</v>
      </c>
      <c r="AB405" s="22">
        <v>102</v>
      </c>
      <c r="AC405" s="22">
        <v>6</v>
      </c>
      <c r="AD405" s="22">
        <v>2239</v>
      </c>
      <c r="AE405" s="22">
        <v>442</v>
      </c>
      <c r="AF405" s="22">
        <v>8286</v>
      </c>
      <c r="AG405" s="22">
        <v>243</v>
      </c>
      <c r="AH405" s="20">
        <v>0.3</v>
      </c>
      <c r="AI405" s="20">
        <v>1.2</v>
      </c>
      <c r="AJ405" s="20" t="s">
        <v>2152</v>
      </c>
      <c r="AK405" s="22">
        <v>145</v>
      </c>
      <c r="AL405" s="22">
        <v>0</v>
      </c>
      <c r="AM405" s="22">
        <v>0</v>
      </c>
      <c r="AN405" s="22">
        <v>0</v>
      </c>
      <c r="AO405" s="22">
        <v>4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26</v>
      </c>
      <c r="AX405" s="20">
        <v>16.2</v>
      </c>
      <c r="AY405" s="20">
        <v>45.9</v>
      </c>
      <c r="AZ405" s="20">
        <v>32</v>
      </c>
      <c r="BA405" s="20">
        <v>9.4</v>
      </c>
      <c r="BB405" s="22">
        <v>1</v>
      </c>
      <c r="BC405" s="20">
        <v>7.0000000000000007E-2</v>
      </c>
      <c r="BD405" s="20">
        <v>0.45</v>
      </c>
      <c r="BE405" s="20">
        <v>0.52</v>
      </c>
      <c r="BF405" s="20">
        <v>2.68</v>
      </c>
      <c r="BG405" s="22">
        <v>313</v>
      </c>
      <c r="BH405" s="22">
        <v>37</v>
      </c>
      <c r="BI405" s="22">
        <v>148</v>
      </c>
      <c r="BJ405" s="22">
        <v>15</v>
      </c>
      <c r="BK405" s="22">
        <v>162</v>
      </c>
      <c r="BL405" s="22">
        <v>34</v>
      </c>
      <c r="BM405" s="22">
        <v>248</v>
      </c>
      <c r="BN405" s="22">
        <v>34</v>
      </c>
      <c r="BO405" s="20"/>
      <c r="BP405" s="20"/>
      <c r="BQ405" s="20"/>
      <c r="BR405" s="20"/>
      <c r="BS405" s="20"/>
      <c r="BT405" s="20"/>
      <c r="BU405" s="22">
        <v>0.04</v>
      </c>
      <c r="BV405" s="22">
        <v>0</v>
      </c>
      <c r="BW405" s="22">
        <v>0.28000000000000003</v>
      </c>
      <c r="BX405" s="22">
        <v>0.32</v>
      </c>
      <c r="BY405" s="22">
        <v>1.66</v>
      </c>
      <c r="BZ405" s="22">
        <v>2.48</v>
      </c>
      <c r="CA405" s="22">
        <v>269</v>
      </c>
      <c r="CB405" s="22">
        <v>54</v>
      </c>
      <c r="CC405" s="22">
        <v>226</v>
      </c>
      <c r="CD405" s="22">
        <v>32</v>
      </c>
      <c r="CE405" s="22">
        <v>306</v>
      </c>
      <c r="CF405" s="22">
        <v>41</v>
      </c>
      <c r="CG405" s="22">
        <v>395</v>
      </c>
      <c r="CH405" s="22">
        <v>62</v>
      </c>
      <c r="CI405" s="22">
        <v>0.62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168035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183</v>
      </c>
      <c r="N406" s="20">
        <v>0</v>
      </c>
      <c r="O406" s="22">
        <v>329</v>
      </c>
      <c r="P406" s="23" t="b">
        <v>0</v>
      </c>
      <c r="Q406" s="20" t="s">
        <v>2434</v>
      </c>
      <c r="R406" s="20" t="s">
        <v>2435</v>
      </c>
      <c r="S406" s="22">
        <v>50</v>
      </c>
      <c r="T406" s="20" t="s">
        <v>2153</v>
      </c>
      <c r="U406" s="20">
        <v>0</v>
      </c>
      <c r="V406" s="20" t="s">
        <v>2154</v>
      </c>
      <c r="W406" s="20">
        <v>0</v>
      </c>
      <c r="X406" s="23" t="b">
        <v>0</v>
      </c>
      <c r="Y406" s="20"/>
      <c r="Z406" s="20" t="s">
        <v>872</v>
      </c>
      <c r="AA406" s="22">
        <v>12</v>
      </c>
      <c r="AB406" s="22">
        <v>102</v>
      </c>
      <c r="AC406" s="22">
        <v>0</v>
      </c>
      <c r="AD406" s="22">
        <v>0</v>
      </c>
      <c r="AE406" s="22">
        <v>0</v>
      </c>
      <c r="AF406" s="22">
        <v>184</v>
      </c>
      <c r="AG406" s="22">
        <v>2</v>
      </c>
      <c r="AH406" s="20">
        <v>0</v>
      </c>
      <c r="AI406" s="20">
        <v>0</v>
      </c>
      <c r="AJ406" s="20" t="s">
        <v>2154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682</v>
      </c>
      <c r="BH406" s="22">
        <v>287</v>
      </c>
      <c r="BI406" s="22">
        <v>680</v>
      </c>
      <c r="BJ406" s="22">
        <v>287</v>
      </c>
      <c r="BK406" s="22">
        <v>676</v>
      </c>
      <c r="BL406" s="22">
        <v>284</v>
      </c>
      <c r="BM406" s="22">
        <v>683</v>
      </c>
      <c r="BN406" s="22">
        <v>288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186</v>
      </c>
      <c r="CB406" s="22">
        <v>114</v>
      </c>
      <c r="CC406" s="22">
        <v>671</v>
      </c>
      <c r="CD406" s="22">
        <v>283</v>
      </c>
      <c r="CE406" s="22">
        <v>682</v>
      </c>
      <c r="CF406" s="22">
        <v>287</v>
      </c>
      <c r="CG406" s="22">
        <v>713</v>
      </c>
      <c r="CH406" s="22">
        <v>306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199056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2</v>
      </c>
      <c r="J407" s="20">
        <v>0</v>
      </c>
      <c r="K407" s="20">
        <v>0</v>
      </c>
      <c r="L407" s="22">
        <v>0</v>
      </c>
      <c r="M407" s="20" t="s">
        <v>412</v>
      </c>
      <c r="N407" s="20">
        <v>0</v>
      </c>
      <c r="O407" s="22">
        <v>330</v>
      </c>
      <c r="P407" s="23" t="b">
        <v>0</v>
      </c>
      <c r="Q407" s="20" t="s">
        <v>2923</v>
      </c>
      <c r="R407" s="20" t="s">
        <v>2436</v>
      </c>
      <c r="S407" s="22">
        <v>44</v>
      </c>
      <c r="T407" s="20" t="s">
        <v>2155</v>
      </c>
      <c r="U407" s="20">
        <v>0</v>
      </c>
      <c r="V407" s="20" t="s">
        <v>2156</v>
      </c>
      <c r="W407" s="20">
        <v>0</v>
      </c>
      <c r="X407" s="23" t="b">
        <v>0</v>
      </c>
      <c r="Y407" s="20"/>
      <c r="Z407" s="20" t="s">
        <v>899</v>
      </c>
      <c r="AA407" s="22">
        <v>12</v>
      </c>
      <c r="AB407" s="22">
        <v>102</v>
      </c>
      <c r="AC407" s="22">
        <v>0</v>
      </c>
      <c r="AD407" s="22">
        <v>408</v>
      </c>
      <c r="AE407" s="22">
        <v>10</v>
      </c>
      <c r="AF407" s="22">
        <v>1272</v>
      </c>
      <c r="AG407" s="22">
        <v>30</v>
      </c>
      <c r="AH407" s="20">
        <v>0</v>
      </c>
      <c r="AI407" s="20">
        <v>0</v>
      </c>
      <c r="AJ407" s="20" t="s">
        <v>2156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542</v>
      </c>
      <c r="BH407" s="22">
        <v>212</v>
      </c>
      <c r="BI407" s="22">
        <v>530</v>
      </c>
      <c r="BJ407" s="22">
        <v>211</v>
      </c>
      <c r="BK407" s="22">
        <v>510</v>
      </c>
      <c r="BL407" s="22">
        <v>204</v>
      </c>
      <c r="BM407" s="22">
        <v>547</v>
      </c>
      <c r="BN407" s="22">
        <v>212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518</v>
      </c>
      <c r="CB407" s="22">
        <v>128</v>
      </c>
      <c r="CC407" s="22">
        <v>517</v>
      </c>
      <c r="CD407" s="22">
        <v>202</v>
      </c>
      <c r="CE407" s="22">
        <v>547</v>
      </c>
      <c r="CF407" s="22">
        <v>210</v>
      </c>
      <c r="CG407" s="22">
        <v>645</v>
      </c>
      <c r="CH407" s="22">
        <v>219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490180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4</v>
      </c>
      <c r="J408" s="20">
        <v>0</v>
      </c>
      <c r="K408" s="20">
        <v>0</v>
      </c>
      <c r="L408" s="22">
        <v>0</v>
      </c>
      <c r="M408" s="20" t="s">
        <v>2157</v>
      </c>
      <c r="N408" s="20">
        <v>0</v>
      </c>
      <c r="O408" s="22">
        <v>331</v>
      </c>
      <c r="P408" s="23" t="b">
        <v>0</v>
      </c>
      <c r="Q408" s="20" t="s">
        <v>2831</v>
      </c>
      <c r="R408" s="20" t="s">
        <v>2832</v>
      </c>
      <c r="S408" s="22">
        <v>45</v>
      </c>
      <c r="T408" s="20" t="s">
        <v>2158</v>
      </c>
      <c r="U408" s="20">
        <v>0</v>
      </c>
      <c r="V408" s="20" t="s">
        <v>2159</v>
      </c>
      <c r="W408" s="20">
        <v>0.1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838</v>
      </c>
      <c r="AE408" s="22">
        <v>0</v>
      </c>
      <c r="AF408" s="22">
        <v>12253</v>
      </c>
      <c r="AG408" s="22">
        <v>329</v>
      </c>
      <c r="AH408" s="20">
        <v>0</v>
      </c>
      <c r="AI408" s="20">
        <v>0</v>
      </c>
      <c r="AJ408" s="20" t="s">
        <v>2159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622</v>
      </c>
      <c r="BH408" s="22">
        <v>69</v>
      </c>
      <c r="BI408" s="22">
        <v>617</v>
      </c>
      <c r="BJ408" s="22">
        <v>71</v>
      </c>
      <c r="BK408" s="22">
        <v>609</v>
      </c>
      <c r="BL408" s="22">
        <v>71</v>
      </c>
      <c r="BM408" s="22">
        <v>627</v>
      </c>
      <c r="BN408" s="22">
        <v>71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443</v>
      </c>
      <c r="CB408" s="22">
        <v>79</v>
      </c>
      <c r="CC408" s="22">
        <v>604</v>
      </c>
      <c r="CD408" s="22">
        <v>68</v>
      </c>
      <c r="CE408" s="22">
        <v>626</v>
      </c>
      <c r="CF408" s="22">
        <v>71</v>
      </c>
      <c r="CG408" s="22">
        <v>400</v>
      </c>
      <c r="CH408" s="22">
        <v>63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243532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2160</v>
      </c>
      <c r="N409" s="20">
        <v>0</v>
      </c>
      <c r="O409" s="22">
        <v>332</v>
      </c>
      <c r="P409" s="23" t="b">
        <v>0</v>
      </c>
      <c r="Q409" s="20" t="s">
        <v>3098</v>
      </c>
      <c r="R409" s="20" t="s">
        <v>3099</v>
      </c>
      <c r="S409" s="22">
        <v>44</v>
      </c>
      <c r="T409" s="20" t="s">
        <v>2161</v>
      </c>
      <c r="U409" s="20">
        <v>0</v>
      </c>
      <c r="V409" s="20" t="s">
        <v>2162</v>
      </c>
      <c r="W409" s="20">
        <v>0.1</v>
      </c>
      <c r="X409" s="23" t="b">
        <v>0</v>
      </c>
      <c r="Y409" s="20"/>
      <c r="Z409" s="20" t="s">
        <v>872</v>
      </c>
      <c r="AA409" s="22">
        <v>12</v>
      </c>
      <c r="AB409" s="22">
        <v>102</v>
      </c>
      <c r="AC409" s="22">
        <v>0</v>
      </c>
      <c r="AD409" s="22">
        <v>1744</v>
      </c>
      <c r="AE409" s="22">
        <v>0</v>
      </c>
      <c r="AF409" s="22">
        <v>13219</v>
      </c>
      <c r="AG409" s="22">
        <v>424</v>
      </c>
      <c r="AH409" s="20">
        <v>0</v>
      </c>
      <c r="AI409" s="20">
        <v>0</v>
      </c>
      <c r="AJ409" s="20" t="s">
        <v>2162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559</v>
      </c>
      <c r="BH409" s="22">
        <v>210</v>
      </c>
      <c r="BI409" s="22">
        <v>547</v>
      </c>
      <c r="BJ409" s="22">
        <v>210</v>
      </c>
      <c r="BK409" s="22">
        <v>531</v>
      </c>
      <c r="BL409" s="22">
        <v>202</v>
      </c>
      <c r="BM409" s="22">
        <v>564</v>
      </c>
      <c r="BN409" s="22">
        <v>213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545</v>
      </c>
      <c r="CB409" s="22">
        <v>286</v>
      </c>
      <c r="CC409" s="22">
        <v>536</v>
      </c>
      <c r="CD409" s="22">
        <v>196</v>
      </c>
      <c r="CE409" s="22">
        <v>564</v>
      </c>
      <c r="CF409" s="22">
        <v>213</v>
      </c>
      <c r="CG409" s="22">
        <v>427</v>
      </c>
      <c r="CH409" s="22">
        <v>135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108411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0</v>
      </c>
      <c r="K410" s="20">
        <v>0</v>
      </c>
      <c r="L410" s="22">
        <v>0</v>
      </c>
      <c r="M410" s="20" t="s">
        <v>1482</v>
      </c>
      <c r="N410" s="20">
        <v>0</v>
      </c>
      <c r="O410" s="22">
        <v>333</v>
      </c>
      <c r="P410" s="23" t="b">
        <v>0</v>
      </c>
      <c r="Q410" s="20" t="s">
        <v>3256</v>
      </c>
      <c r="R410" s="20" t="s">
        <v>2437</v>
      </c>
      <c r="S410" s="22">
        <v>40</v>
      </c>
      <c r="T410" s="20" t="s">
        <v>2163</v>
      </c>
      <c r="U410" s="20">
        <v>0</v>
      </c>
      <c r="V410" s="20" t="s">
        <v>2164</v>
      </c>
      <c r="W410" s="20">
        <v>0.1</v>
      </c>
      <c r="X410" s="23" t="b">
        <v>0</v>
      </c>
      <c r="Y410" s="20"/>
      <c r="Z410" s="20" t="s">
        <v>899</v>
      </c>
      <c r="AA410" s="22">
        <v>12</v>
      </c>
      <c r="AB410" s="22">
        <v>102</v>
      </c>
      <c r="AC410" s="22">
        <v>0</v>
      </c>
      <c r="AD410" s="22">
        <v>848</v>
      </c>
      <c r="AE410" s="22">
        <v>18</v>
      </c>
      <c r="AF410" s="22">
        <v>4389</v>
      </c>
      <c r="AG410" s="22">
        <v>119</v>
      </c>
      <c r="AH410" s="20">
        <v>0</v>
      </c>
      <c r="AI410" s="20">
        <v>0</v>
      </c>
      <c r="AJ410" s="20" t="s">
        <v>2164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434</v>
      </c>
      <c r="BH410" s="22">
        <v>153</v>
      </c>
      <c r="BI410" s="22">
        <v>417</v>
      </c>
      <c r="BJ410" s="22">
        <v>151</v>
      </c>
      <c r="BK410" s="22">
        <v>388</v>
      </c>
      <c r="BL410" s="22">
        <v>136</v>
      </c>
      <c r="BM410" s="22">
        <v>440</v>
      </c>
      <c r="BN410" s="22">
        <v>154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611</v>
      </c>
      <c r="CB410" s="22">
        <v>165</v>
      </c>
      <c r="CC410" s="22">
        <v>402</v>
      </c>
      <c r="CD410" s="22">
        <v>135</v>
      </c>
      <c r="CE410" s="22">
        <v>435</v>
      </c>
      <c r="CF410" s="22">
        <v>147</v>
      </c>
      <c r="CG410" s="22">
        <v>490</v>
      </c>
      <c r="CH410" s="22">
        <v>188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165152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0</v>
      </c>
      <c r="K411" s="20">
        <v>0</v>
      </c>
      <c r="L411" s="22">
        <v>0</v>
      </c>
      <c r="M411" s="20" t="s">
        <v>2165</v>
      </c>
      <c r="N411" s="20">
        <v>0</v>
      </c>
      <c r="O411" s="22">
        <v>334</v>
      </c>
      <c r="P411" s="23" t="b">
        <v>0</v>
      </c>
      <c r="Q411" s="20" t="s">
        <v>3094</v>
      </c>
      <c r="R411" s="20" t="s">
        <v>3100</v>
      </c>
      <c r="S411" s="22">
        <v>44</v>
      </c>
      <c r="T411" s="20" t="s">
        <v>2166</v>
      </c>
      <c r="U411" s="20">
        <v>0</v>
      </c>
      <c r="V411" s="20" t="s">
        <v>2167</v>
      </c>
      <c r="W411" s="20">
        <v>0</v>
      </c>
      <c r="X411" s="23" t="b">
        <v>0</v>
      </c>
      <c r="Y411" s="20"/>
      <c r="Z411" s="20" t="s">
        <v>872</v>
      </c>
      <c r="AA411" s="22">
        <v>12</v>
      </c>
      <c r="AB411" s="22">
        <v>102</v>
      </c>
      <c r="AC411" s="22">
        <v>0</v>
      </c>
      <c r="AD411" s="22">
        <v>883</v>
      </c>
      <c r="AE411" s="22">
        <v>0</v>
      </c>
      <c r="AF411" s="22">
        <v>3838</v>
      </c>
      <c r="AG411" s="22">
        <v>131</v>
      </c>
      <c r="AH411" s="20">
        <v>0</v>
      </c>
      <c r="AI411" s="20">
        <v>0</v>
      </c>
      <c r="AJ411" s="20" t="s">
        <v>2167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536</v>
      </c>
      <c r="BH411" s="22">
        <v>202</v>
      </c>
      <c r="BI411" s="22">
        <v>524</v>
      </c>
      <c r="BJ411" s="22">
        <v>202</v>
      </c>
      <c r="BK411" s="22">
        <v>503</v>
      </c>
      <c r="BL411" s="22">
        <v>193</v>
      </c>
      <c r="BM411" s="22">
        <v>541</v>
      </c>
      <c r="BN411" s="22">
        <v>205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507</v>
      </c>
      <c r="CB411" s="22">
        <v>275</v>
      </c>
      <c r="CC411" s="22">
        <v>511</v>
      </c>
      <c r="CD411" s="22">
        <v>188</v>
      </c>
      <c r="CE411" s="22">
        <v>541</v>
      </c>
      <c r="CF411" s="22">
        <v>205</v>
      </c>
      <c r="CG411" s="22">
        <v>534</v>
      </c>
      <c r="CH411" s="22">
        <v>193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77818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1</v>
      </c>
      <c r="J412" s="20">
        <v>-0.5</v>
      </c>
      <c r="K412" s="20">
        <v>-0.5</v>
      </c>
      <c r="L412" s="22">
        <v>0</v>
      </c>
      <c r="M412" s="20" t="s">
        <v>479</v>
      </c>
      <c r="N412" s="20">
        <v>0</v>
      </c>
      <c r="O412" s="22">
        <v>335</v>
      </c>
      <c r="P412" s="23" t="b">
        <v>0</v>
      </c>
      <c r="Q412" s="20"/>
      <c r="R412" s="20"/>
      <c r="S412" s="22">
        <v>44</v>
      </c>
      <c r="T412" s="20" t="s">
        <v>2168</v>
      </c>
      <c r="U412" s="20">
        <v>0</v>
      </c>
      <c r="V412" s="20" t="s">
        <v>1807</v>
      </c>
      <c r="W412" s="20">
        <v>0.2</v>
      </c>
      <c r="X412" s="23" t="b">
        <v>0</v>
      </c>
      <c r="Y412" s="20"/>
      <c r="Z412" s="20" t="s">
        <v>858</v>
      </c>
      <c r="AA412" s="22">
        <v>12</v>
      </c>
      <c r="AB412" s="22">
        <v>102</v>
      </c>
      <c r="AC412" s="22">
        <v>0</v>
      </c>
      <c r="AD412" s="22">
        <v>896</v>
      </c>
      <c r="AE412" s="22">
        <v>30</v>
      </c>
      <c r="AF412" s="22">
        <v>7214</v>
      </c>
      <c r="AG412" s="22">
        <v>252</v>
      </c>
      <c r="AH412" s="20">
        <v>0</v>
      </c>
      <c r="AI412" s="20">
        <v>0</v>
      </c>
      <c r="AJ412" s="20" t="s">
        <v>1807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522</v>
      </c>
      <c r="BH412" s="22">
        <v>76</v>
      </c>
      <c r="BI412" s="22">
        <v>509</v>
      </c>
      <c r="BJ412" s="22">
        <v>62</v>
      </c>
      <c r="BK412" s="22">
        <v>487</v>
      </c>
      <c r="BL412" s="22">
        <v>58</v>
      </c>
      <c r="BM412" s="22">
        <v>527</v>
      </c>
      <c r="BN412" s="22">
        <v>76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483</v>
      </c>
      <c r="CB412" s="22">
        <v>26</v>
      </c>
      <c r="CC412" s="22">
        <v>495</v>
      </c>
      <c r="CD412" s="22">
        <v>75</v>
      </c>
      <c r="CE412" s="22">
        <v>527</v>
      </c>
      <c r="CF412" s="22">
        <v>76</v>
      </c>
      <c r="CG412" s="22">
        <v>357</v>
      </c>
      <c r="CH412" s="22">
        <v>54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242500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4</v>
      </c>
      <c r="J413" s="20">
        <v>0</v>
      </c>
      <c r="K413" s="20">
        <v>0</v>
      </c>
      <c r="L413" s="22">
        <v>0</v>
      </c>
      <c r="M413" s="20" t="s">
        <v>1016</v>
      </c>
      <c r="N413" s="20">
        <v>0</v>
      </c>
      <c r="O413" s="22">
        <v>336</v>
      </c>
      <c r="P413" s="23" t="b">
        <v>0</v>
      </c>
      <c r="Q413" s="20" t="s">
        <v>3101</v>
      </c>
      <c r="R413" s="20" t="s">
        <v>2580</v>
      </c>
      <c r="S413" s="22">
        <v>45</v>
      </c>
      <c r="T413" s="20" t="s">
        <v>2169</v>
      </c>
      <c r="U413" s="20">
        <v>0</v>
      </c>
      <c r="V413" s="20" t="s">
        <v>718</v>
      </c>
      <c r="W413" s="20">
        <v>0.1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0</v>
      </c>
      <c r="AE413" s="22">
        <v>0</v>
      </c>
      <c r="AF413" s="22">
        <v>19166</v>
      </c>
      <c r="AG413" s="22">
        <v>339</v>
      </c>
      <c r="AH413" s="20">
        <v>0</v>
      </c>
      <c r="AI413" s="20">
        <v>0</v>
      </c>
      <c r="AJ413" s="20" t="s">
        <v>718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596</v>
      </c>
      <c r="BH413" s="22">
        <v>60</v>
      </c>
      <c r="BI413" s="22">
        <v>592</v>
      </c>
      <c r="BJ413" s="22">
        <v>63</v>
      </c>
      <c r="BK413" s="22">
        <v>582</v>
      </c>
      <c r="BL413" s="22">
        <v>62</v>
      </c>
      <c r="BM413" s="22">
        <v>601</v>
      </c>
      <c r="BN413" s="22">
        <v>62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403</v>
      </c>
      <c r="CB413" s="22">
        <v>68</v>
      </c>
      <c r="CC413" s="22">
        <v>578</v>
      </c>
      <c r="CD413" s="22">
        <v>60</v>
      </c>
      <c r="CE413" s="22">
        <v>603</v>
      </c>
      <c r="CF413" s="22">
        <v>64</v>
      </c>
      <c r="CG413" s="22">
        <v>374</v>
      </c>
      <c r="CH413" s="22">
        <v>59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27.75" thickBot="1">
      <c r="A414" s="22">
        <v>0</v>
      </c>
      <c r="B414" s="22">
        <v>0</v>
      </c>
      <c r="C414" s="22">
        <v>232477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3</v>
      </c>
      <c r="J414" s="20">
        <v>0</v>
      </c>
      <c r="K414" s="20">
        <v>0</v>
      </c>
      <c r="L414" s="22">
        <v>0</v>
      </c>
      <c r="M414" s="20" t="s">
        <v>1518</v>
      </c>
      <c r="N414" s="20">
        <v>0</v>
      </c>
      <c r="O414" s="22">
        <v>337</v>
      </c>
      <c r="P414" s="23" t="b">
        <v>0</v>
      </c>
      <c r="Q414" s="20" t="s">
        <v>3102</v>
      </c>
      <c r="R414" s="20" t="s">
        <v>2170</v>
      </c>
      <c r="S414" s="22">
        <v>45</v>
      </c>
      <c r="T414" s="20" t="s">
        <v>2171</v>
      </c>
      <c r="U414" s="20">
        <v>0</v>
      </c>
      <c r="V414" s="20" t="s">
        <v>2172</v>
      </c>
      <c r="W414" s="20">
        <v>0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14</v>
      </c>
      <c r="AE414" s="22">
        <v>0</v>
      </c>
      <c r="AF414" s="22">
        <v>498</v>
      </c>
      <c r="AG414" s="22">
        <v>13</v>
      </c>
      <c r="AH414" s="20">
        <v>0</v>
      </c>
      <c r="AI414" s="20">
        <v>0</v>
      </c>
      <c r="AJ414" s="20" t="s">
        <v>2172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593</v>
      </c>
      <c r="BH414" s="22">
        <v>228</v>
      </c>
      <c r="BI414" s="22">
        <v>589</v>
      </c>
      <c r="BJ414" s="22">
        <v>229</v>
      </c>
      <c r="BK414" s="22">
        <v>578</v>
      </c>
      <c r="BL414" s="22">
        <v>224</v>
      </c>
      <c r="BM414" s="22">
        <v>598</v>
      </c>
      <c r="BN414" s="22">
        <v>231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396</v>
      </c>
      <c r="CB414" s="22">
        <v>228</v>
      </c>
      <c r="CC414" s="22">
        <v>575</v>
      </c>
      <c r="CD414" s="22">
        <v>218</v>
      </c>
      <c r="CE414" s="22">
        <v>599</v>
      </c>
      <c r="CF414" s="22">
        <v>232</v>
      </c>
      <c r="CG414" s="22">
        <v>688</v>
      </c>
      <c r="CH414" s="22">
        <v>286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27.75" thickBot="1">
      <c r="A415" s="22">
        <v>0</v>
      </c>
      <c r="B415" s="22">
        <v>0</v>
      </c>
      <c r="C415" s="22">
        <v>207722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1</v>
      </c>
      <c r="J415" s="20">
        <v>0</v>
      </c>
      <c r="K415" s="20">
        <v>0</v>
      </c>
      <c r="L415" s="22">
        <v>0</v>
      </c>
      <c r="M415" s="20" t="s">
        <v>995</v>
      </c>
      <c r="N415" s="20">
        <v>0</v>
      </c>
      <c r="O415" s="22">
        <v>338</v>
      </c>
      <c r="P415" s="23" t="b">
        <v>0</v>
      </c>
      <c r="Q415" s="20" t="s">
        <v>2173</v>
      </c>
      <c r="R415" s="20" t="s">
        <v>2174</v>
      </c>
      <c r="S415" s="22">
        <v>40</v>
      </c>
      <c r="T415" s="20" t="s">
        <v>2175</v>
      </c>
      <c r="U415" s="20">
        <v>0</v>
      </c>
      <c r="V415" s="20" t="s">
        <v>2176</v>
      </c>
      <c r="W415" s="20">
        <v>0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0</v>
      </c>
      <c r="AE415" s="22">
        <v>0</v>
      </c>
      <c r="AF415" s="22">
        <v>514</v>
      </c>
      <c r="AG415" s="22">
        <v>16</v>
      </c>
      <c r="AH415" s="20">
        <v>0</v>
      </c>
      <c r="AI415" s="20">
        <v>0</v>
      </c>
      <c r="AJ415" s="20" t="s">
        <v>2176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457</v>
      </c>
      <c r="BH415" s="22">
        <v>50</v>
      </c>
      <c r="BI415" s="22">
        <v>442</v>
      </c>
      <c r="BJ415" s="22">
        <v>33</v>
      </c>
      <c r="BK415" s="22">
        <v>413</v>
      </c>
      <c r="BL415" s="22">
        <v>29</v>
      </c>
      <c r="BM415" s="22">
        <v>463</v>
      </c>
      <c r="BN415" s="22">
        <v>50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638</v>
      </c>
      <c r="CB415" s="22">
        <v>57</v>
      </c>
      <c r="CC415" s="22">
        <v>425</v>
      </c>
      <c r="CD415" s="22">
        <v>49</v>
      </c>
      <c r="CE415" s="22">
        <v>459</v>
      </c>
      <c r="CF415" s="22">
        <v>50</v>
      </c>
      <c r="CG415" s="22">
        <v>641</v>
      </c>
      <c r="CH415" s="22">
        <v>79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223333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2177</v>
      </c>
      <c r="N416" s="20">
        <v>0</v>
      </c>
      <c r="O416" s="22">
        <v>339</v>
      </c>
      <c r="P416" s="23" t="b">
        <v>0</v>
      </c>
      <c r="Q416" s="20" t="s">
        <v>3103</v>
      </c>
      <c r="R416" s="20" t="s">
        <v>3104</v>
      </c>
      <c r="S416" s="22">
        <v>44</v>
      </c>
      <c r="T416" s="20" t="s">
        <v>2178</v>
      </c>
      <c r="U416" s="20">
        <v>0</v>
      </c>
      <c r="V416" s="20" t="s">
        <v>2179</v>
      </c>
      <c r="W416" s="20">
        <v>0.2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3951</v>
      </c>
      <c r="AE416" s="22">
        <v>0</v>
      </c>
      <c r="AF416" s="22">
        <v>21042</v>
      </c>
      <c r="AG416" s="22">
        <v>614</v>
      </c>
      <c r="AH416" s="20">
        <v>0</v>
      </c>
      <c r="AI416" s="20">
        <v>0</v>
      </c>
      <c r="AJ416" s="20" t="s">
        <v>2179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551</v>
      </c>
      <c r="BH416" s="22">
        <v>205</v>
      </c>
      <c r="BI416" s="22">
        <v>539</v>
      </c>
      <c r="BJ416" s="22">
        <v>205</v>
      </c>
      <c r="BK416" s="22">
        <v>523</v>
      </c>
      <c r="BL416" s="22">
        <v>197</v>
      </c>
      <c r="BM416" s="22">
        <v>556</v>
      </c>
      <c r="BN416" s="22">
        <v>208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535</v>
      </c>
      <c r="CB416" s="22">
        <v>281</v>
      </c>
      <c r="CC416" s="22">
        <v>528</v>
      </c>
      <c r="CD416" s="22">
        <v>191</v>
      </c>
      <c r="CE416" s="22">
        <v>556</v>
      </c>
      <c r="CF416" s="22">
        <v>208</v>
      </c>
      <c r="CG416" s="22">
        <v>318</v>
      </c>
      <c r="CH416" s="22">
        <v>96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91046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4</v>
      </c>
      <c r="J417" s="20">
        <v>1.5</v>
      </c>
      <c r="K417" s="20">
        <v>0.5</v>
      </c>
      <c r="L417" s="22">
        <v>1</v>
      </c>
      <c r="M417" s="20" t="s">
        <v>2180</v>
      </c>
      <c r="N417" s="20">
        <v>1</v>
      </c>
      <c r="O417" s="22">
        <v>340</v>
      </c>
      <c r="P417" s="23" t="b">
        <v>0</v>
      </c>
      <c r="Q417" s="20"/>
      <c r="R417" s="20"/>
      <c r="S417" s="22">
        <v>44</v>
      </c>
      <c r="T417" s="20" t="s">
        <v>2181</v>
      </c>
      <c r="U417" s="20">
        <v>1</v>
      </c>
      <c r="V417" s="20" t="s">
        <v>2182</v>
      </c>
      <c r="W417" s="20">
        <v>0.8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4</v>
      </c>
      <c r="AD417" s="22">
        <v>42601</v>
      </c>
      <c r="AE417" s="22">
        <v>13954</v>
      </c>
      <c r="AF417" s="22">
        <v>40065</v>
      </c>
      <c r="AG417" s="22">
        <v>2433</v>
      </c>
      <c r="AH417" s="20">
        <v>0.2</v>
      </c>
      <c r="AI417" s="20">
        <v>0.9</v>
      </c>
      <c r="AJ417" s="20" t="s">
        <v>2182</v>
      </c>
      <c r="AK417" s="22">
        <v>35</v>
      </c>
      <c r="AL417" s="22">
        <v>0</v>
      </c>
      <c r="AM417" s="22">
        <v>0</v>
      </c>
      <c r="AN417" s="22">
        <v>0</v>
      </c>
      <c r="AO417" s="22">
        <v>2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14</v>
      </c>
      <c r="AX417" s="20">
        <v>9.4</v>
      </c>
      <c r="AY417" s="20">
        <v>43.9</v>
      </c>
      <c r="AZ417" s="20">
        <v>20</v>
      </c>
      <c r="BA417" s="20">
        <v>7.2</v>
      </c>
      <c r="BB417" s="22">
        <v>0</v>
      </c>
      <c r="BC417" s="20">
        <v>0.4</v>
      </c>
      <c r="BD417" s="20">
        <v>0.43</v>
      </c>
      <c r="BE417" s="20">
        <v>0.83</v>
      </c>
      <c r="BF417" s="20">
        <v>1.47</v>
      </c>
      <c r="BG417" s="22">
        <v>345</v>
      </c>
      <c r="BH417" s="22">
        <v>41</v>
      </c>
      <c r="BI417" s="22">
        <v>152</v>
      </c>
      <c r="BJ417" s="22">
        <v>18</v>
      </c>
      <c r="BK417" s="22">
        <v>211</v>
      </c>
      <c r="BL417" s="22">
        <v>44</v>
      </c>
      <c r="BM417" s="22">
        <v>282</v>
      </c>
      <c r="BN417" s="22">
        <v>40</v>
      </c>
      <c r="BO417" s="20"/>
      <c r="BP417" s="20"/>
      <c r="BQ417" s="20"/>
      <c r="BR417" s="20"/>
      <c r="BS417" s="22">
        <v>3</v>
      </c>
      <c r="BT417" s="20"/>
      <c r="BU417" s="22">
        <v>1.03</v>
      </c>
      <c r="BV417" s="22">
        <v>0</v>
      </c>
      <c r="BW417" s="22">
        <v>1.1100000000000001</v>
      </c>
      <c r="BX417" s="22">
        <v>2.14</v>
      </c>
      <c r="BY417" s="22">
        <v>3.78</v>
      </c>
      <c r="BZ417" s="22">
        <v>5.14</v>
      </c>
      <c r="CA417" s="22">
        <v>488</v>
      </c>
      <c r="CB417" s="22">
        <v>85</v>
      </c>
      <c r="CC417" s="22">
        <v>252</v>
      </c>
      <c r="CD417" s="22">
        <v>36</v>
      </c>
      <c r="CE417" s="22">
        <v>320</v>
      </c>
      <c r="CF417" s="22">
        <v>43</v>
      </c>
      <c r="CG417" s="22">
        <v>177</v>
      </c>
      <c r="CH417" s="22">
        <v>30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244856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2</v>
      </c>
      <c r="J418" s="20">
        <v>-0.5</v>
      </c>
      <c r="K418" s="20">
        <v>-0.5</v>
      </c>
      <c r="L418" s="22">
        <v>0</v>
      </c>
      <c r="M418" s="20" t="s">
        <v>2216</v>
      </c>
      <c r="N418" s="20">
        <v>0</v>
      </c>
      <c r="O418" s="22">
        <v>393</v>
      </c>
      <c r="P418" s="23" t="b">
        <v>0</v>
      </c>
      <c r="Q418" s="20"/>
      <c r="R418" s="20"/>
      <c r="S418" s="22">
        <v>39</v>
      </c>
      <c r="T418" s="20" t="s">
        <v>2217</v>
      </c>
      <c r="U418" s="20">
        <v>0</v>
      </c>
      <c r="V418" s="20" t="s">
        <v>2218</v>
      </c>
      <c r="W418" s="20">
        <v>0.6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0</v>
      </c>
      <c r="AD418" s="22">
        <v>56433</v>
      </c>
      <c r="AE418" s="22">
        <v>2945</v>
      </c>
      <c r="AF418" s="22">
        <v>15184</v>
      </c>
      <c r="AG418" s="22">
        <v>1592</v>
      </c>
      <c r="AH418" s="20">
        <v>0</v>
      </c>
      <c r="AI418" s="20">
        <v>0</v>
      </c>
      <c r="AJ418" s="20" t="s">
        <v>2218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417</v>
      </c>
      <c r="BH418" s="22">
        <v>148</v>
      </c>
      <c r="BI418" s="22">
        <v>399</v>
      </c>
      <c r="BJ418" s="22">
        <v>145</v>
      </c>
      <c r="BK418" s="22">
        <v>369</v>
      </c>
      <c r="BL418" s="22">
        <v>129</v>
      </c>
      <c r="BM418" s="22">
        <v>422</v>
      </c>
      <c r="BN418" s="22">
        <v>148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713</v>
      </c>
      <c r="CB418" s="22">
        <v>227</v>
      </c>
      <c r="CC418" s="22">
        <v>384</v>
      </c>
      <c r="CD418" s="22">
        <v>129</v>
      </c>
      <c r="CE418" s="22">
        <v>418</v>
      </c>
      <c r="CF418" s="22">
        <v>142</v>
      </c>
      <c r="CG418" s="22">
        <v>201</v>
      </c>
      <c r="CH418" s="22">
        <v>76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232351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1.5</v>
      </c>
      <c r="K419" s="20">
        <v>0.5</v>
      </c>
      <c r="L419" s="22">
        <v>1</v>
      </c>
      <c r="M419" s="20" t="s">
        <v>983</v>
      </c>
      <c r="N419" s="20">
        <v>1</v>
      </c>
      <c r="O419" s="22">
        <v>553</v>
      </c>
      <c r="P419" s="23" t="b">
        <v>0</v>
      </c>
      <c r="Q419" s="20"/>
      <c r="R419" s="20"/>
      <c r="S419" s="22">
        <v>45</v>
      </c>
      <c r="T419" s="20" t="s">
        <v>2336</v>
      </c>
      <c r="U419" s="20">
        <v>1</v>
      </c>
      <c r="V419" s="20" t="s">
        <v>2337</v>
      </c>
      <c r="W419" s="20">
        <v>0.2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4</v>
      </c>
      <c r="AD419" s="22">
        <v>6495</v>
      </c>
      <c r="AE419" s="22">
        <v>330</v>
      </c>
      <c r="AF419" s="22">
        <v>8870</v>
      </c>
      <c r="AG419" s="22">
        <v>466</v>
      </c>
      <c r="AH419" s="20">
        <v>0.2</v>
      </c>
      <c r="AI419" s="20">
        <v>0.9</v>
      </c>
      <c r="AJ419" s="20" t="s">
        <v>2337</v>
      </c>
      <c r="AK419" s="22">
        <v>268</v>
      </c>
      <c r="AL419" s="22">
        <v>0</v>
      </c>
      <c r="AM419" s="22">
        <v>0</v>
      </c>
      <c r="AN419" s="22">
        <v>0</v>
      </c>
      <c r="AO419" s="22">
        <v>8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42</v>
      </c>
      <c r="AX419" s="20">
        <v>43.4</v>
      </c>
      <c r="AY419" s="20">
        <v>89.2</v>
      </c>
      <c r="AZ419" s="20">
        <v>17</v>
      </c>
      <c r="BA419" s="20">
        <v>15</v>
      </c>
      <c r="BB419" s="22">
        <v>3</v>
      </c>
      <c r="BC419" s="20">
        <v>0.06</v>
      </c>
      <c r="BD419" s="20">
        <v>0.35</v>
      </c>
      <c r="BE419" s="20">
        <v>0.41</v>
      </c>
      <c r="BF419" s="20">
        <v>7.05</v>
      </c>
      <c r="BG419" s="22">
        <v>232</v>
      </c>
      <c r="BH419" s="22">
        <v>91</v>
      </c>
      <c r="BI419" s="22">
        <v>61</v>
      </c>
      <c r="BJ419" s="22">
        <v>13</v>
      </c>
      <c r="BK419" s="22">
        <v>226</v>
      </c>
      <c r="BL419" s="22">
        <v>64</v>
      </c>
      <c r="BM419" s="22">
        <v>170</v>
      </c>
      <c r="BN419" s="22">
        <v>48</v>
      </c>
      <c r="BO419" s="22">
        <v>2</v>
      </c>
      <c r="BP419" s="20"/>
      <c r="BQ419" s="20"/>
      <c r="BR419" s="20"/>
      <c r="BS419" s="20"/>
      <c r="BT419" s="20"/>
      <c r="BU419" s="22">
        <v>0.02</v>
      </c>
      <c r="BV419" s="22">
        <v>0</v>
      </c>
      <c r="BW419" s="22">
        <v>0.12</v>
      </c>
      <c r="BX419" s="22">
        <v>0.14000000000000001</v>
      </c>
      <c r="BY419" s="22">
        <v>2.37</v>
      </c>
      <c r="BZ419" s="22">
        <v>2.69</v>
      </c>
      <c r="CA419" s="22">
        <v>395</v>
      </c>
      <c r="CB419" s="22">
        <v>81</v>
      </c>
      <c r="CC419" s="22">
        <v>256</v>
      </c>
      <c r="CD419" s="22">
        <v>88</v>
      </c>
      <c r="CE419" s="22">
        <v>341</v>
      </c>
      <c r="CF419" s="22">
        <v>125</v>
      </c>
      <c r="CG419" s="22">
        <v>356</v>
      </c>
      <c r="CH419" s="22">
        <v>133</v>
      </c>
      <c r="CI419" s="22">
        <v>1.01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100</v>
      </c>
      <c r="B420" s="22">
        <v>100</v>
      </c>
      <c r="C420" s="22">
        <v>108796</v>
      </c>
      <c r="D420" s="22">
        <v>0</v>
      </c>
      <c r="E420" s="22">
        <v>0</v>
      </c>
      <c r="F420" s="22">
        <v>-2</v>
      </c>
      <c r="G420" s="22">
        <v>2</v>
      </c>
      <c r="H420" s="22">
        <v>0</v>
      </c>
      <c r="I420" s="22">
        <v>2</v>
      </c>
      <c r="J420" s="20">
        <v>2.9</v>
      </c>
      <c r="K420" s="20">
        <v>1.2</v>
      </c>
      <c r="L420" s="22">
        <v>3</v>
      </c>
      <c r="M420" s="20" t="s">
        <v>1261</v>
      </c>
      <c r="N420" s="20">
        <v>1.7</v>
      </c>
      <c r="O420" s="22">
        <v>575</v>
      </c>
      <c r="P420" s="23" t="b">
        <v>0</v>
      </c>
      <c r="Q420" s="20"/>
      <c r="R420" s="20" t="s">
        <v>3105</v>
      </c>
      <c r="S420" s="22">
        <v>43</v>
      </c>
      <c r="T420" s="20" t="s">
        <v>2183</v>
      </c>
      <c r="U420" s="20">
        <v>1.2</v>
      </c>
      <c r="V420" s="20" t="s">
        <v>2184</v>
      </c>
      <c r="W420" s="20">
        <v>0.1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5</v>
      </c>
      <c r="AD420" s="22">
        <v>2763</v>
      </c>
      <c r="AE420" s="22">
        <v>839</v>
      </c>
      <c r="AF420" s="22">
        <v>8905</v>
      </c>
      <c r="AG420" s="22">
        <v>159</v>
      </c>
      <c r="AH420" s="20">
        <v>0.4</v>
      </c>
      <c r="AI420" s="20">
        <v>1.2</v>
      </c>
      <c r="AJ420" s="20" t="s">
        <v>2184</v>
      </c>
      <c r="AK420" s="22">
        <v>360</v>
      </c>
      <c r="AL420" s="22">
        <v>0</v>
      </c>
      <c r="AM420" s="22">
        <v>0</v>
      </c>
      <c r="AN420" s="22">
        <v>0</v>
      </c>
      <c r="AO420" s="22">
        <v>9</v>
      </c>
      <c r="AP420" s="22">
        <v>0</v>
      </c>
      <c r="AQ420" s="22">
        <v>0</v>
      </c>
      <c r="AR420" s="22">
        <v>0</v>
      </c>
      <c r="AS420" s="22">
        <v>1</v>
      </c>
      <c r="AT420" s="22">
        <v>0</v>
      </c>
      <c r="AU420" s="22">
        <v>0</v>
      </c>
      <c r="AV420" s="22">
        <v>1</v>
      </c>
      <c r="AW420" s="22">
        <v>43</v>
      </c>
      <c r="AX420" s="20">
        <v>63.4</v>
      </c>
      <c r="AY420" s="20">
        <v>12.2</v>
      </c>
      <c r="AZ420" s="20">
        <v>10</v>
      </c>
      <c r="BA420" s="20">
        <v>8.5</v>
      </c>
      <c r="BB420" s="22">
        <v>4</v>
      </c>
      <c r="BC420" s="20">
        <v>0.28000000000000003</v>
      </c>
      <c r="BD420" s="20">
        <v>0.05</v>
      </c>
      <c r="BE420" s="20">
        <v>0.33</v>
      </c>
      <c r="BF420" s="20">
        <v>7.76</v>
      </c>
      <c r="BG420" s="22">
        <v>185</v>
      </c>
      <c r="BH420" s="22">
        <v>75</v>
      </c>
      <c r="BI420" s="22">
        <v>284</v>
      </c>
      <c r="BJ420" s="22">
        <v>92</v>
      </c>
      <c r="BK420" s="22">
        <v>266</v>
      </c>
      <c r="BL420" s="22">
        <v>81</v>
      </c>
      <c r="BM420" s="22">
        <v>263</v>
      </c>
      <c r="BN420" s="22">
        <v>93</v>
      </c>
      <c r="BO420" s="20"/>
      <c r="BP420" s="20"/>
      <c r="BQ420" s="20"/>
      <c r="BR420" s="20"/>
      <c r="BS420" s="20"/>
      <c r="BT420" s="20"/>
      <c r="BU420" s="22">
        <v>7.0000000000000007E-2</v>
      </c>
      <c r="BV420" s="22">
        <v>0</v>
      </c>
      <c r="BW420" s="22">
        <v>0.01</v>
      </c>
      <c r="BX420" s="22">
        <v>0.08</v>
      </c>
      <c r="BY420" s="22">
        <v>1.94</v>
      </c>
      <c r="BZ420" s="22">
        <v>2.25</v>
      </c>
      <c r="CA420" s="22">
        <v>587</v>
      </c>
      <c r="CB420" s="22">
        <v>154</v>
      </c>
      <c r="CC420" s="22">
        <v>201</v>
      </c>
      <c r="CD420" s="22">
        <v>65</v>
      </c>
      <c r="CE420" s="22">
        <v>296</v>
      </c>
      <c r="CF420" s="22">
        <v>101</v>
      </c>
      <c r="CG420" s="22">
        <v>379</v>
      </c>
      <c r="CH420" s="22">
        <v>146</v>
      </c>
      <c r="CI420" s="22">
        <v>1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104047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3</v>
      </c>
      <c r="J421" s="20">
        <v>1.5</v>
      </c>
      <c r="K421" s="20">
        <v>0.5</v>
      </c>
      <c r="L421" s="22">
        <v>1</v>
      </c>
      <c r="M421" s="20" t="s">
        <v>2185</v>
      </c>
      <c r="N421" s="20">
        <v>1</v>
      </c>
      <c r="O421" s="22">
        <v>582</v>
      </c>
      <c r="P421" s="23" t="b">
        <v>0</v>
      </c>
      <c r="Q421" s="20"/>
      <c r="R421" s="20"/>
      <c r="S421" s="22">
        <v>49</v>
      </c>
      <c r="T421" s="20" t="s">
        <v>2186</v>
      </c>
      <c r="U421" s="20">
        <v>1.2</v>
      </c>
      <c r="V421" s="20" t="s">
        <v>2187</v>
      </c>
      <c r="W421" s="20">
        <v>0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6</v>
      </c>
      <c r="AD421" s="22">
        <v>1078</v>
      </c>
      <c r="AE421" s="22">
        <v>79</v>
      </c>
      <c r="AF421" s="22">
        <v>3365</v>
      </c>
      <c r="AG421" s="22">
        <v>105</v>
      </c>
      <c r="AH421" s="20">
        <v>0.2</v>
      </c>
      <c r="AI421" s="20">
        <v>1.2</v>
      </c>
      <c r="AJ421" s="20" t="s">
        <v>2187</v>
      </c>
      <c r="AK421" s="22">
        <v>167</v>
      </c>
      <c r="AL421" s="22">
        <v>0</v>
      </c>
      <c r="AM421" s="22">
        <v>0</v>
      </c>
      <c r="AN421" s="22">
        <v>0</v>
      </c>
      <c r="AO421" s="22">
        <v>4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11</v>
      </c>
      <c r="AX421" s="20">
        <v>5.6</v>
      </c>
      <c r="AY421" s="20">
        <v>15.7</v>
      </c>
      <c r="AZ421" s="20">
        <v>30</v>
      </c>
      <c r="BA421" s="20">
        <v>4.9000000000000004</v>
      </c>
      <c r="BB421" s="22">
        <v>1</v>
      </c>
      <c r="BC421" s="20">
        <v>0.37</v>
      </c>
      <c r="BD421" s="20">
        <v>0.93</v>
      </c>
      <c r="BE421" s="20">
        <v>1.3</v>
      </c>
      <c r="BF421" s="20">
        <v>3.66</v>
      </c>
      <c r="BG421" s="22">
        <v>372</v>
      </c>
      <c r="BH421" s="22">
        <v>170</v>
      </c>
      <c r="BI421" s="22">
        <v>262</v>
      </c>
      <c r="BJ421" s="22">
        <v>142</v>
      </c>
      <c r="BK421" s="22">
        <v>175</v>
      </c>
      <c r="BL421" s="22">
        <v>99</v>
      </c>
      <c r="BM421" s="22">
        <v>313</v>
      </c>
      <c r="BN421" s="22">
        <v>140</v>
      </c>
      <c r="BO421" s="20"/>
      <c r="BP421" s="20"/>
      <c r="BQ421" s="20"/>
      <c r="BR421" s="20"/>
      <c r="BS421" s="20"/>
      <c r="BT421" s="20"/>
      <c r="BU421" s="22">
        <v>0.2</v>
      </c>
      <c r="BV421" s="22">
        <v>0</v>
      </c>
      <c r="BW421" s="22">
        <v>0.5</v>
      </c>
      <c r="BX421" s="22">
        <v>0.7</v>
      </c>
      <c r="BY421" s="22">
        <v>1.97</v>
      </c>
      <c r="BZ421" s="22">
        <v>2.16</v>
      </c>
      <c r="CA421" s="22">
        <v>240</v>
      </c>
      <c r="CB421" s="22">
        <v>157</v>
      </c>
      <c r="CC421" s="22">
        <v>263</v>
      </c>
      <c r="CD421" s="22">
        <v>117</v>
      </c>
      <c r="CE421" s="22">
        <v>305</v>
      </c>
      <c r="CF421" s="22">
        <v>138</v>
      </c>
      <c r="CG421" s="22">
        <v>523</v>
      </c>
      <c r="CH421" s="22">
        <v>186</v>
      </c>
      <c r="CI421" s="22">
        <v>0.54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0"/>
      <c r="B422" s="20"/>
      <c r="C422" s="22">
        <v>222677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3</v>
      </c>
      <c r="J422" s="20">
        <v>1.5</v>
      </c>
      <c r="K422" s="20">
        <v>0.5</v>
      </c>
      <c r="L422" s="22">
        <v>0</v>
      </c>
      <c r="M422" s="20" t="s">
        <v>2188</v>
      </c>
      <c r="N422" s="20">
        <v>1</v>
      </c>
      <c r="O422" s="22">
        <v>586</v>
      </c>
      <c r="P422" s="23" t="b">
        <v>0</v>
      </c>
      <c r="Q422" s="20"/>
      <c r="R422" s="20"/>
      <c r="S422" s="22">
        <v>49</v>
      </c>
      <c r="T422" s="20" t="s">
        <v>2189</v>
      </c>
      <c r="U422" s="20">
        <v>1.8</v>
      </c>
      <c r="V422" s="20" t="s">
        <v>2190</v>
      </c>
      <c r="W422" s="20">
        <v>0.1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7</v>
      </c>
      <c r="AD422" s="22">
        <v>6252</v>
      </c>
      <c r="AE422" s="22">
        <v>409</v>
      </c>
      <c r="AF422" s="22">
        <v>7889</v>
      </c>
      <c r="AG422" s="22">
        <v>430</v>
      </c>
      <c r="AH422" s="20">
        <v>0.2</v>
      </c>
      <c r="AI422" s="20">
        <v>1.4</v>
      </c>
      <c r="AJ422" s="20" t="s">
        <v>2190</v>
      </c>
      <c r="AK422" s="22">
        <v>320</v>
      </c>
      <c r="AL422" s="22">
        <v>0</v>
      </c>
      <c r="AM422" s="22">
        <v>0</v>
      </c>
      <c r="AN422" s="22">
        <v>0</v>
      </c>
      <c r="AO422" s="22">
        <v>8</v>
      </c>
      <c r="AP422" s="22">
        <v>0</v>
      </c>
      <c r="AQ422" s="22">
        <v>0</v>
      </c>
      <c r="AR422" s="22">
        <v>0</v>
      </c>
      <c r="AS422" s="22">
        <v>1</v>
      </c>
      <c r="AT422" s="22">
        <v>0</v>
      </c>
      <c r="AU422" s="22">
        <v>0</v>
      </c>
      <c r="AV422" s="22">
        <v>0</v>
      </c>
      <c r="AW422" s="22">
        <v>10</v>
      </c>
      <c r="AX422" s="20">
        <v>14.4</v>
      </c>
      <c r="AY422" s="20">
        <v>8.5</v>
      </c>
      <c r="AZ422" s="20">
        <v>34</v>
      </c>
      <c r="BA422" s="20">
        <v>5.4</v>
      </c>
      <c r="BB422" s="22">
        <v>4</v>
      </c>
      <c r="BC422" s="20">
        <v>0.27</v>
      </c>
      <c r="BD422" s="20">
        <v>7.0000000000000007E-2</v>
      </c>
      <c r="BE422" s="20">
        <v>0.34</v>
      </c>
      <c r="BF422" s="20">
        <v>6.69</v>
      </c>
      <c r="BG422" s="22">
        <v>318</v>
      </c>
      <c r="BH422" s="22">
        <v>135</v>
      </c>
      <c r="BI422" s="22">
        <v>309</v>
      </c>
      <c r="BJ422" s="22">
        <v>160</v>
      </c>
      <c r="BK422" s="22">
        <v>156</v>
      </c>
      <c r="BL422" s="22">
        <v>92</v>
      </c>
      <c r="BM422" s="22">
        <v>304</v>
      </c>
      <c r="BN422" s="22">
        <v>134</v>
      </c>
      <c r="BO422" s="20"/>
      <c r="BP422" s="20"/>
      <c r="BQ422" s="20"/>
      <c r="BR422" s="20"/>
      <c r="BS422" s="20"/>
      <c r="BT422" s="20"/>
      <c r="BU422" s="22">
        <v>0.08</v>
      </c>
      <c r="BV422" s="22">
        <v>0</v>
      </c>
      <c r="BW422" s="22">
        <v>0.02</v>
      </c>
      <c r="BX422" s="22">
        <v>0.1</v>
      </c>
      <c r="BY422" s="22">
        <v>1.88</v>
      </c>
      <c r="BZ422" s="22">
        <v>2.25</v>
      </c>
      <c r="CA422" s="22">
        <v>266</v>
      </c>
      <c r="CB422" s="22">
        <v>174</v>
      </c>
      <c r="CC422" s="22">
        <v>265</v>
      </c>
      <c r="CD422" s="22">
        <v>119</v>
      </c>
      <c r="CE422" s="22">
        <v>237</v>
      </c>
      <c r="CF422" s="22">
        <v>108</v>
      </c>
      <c r="CG422" s="22">
        <v>388</v>
      </c>
      <c r="CH422" s="22">
        <v>123</v>
      </c>
      <c r="CI422" s="22">
        <v>1.1200000000000001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476369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2</v>
      </c>
      <c r="J423" s="20">
        <v>4.9000000000000004</v>
      </c>
      <c r="K423" s="20">
        <v>2.2000000000000002</v>
      </c>
      <c r="L423" s="22">
        <v>5</v>
      </c>
      <c r="M423" s="20" t="s">
        <v>1316</v>
      </c>
      <c r="N423" s="20">
        <v>2.7</v>
      </c>
      <c r="O423" s="22">
        <v>602</v>
      </c>
      <c r="P423" s="23" t="b">
        <v>0</v>
      </c>
      <c r="Q423" s="20"/>
      <c r="R423" s="20"/>
      <c r="S423" s="22">
        <v>40</v>
      </c>
      <c r="T423" s="20" t="s">
        <v>2191</v>
      </c>
      <c r="U423" s="20">
        <v>2</v>
      </c>
      <c r="V423" s="20" t="s">
        <v>2192</v>
      </c>
      <c r="W423" s="20">
        <v>5.5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10</v>
      </c>
      <c r="AD423" s="22">
        <v>141657</v>
      </c>
      <c r="AE423" s="22">
        <v>34149</v>
      </c>
      <c r="AF423" s="22">
        <v>175881</v>
      </c>
      <c r="AG423" s="22">
        <v>3510</v>
      </c>
      <c r="AH423" s="20">
        <v>0.7</v>
      </c>
      <c r="AI423" s="20">
        <v>2.5</v>
      </c>
      <c r="AJ423" s="20" t="s">
        <v>2192</v>
      </c>
      <c r="AK423" s="22">
        <v>325</v>
      </c>
      <c r="AL423" s="22">
        <v>0</v>
      </c>
      <c r="AM423" s="22">
        <v>1</v>
      </c>
      <c r="AN423" s="22">
        <v>0</v>
      </c>
      <c r="AO423" s="22">
        <v>6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0</v>
      </c>
      <c r="AW423" s="22">
        <v>52</v>
      </c>
      <c r="AX423" s="20">
        <v>40</v>
      </c>
      <c r="AY423" s="20">
        <v>71.599999999999994</v>
      </c>
      <c r="AZ423" s="20">
        <v>23</v>
      </c>
      <c r="BA423" s="20">
        <v>13.4</v>
      </c>
      <c r="BB423" s="22">
        <v>4</v>
      </c>
      <c r="BC423" s="20">
        <v>0.13</v>
      </c>
      <c r="BD423" s="20">
        <v>0.67</v>
      </c>
      <c r="BE423" s="20">
        <v>0.8</v>
      </c>
      <c r="BF423" s="20">
        <v>4.84</v>
      </c>
      <c r="BG423" s="22">
        <v>246</v>
      </c>
      <c r="BH423" s="22">
        <v>97</v>
      </c>
      <c r="BI423" s="22">
        <v>87</v>
      </c>
      <c r="BJ423" s="22">
        <v>17</v>
      </c>
      <c r="BK423" s="22">
        <v>202</v>
      </c>
      <c r="BL423" s="22">
        <v>52</v>
      </c>
      <c r="BM423" s="22">
        <v>198</v>
      </c>
      <c r="BN423" s="22">
        <v>62</v>
      </c>
      <c r="BO423" s="20"/>
      <c r="BP423" s="20"/>
      <c r="BQ423" s="20"/>
      <c r="BR423" s="20"/>
      <c r="BS423" s="20"/>
      <c r="BT423" s="20"/>
      <c r="BU423" s="22">
        <v>0.04</v>
      </c>
      <c r="BV423" s="22">
        <v>0</v>
      </c>
      <c r="BW423" s="22">
        <v>0.19</v>
      </c>
      <c r="BX423" s="22">
        <v>0.23</v>
      </c>
      <c r="BY423" s="22">
        <v>1.34</v>
      </c>
      <c r="BZ423" s="22">
        <v>1.66</v>
      </c>
      <c r="CA423" s="22">
        <v>683</v>
      </c>
      <c r="CB423" s="22">
        <v>208</v>
      </c>
      <c r="CC423" s="22">
        <v>118</v>
      </c>
      <c r="CD423" s="22">
        <v>36</v>
      </c>
      <c r="CE423" s="22">
        <v>203</v>
      </c>
      <c r="CF423" s="22">
        <v>67</v>
      </c>
      <c r="CG423" s="22">
        <v>71</v>
      </c>
      <c r="CH423" s="22">
        <v>25</v>
      </c>
      <c r="CI423" s="22">
        <v>1.1100000000000001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54738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1</v>
      </c>
      <c r="J424" s="20">
        <v>2.1</v>
      </c>
      <c r="K424" s="20">
        <v>0.8</v>
      </c>
      <c r="L424" s="22">
        <v>2</v>
      </c>
      <c r="M424" s="20" t="s">
        <v>558</v>
      </c>
      <c r="N424" s="20">
        <v>1.3</v>
      </c>
      <c r="O424" s="22">
        <v>614</v>
      </c>
      <c r="P424" s="23" t="b">
        <v>0</v>
      </c>
      <c r="Q424" s="20"/>
      <c r="R424" s="20"/>
      <c r="S424" s="22">
        <v>45</v>
      </c>
      <c r="T424" s="20" t="s">
        <v>2438</v>
      </c>
      <c r="U424" s="20">
        <v>1.8</v>
      </c>
      <c r="V424" s="20" t="s">
        <v>2439</v>
      </c>
      <c r="W424" s="20">
        <v>0.3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9</v>
      </c>
      <c r="AD424" s="22">
        <v>16937</v>
      </c>
      <c r="AE424" s="22">
        <v>2212</v>
      </c>
      <c r="AF424" s="22">
        <v>8551</v>
      </c>
      <c r="AG424" s="22">
        <v>382</v>
      </c>
      <c r="AH424" s="20">
        <v>0.3</v>
      </c>
      <c r="AI424" s="20">
        <v>2</v>
      </c>
      <c r="AJ424" s="20" t="s">
        <v>2439</v>
      </c>
      <c r="AK424" s="22">
        <v>450</v>
      </c>
      <c r="AL424" s="22">
        <v>0</v>
      </c>
      <c r="AM424" s="22">
        <v>0</v>
      </c>
      <c r="AN424" s="22">
        <v>0</v>
      </c>
      <c r="AO424" s="22">
        <v>11</v>
      </c>
      <c r="AP424" s="22">
        <v>0</v>
      </c>
      <c r="AQ424" s="22">
        <v>0</v>
      </c>
      <c r="AR424" s="22">
        <v>0</v>
      </c>
      <c r="AS424" s="22">
        <v>1</v>
      </c>
      <c r="AT424" s="22">
        <v>0</v>
      </c>
      <c r="AU424" s="22">
        <v>17</v>
      </c>
      <c r="AV424" s="22">
        <v>1</v>
      </c>
      <c r="AW424" s="22">
        <v>73</v>
      </c>
      <c r="AX424" s="20">
        <v>124.2</v>
      </c>
      <c r="AY424" s="20">
        <v>0</v>
      </c>
      <c r="AZ424" s="20">
        <v>0</v>
      </c>
      <c r="BA424" s="20">
        <v>12.4</v>
      </c>
      <c r="BB424" s="22">
        <v>5</v>
      </c>
      <c r="BC424" s="20">
        <v>0</v>
      </c>
      <c r="BD424" s="20">
        <v>0.01</v>
      </c>
      <c r="BE424" s="20">
        <v>0.01</v>
      </c>
      <c r="BF424" s="20">
        <v>8.82</v>
      </c>
      <c r="BG424" s="22">
        <v>65</v>
      </c>
      <c r="BH424" s="22">
        <v>14</v>
      </c>
      <c r="BI424" s="22">
        <v>569</v>
      </c>
      <c r="BJ424" s="22">
        <v>68</v>
      </c>
      <c r="BK424" s="22">
        <v>556</v>
      </c>
      <c r="BL424" s="22">
        <v>65</v>
      </c>
      <c r="BM424" s="22">
        <v>211</v>
      </c>
      <c r="BN424" s="22">
        <v>15</v>
      </c>
      <c r="BO424" s="20"/>
      <c r="BP424" s="20"/>
      <c r="BQ424" s="20"/>
      <c r="BR424" s="20"/>
      <c r="BS424" s="20"/>
      <c r="BT424" s="20"/>
      <c r="BU424" s="22">
        <v>0</v>
      </c>
      <c r="BV424" s="22">
        <v>3.4</v>
      </c>
      <c r="BW424" s="22">
        <v>0</v>
      </c>
      <c r="BX424" s="22">
        <v>0</v>
      </c>
      <c r="BY424" s="22">
        <v>1.76</v>
      </c>
      <c r="BZ424" s="22">
        <v>2.2000000000000002</v>
      </c>
      <c r="CA424" s="22">
        <v>341</v>
      </c>
      <c r="CB424" s="22">
        <v>15</v>
      </c>
      <c r="CC424" s="22">
        <v>220</v>
      </c>
      <c r="CD424" s="22">
        <v>20</v>
      </c>
      <c r="CE424" s="22">
        <v>230</v>
      </c>
      <c r="CF424" s="22">
        <v>22</v>
      </c>
      <c r="CG424" s="22">
        <v>281</v>
      </c>
      <c r="CH424" s="22">
        <v>40</v>
      </c>
      <c r="CI424" s="22">
        <v>1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75</v>
      </c>
      <c r="B425" s="22">
        <v>25</v>
      </c>
      <c r="C425" s="22">
        <v>88894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3</v>
      </c>
      <c r="J425" s="20">
        <v>0.2</v>
      </c>
      <c r="K425" s="20">
        <v>0</v>
      </c>
      <c r="L425" s="22">
        <v>0</v>
      </c>
      <c r="M425" s="20" t="s">
        <v>2581</v>
      </c>
      <c r="N425" s="20">
        <v>0.7</v>
      </c>
      <c r="O425" s="22">
        <v>630</v>
      </c>
      <c r="P425" s="23" t="b">
        <v>0</v>
      </c>
      <c r="Q425" s="20" t="s">
        <v>3396</v>
      </c>
      <c r="R425" s="20" t="s">
        <v>3257</v>
      </c>
      <c r="S425" s="22">
        <v>49</v>
      </c>
      <c r="T425" s="20" t="s">
        <v>2582</v>
      </c>
      <c r="U425" s="20">
        <v>2</v>
      </c>
      <c r="V425" s="20" t="s">
        <v>2583</v>
      </c>
      <c r="W425" s="20">
        <v>0.1</v>
      </c>
      <c r="X425" s="23" t="b">
        <v>0</v>
      </c>
      <c r="Y425" s="20"/>
      <c r="Z425" s="20" t="s">
        <v>937</v>
      </c>
      <c r="AA425" s="22">
        <v>12</v>
      </c>
      <c r="AB425" s="22">
        <v>102</v>
      </c>
      <c r="AC425" s="22">
        <v>4</v>
      </c>
      <c r="AD425" s="22">
        <v>4222</v>
      </c>
      <c r="AE425" s="22">
        <v>22</v>
      </c>
      <c r="AF425" s="22">
        <v>13895</v>
      </c>
      <c r="AG425" s="22">
        <v>598</v>
      </c>
      <c r="AH425" s="20">
        <v>0.1</v>
      </c>
      <c r="AI425" s="20">
        <v>0.8</v>
      </c>
      <c r="AJ425" s="20" t="s">
        <v>2583</v>
      </c>
      <c r="AK425" s="22">
        <v>146</v>
      </c>
      <c r="AL425" s="22">
        <v>0</v>
      </c>
      <c r="AM425" s="22">
        <v>0</v>
      </c>
      <c r="AN425" s="22">
        <v>0</v>
      </c>
      <c r="AO425" s="22">
        <v>4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17</v>
      </c>
      <c r="AX425" s="20">
        <v>10.199999999999999</v>
      </c>
      <c r="AY425" s="20">
        <v>64.8</v>
      </c>
      <c r="AZ425" s="20">
        <v>17</v>
      </c>
      <c r="BA425" s="20">
        <v>8.9</v>
      </c>
      <c r="BB425" s="22">
        <v>2</v>
      </c>
      <c r="BC425" s="20">
        <v>0.24</v>
      </c>
      <c r="BD425" s="20">
        <v>0.31</v>
      </c>
      <c r="BE425" s="20">
        <v>0.55000000000000004</v>
      </c>
      <c r="BF425" s="20">
        <v>2.88</v>
      </c>
      <c r="BG425" s="22">
        <v>341</v>
      </c>
      <c r="BH425" s="22">
        <v>149</v>
      </c>
      <c r="BI425" s="22">
        <v>110</v>
      </c>
      <c r="BJ425" s="22">
        <v>78</v>
      </c>
      <c r="BK425" s="22">
        <v>230</v>
      </c>
      <c r="BL425" s="22">
        <v>121</v>
      </c>
      <c r="BM425" s="22">
        <v>258</v>
      </c>
      <c r="BN425" s="22">
        <v>116</v>
      </c>
      <c r="BO425" s="22">
        <v>3</v>
      </c>
      <c r="BP425" s="20"/>
      <c r="BQ425" s="22">
        <v>1</v>
      </c>
      <c r="BR425" s="20"/>
      <c r="BS425" s="20"/>
      <c r="BT425" s="20"/>
      <c r="BU425" s="22">
        <v>0.15</v>
      </c>
      <c r="BV425" s="22">
        <v>0</v>
      </c>
      <c r="BW425" s="22">
        <v>0.19</v>
      </c>
      <c r="BX425" s="22">
        <v>0.34</v>
      </c>
      <c r="BY425" s="22">
        <v>1.78</v>
      </c>
      <c r="BZ425" s="22">
        <v>2.4700000000000002</v>
      </c>
      <c r="CA425" s="22">
        <v>234</v>
      </c>
      <c r="CB425" s="22">
        <v>152</v>
      </c>
      <c r="CC425" s="22">
        <v>303</v>
      </c>
      <c r="CD425" s="22">
        <v>141</v>
      </c>
      <c r="CE425" s="22">
        <v>216</v>
      </c>
      <c r="CF425" s="22">
        <v>96</v>
      </c>
      <c r="CG425" s="22">
        <v>412</v>
      </c>
      <c r="CH425" s="22">
        <v>133</v>
      </c>
      <c r="CI425" s="22">
        <v>1.23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242453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4</v>
      </c>
      <c r="J426" s="20">
        <v>2.9</v>
      </c>
      <c r="K426" s="20">
        <v>1.2</v>
      </c>
      <c r="L426" s="22">
        <v>2</v>
      </c>
      <c r="M426" s="20" t="s">
        <v>957</v>
      </c>
      <c r="N426" s="20">
        <v>1.7</v>
      </c>
      <c r="O426" s="22">
        <v>631</v>
      </c>
      <c r="P426" s="23" t="b">
        <v>0</v>
      </c>
      <c r="Q426" s="20"/>
      <c r="R426" s="20"/>
      <c r="S426" s="22">
        <v>49</v>
      </c>
      <c r="T426" s="20" t="s">
        <v>2584</v>
      </c>
      <c r="U426" s="20">
        <v>1.8</v>
      </c>
      <c r="V426" s="20" t="s">
        <v>2585</v>
      </c>
      <c r="W426" s="20">
        <v>0.1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9</v>
      </c>
      <c r="AD426" s="22">
        <v>13061</v>
      </c>
      <c r="AE426" s="22">
        <v>1284</v>
      </c>
      <c r="AF426" s="22">
        <v>11167</v>
      </c>
      <c r="AG426" s="22">
        <v>445</v>
      </c>
      <c r="AH426" s="20">
        <v>0.3</v>
      </c>
      <c r="AI426" s="20">
        <v>1.8</v>
      </c>
      <c r="AJ426" s="20" t="s">
        <v>2585</v>
      </c>
      <c r="AK426" s="22">
        <v>209</v>
      </c>
      <c r="AL426" s="22">
        <v>0</v>
      </c>
      <c r="AM426" s="22">
        <v>1</v>
      </c>
      <c r="AN426" s="22">
        <v>0</v>
      </c>
      <c r="AO426" s="22">
        <v>7</v>
      </c>
      <c r="AP426" s="22">
        <v>0</v>
      </c>
      <c r="AQ426" s="22">
        <v>0</v>
      </c>
      <c r="AR426" s="22">
        <v>0</v>
      </c>
      <c r="AS426" s="22">
        <v>1</v>
      </c>
      <c r="AT426" s="22">
        <v>0</v>
      </c>
      <c r="AU426" s="22">
        <v>0</v>
      </c>
      <c r="AV426" s="22">
        <v>0</v>
      </c>
      <c r="AW426" s="22">
        <v>24</v>
      </c>
      <c r="AX426" s="20">
        <v>25</v>
      </c>
      <c r="AY426" s="20">
        <v>37.6</v>
      </c>
      <c r="AZ426" s="20">
        <v>81</v>
      </c>
      <c r="BA426" s="20">
        <v>13.9</v>
      </c>
      <c r="BB426" s="22">
        <v>2</v>
      </c>
      <c r="BC426" s="20">
        <v>0.92</v>
      </c>
      <c r="BD426" s="20">
        <v>0.22</v>
      </c>
      <c r="BE426" s="20">
        <v>1.1399999999999999</v>
      </c>
      <c r="BF426" s="20">
        <v>4.84</v>
      </c>
      <c r="BG426" s="22">
        <v>287</v>
      </c>
      <c r="BH426" s="22">
        <v>34</v>
      </c>
      <c r="BI426" s="22">
        <v>167</v>
      </c>
      <c r="BJ426" s="22">
        <v>22</v>
      </c>
      <c r="BK426" s="22">
        <v>67</v>
      </c>
      <c r="BL426" s="22">
        <v>26</v>
      </c>
      <c r="BM426" s="22">
        <v>188</v>
      </c>
      <c r="BN426" s="22">
        <v>27</v>
      </c>
      <c r="BO426" s="20"/>
      <c r="BP426" s="20"/>
      <c r="BQ426" s="20"/>
      <c r="BR426" s="20"/>
      <c r="BS426" s="20"/>
      <c r="BT426" s="20"/>
      <c r="BU426" s="22">
        <v>0.4</v>
      </c>
      <c r="BV426" s="22">
        <v>0</v>
      </c>
      <c r="BW426" s="22">
        <v>0.09</v>
      </c>
      <c r="BX426" s="22">
        <v>0.49</v>
      </c>
      <c r="BY426" s="22">
        <v>2.08</v>
      </c>
      <c r="BZ426" s="22">
        <v>3.01</v>
      </c>
      <c r="CA426" s="22">
        <v>272</v>
      </c>
      <c r="CB426" s="22">
        <v>56</v>
      </c>
      <c r="CC426" s="22">
        <v>206</v>
      </c>
      <c r="CD426" s="22">
        <v>29</v>
      </c>
      <c r="CE426" s="22">
        <v>238</v>
      </c>
      <c r="CF426" s="22">
        <v>32</v>
      </c>
      <c r="CG426" s="22">
        <v>365</v>
      </c>
      <c r="CH426" s="22">
        <v>58</v>
      </c>
      <c r="CI426" s="22">
        <v>0.86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27.75" thickBot="1">
      <c r="A427" s="22">
        <v>0</v>
      </c>
      <c r="B427" s="22">
        <v>0</v>
      </c>
      <c r="C427" s="22">
        <v>552030</v>
      </c>
      <c r="D427" s="22">
        <v>0</v>
      </c>
      <c r="E427" s="22">
        <v>0</v>
      </c>
      <c r="F427" s="22">
        <v>0</v>
      </c>
      <c r="G427" s="22">
        <v>0</v>
      </c>
      <c r="H427" s="22">
        <v>0</v>
      </c>
      <c r="I427" s="22">
        <v>2</v>
      </c>
      <c r="J427" s="20">
        <v>0</v>
      </c>
      <c r="K427" s="20">
        <v>0</v>
      </c>
      <c r="L427" s="22">
        <v>0</v>
      </c>
      <c r="M427" s="20" t="s">
        <v>2586</v>
      </c>
      <c r="N427" s="20">
        <v>0</v>
      </c>
      <c r="O427" s="22">
        <v>648</v>
      </c>
      <c r="P427" s="23" t="b">
        <v>0</v>
      </c>
      <c r="Q427" s="20" t="s">
        <v>3258</v>
      </c>
      <c r="R427" s="20" t="s">
        <v>3259</v>
      </c>
      <c r="S427" s="22">
        <v>40</v>
      </c>
      <c r="T427" s="20" t="s">
        <v>2587</v>
      </c>
      <c r="U427" s="20">
        <v>0</v>
      </c>
      <c r="V427" s="20" t="s">
        <v>2588</v>
      </c>
      <c r="W427" s="20">
        <v>0</v>
      </c>
      <c r="X427" s="23" t="b">
        <v>0</v>
      </c>
      <c r="Y427" s="20"/>
      <c r="Z427" s="20" t="s">
        <v>872</v>
      </c>
      <c r="AA427" s="22">
        <v>12</v>
      </c>
      <c r="AB427" s="22">
        <v>102</v>
      </c>
      <c r="AC427" s="22">
        <v>0</v>
      </c>
      <c r="AD427" s="22">
        <v>713</v>
      </c>
      <c r="AE427" s="22">
        <v>0</v>
      </c>
      <c r="AF427" s="22">
        <v>927</v>
      </c>
      <c r="AG427" s="22">
        <v>58</v>
      </c>
      <c r="AH427" s="20">
        <v>0</v>
      </c>
      <c r="AI427" s="20">
        <v>0</v>
      </c>
      <c r="AJ427" s="20" t="s">
        <v>2588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509</v>
      </c>
      <c r="BH427" s="22">
        <v>194</v>
      </c>
      <c r="BI427" s="22">
        <v>494</v>
      </c>
      <c r="BJ427" s="22">
        <v>192</v>
      </c>
      <c r="BK427" s="22">
        <v>468</v>
      </c>
      <c r="BL427" s="22">
        <v>180</v>
      </c>
      <c r="BM427" s="22">
        <v>514</v>
      </c>
      <c r="BN427" s="22">
        <v>194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701</v>
      </c>
      <c r="CB427" s="22">
        <v>219</v>
      </c>
      <c r="CC427" s="22">
        <v>479</v>
      </c>
      <c r="CD427" s="22">
        <v>179</v>
      </c>
      <c r="CE427" s="22">
        <v>512</v>
      </c>
      <c r="CF427" s="22">
        <v>190</v>
      </c>
      <c r="CG427" s="22">
        <v>586</v>
      </c>
      <c r="CH427" s="22">
        <v>208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20480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1</v>
      </c>
      <c r="J428" s="20">
        <v>-0.5</v>
      </c>
      <c r="K428" s="20">
        <v>-0.5</v>
      </c>
      <c r="L428" s="22">
        <v>0</v>
      </c>
      <c r="M428" s="20" t="s">
        <v>959</v>
      </c>
      <c r="N428" s="20">
        <v>0</v>
      </c>
      <c r="O428" s="22">
        <v>665</v>
      </c>
      <c r="P428" s="23" t="b">
        <v>0</v>
      </c>
      <c r="Q428" s="20"/>
      <c r="R428" s="20"/>
      <c r="S428" s="22">
        <v>45</v>
      </c>
      <c r="T428" s="20" t="s">
        <v>2833</v>
      </c>
      <c r="U428" s="20">
        <v>0</v>
      </c>
      <c r="V428" s="20" t="s">
        <v>2834</v>
      </c>
      <c r="W428" s="20">
        <v>0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0</v>
      </c>
      <c r="AD428" s="22">
        <v>1316</v>
      </c>
      <c r="AE428" s="22">
        <v>38</v>
      </c>
      <c r="AF428" s="22">
        <v>992</v>
      </c>
      <c r="AG428" s="22">
        <v>86</v>
      </c>
      <c r="AH428" s="20">
        <v>0</v>
      </c>
      <c r="AI428" s="20">
        <v>0</v>
      </c>
      <c r="AJ428" s="20" t="s">
        <v>2834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576</v>
      </c>
      <c r="BH428" s="22">
        <v>80</v>
      </c>
      <c r="BI428" s="22">
        <v>567</v>
      </c>
      <c r="BJ428" s="22">
        <v>67</v>
      </c>
      <c r="BK428" s="22">
        <v>554</v>
      </c>
      <c r="BL428" s="22">
        <v>64</v>
      </c>
      <c r="BM428" s="22">
        <v>581</v>
      </c>
      <c r="BN428" s="22">
        <v>80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339</v>
      </c>
      <c r="CB428" s="22">
        <v>14</v>
      </c>
      <c r="CC428" s="22">
        <v>557</v>
      </c>
      <c r="CD428" s="22">
        <v>79</v>
      </c>
      <c r="CE428" s="22">
        <v>581</v>
      </c>
      <c r="CF428" s="22">
        <v>80</v>
      </c>
      <c r="CG428" s="22">
        <v>545</v>
      </c>
      <c r="CH428" s="22">
        <v>70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611011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2</v>
      </c>
      <c r="J429" s="20">
        <v>-0.5</v>
      </c>
      <c r="K429" s="20">
        <v>-0.5</v>
      </c>
      <c r="L429" s="22">
        <v>0</v>
      </c>
      <c r="M429" s="20" t="s">
        <v>2660</v>
      </c>
      <c r="N429" s="20">
        <v>0</v>
      </c>
      <c r="O429" s="22">
        <v>682</v>
      </c>
      <c r="P429" s="23" t="b">
        <v>0</v>
      </c>
      <c r="Q429" s="20"/>
      <c r="R429" s="20"/>
      <c r="S429" s="22">
        <v>40</v>
      </c>
      <c r="T429" s="20" t="s">
        <v>2940</v>
      </c>
      <c r="U429" s="20">
        <v>0</v>
      </c>
      <c r="V429" s="20" t="s">
        <v>459</v>
      </c>
      <c r="W429" s="20">
        <v>0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0</v>
      </c>
      <c r="AD429" s="22">
        <v>1048</v>
      </c>
      <c r="AE429" s="22">
        <v>107</v>
      </c>
      <c r="AF429" s="22">
        <v>441</v>
      </c>
      <c r="AG429" s="22">
        <v>67</v>
      </c>
      <c r="AH429" s="20">
        <v>0</v>
      </c>
      <c r="AI429" s="20">
        <v>0</v>
      </c>
      <c r="AJ429" s="20" t="s">
        <v>459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510</v>
      </c>
      <c r="BH429" s="22">
        <v>195</v>
      </c>
      <c r="BI429" s="22">
        <v>495</v>
      </c>
      <c r="BJ429" s="22">
        <v>193</v>
      </c>
      <c r="BK429" s="22">
        <v>469</v>
      </c>
      <c r="BL429" s="22">
        <v>181</v>
      </c>
      <c r="BM429" s="22">
        <v>515</v>
      </c>
      <c r="BN429" s="22">
        <v>195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702</v>
      </c>
      <c r="CB429" s="22">
        <v>220</v>
      </c>
      <c r="CC429" s="22">
        <v>480</v>
      </c>
      <c r="CD429" s="22">
        <v>180</v>
      </c>
      <c r="CE429" s="22">
        <v>513</v>
      </c>
      <c r="CF429" s="22">
        <v>191</v>
      </c>
      <c r="CG429" s="22">
        <v>592</v>
      </c>
      <c r="CH429" s="22">
        <v>209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100</v>
      </c>
      <c r="B430" s="22">
        <v>100</v>
      </c>
      <c r="C430" s="22">
        <v>211975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2</v>
      </c>
      <c r="J430" s="20">
        <v>3.2</v>
      </c>
      <c r="K430" s="20">
        <v>3.2</v>
      </c>
      <c r="L430" s="22">
        <v>5</v>
      </c>
      <c r="M430" s="20" t="s">
        <v>1419</v>
      </c>
      <c r="N430" s="20">
        <v>2.2000000000000002</v>
      </c>
      <c r="O430" s="22">
        <v>341</v>
      </c>
      <c r="P430" s="23" t="b">
        <v>0</v>
      </c>
      <c r="Q430" s="20"/>
      <c r="R430" s="20" t="s">
        <v>2941</v>
      </c>
      <c r="S430" s="22">
        <v>50</v>
      </c>
      <c r="T430" s="20" t="s">
        <v>1420</v>
      </c>
      <c r="U430" s="20">
        <v>4.4000000000000004</v>
      </c>
      <c r="V430" s="20" t="s">
        <v>1421</v>
      </c>
      <c r="W430" s="20">
        <v>8.4</v>
      </c>
      <c r="X430" s="23" t="b">
        <v>0</v>
      </c>
      <c r="Y430" s="20"/>
      <c r="Z430" s="20" t="s">
        <v>858</v>
      </c>
      <c r="AA430" s="22">
        <v>13</v>
      </c>
      <c r="AB430" s="22">
        <v>43</v>
      </c>
      <c r="AC430" s="22">
        <v>22</v>
      </c>
      <c r="AD430" s="22">
        <v>783271</v>
      </c>
      <c r="AE430" s="22">
        <v>11190</v>
      </c>
      <c r="AF430" s="22">
        <v>502055</v>
      </c>
      <c r="AG430" s="22">
        <v>13912</v>
      </c>
      <c r="AH430" s="20">
        <v>0.4</v>
      </c>
      <c r="AI430" s="20">
        <v>4.4000000000000004</v>
      </c>
      <c r="AJ430" s="20" t="s">
        <v>1421</v>
      </c>
      <c r="AK430" s="22">
        <v>450</v>
      </c>
      <c r="AL430" s="22">
        <v>0</v>
      </c>
      <c r="AM430" s="22">
        <v>0</v>
      </c>
      <c r="AN430" s="22">
        <v>3</v>
      </c>
      <c r="AO430" s="22">
        <v>2</v>
      </c>
      <c r="AP430" s="22">
        <v>0</v>
      </c>
      <c r="AQ430" s="22">
        <v>0</v>
      </c>
      <c r="AR430" s="22">
        <v>0</v>
      </c>
      <c r="AS430" s="22">
        <v>1</v>
      </c>
      <c r="AT430" s="22">
        <v>0</v>
      </c>
      <c r="AU430" s="22">
        <v>0</v>
      </c>
      <c r="AV430" s="22">
        <v>1</v>
      </c>
      <c r="AW430" s="22">
        <v>107</v>
      </c>
      <c r="AX430" s="20">
        <v>96.6</v>
      </c>
      <c r="AY430" s="20">
        <v>57.4</v>
      </c>
      <c r="AZ430" s="20">
        <v>5</v>
      </c>
      <c r="BA430" s="20">
        <v>15.8</v>
      </c>
      <c r="BB430" s="22">
        <v>5</v>
      </c>
      <c r="BC430" s="20">
        <v>0.03</v>
      </c>
      <c r="BD430" s="20">
        <v>0.28999999999999998</v>
      </c>
      <c r="BE430" s="20">
        <v>0.32</v>
      </c>
      <c r="BF430" s="20">
        <v>4.01</v>
      </c>
      <c r="BG430" s="22">
        <v>105</v>
      </c>
      <c r="BH430" s="22">
        <v>37</v>
      </c>
      <c r="BI430" s="22">
        <v>124</v>
      </c>
      <c r="BJ430" s="22">
        <v>26</v>
      </c>
      <c r="BK430" s="22">
        <v>315</v>
      </c>
      <c r="BL430" s="22">
        <v>107</v>
      </c>
      <c r="BM430" s="22">
        <v>158</v>
      </c>
      <c r="BN430" s="22">
        <v>42</v>
      </c>
      <c r="BO430" s="20"/>
      <c r="BP430" s="20"/>
      <c r="BQ430" s="20"/>
      <c r="BR430" s="20"/>
      <c r="BS430" s="20"/>
      <c r="BT430" s="20"/>
      <c r="BU430" s="22">
        <v>0.01</v>
      </c>
      <c r="BV430" s="22">
        <v>0</v>
      </c>
      <c r="BW430" s="22">
        <v>0.06</v>
      </c>
      <c r="BX430" s="22">
        <v>7.0000000000000007E-2</v>
      </c>
      <c r="BY430" s="22">
        <v>0.8</v>
      </c>
      <c r="BZ430" s="22">
        <v>0.4</v>
      </c>
      <c r="CA430" s="22">
        <v>195</v>
      </c>
      <c r="CB430" s="22">
        <v>23</v>
      </c>
      <c r="CC430" s="22">
        <v>154</v>
      </c>
      <c r="CD430" s="22">
        <v>51</v>
      </c>
      <c r="CE430" s="22">
        <v>44</v>
      </c>
      <c r="CF430" s="22">
        <v>11</v>
      </c>
      <c r="CG430" s="22">
        <v>51</v>
      </c>
      <c r="CH430" s="22">
        <v>17</v>
      </c>
      <c r="CI430" s="22">
        <v>1</v>
      </c>
      <c r="CJ430" s="22">
        <v>0.6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126184</v>
      </c>
      <c r="D431" s="22">
        <v>0</v>
      </c>
      <c r="E431" s="22">
        <v>0</v>
      </c>
      <c r="F431" s="22">
        <v>1</v>
      </c>
      <c r="G431" s="22">
        <v>-1</v>
      </c>
      <c r="H431" s="22">
        <v>0</v>
      </c>
      <c r="I431" s="22">
        <v>2</v>
      </c>
      <c r="J431" s="20">
        <v>4</v>
      </c>
      <c r="K431" s="20">
        <v>4</v>
      </c>
      <c r="L431" s="22">
        <v>1</v>
      </c>
      <c r="M431" s="20" t="s">
        <v>920</v>
      </c>
      <c r="N431" s="20">
        <v>3</v>
      </c>
      <c r="O431" s="22">
        <v>342</v>
      </c>
      <c r="P431" s="23" t="b">
        <v>0</v>
      </c>
      <c r="Q431" s="20"/>
      <c r="R431" s="20" t="s">
        <v>2440</v>
      </c>
      <c r="S431" s="22">
        <v>51</v>
      </c>
      <c r="T431" s="20" t="s">
        <v>1390</v>
      </c>
      <c r="U431" s="20">
        <v>3.8</v>
      </c>
      <c r="V431" s="20" t="s">
        <v>452</v>
      </c>
      <c r="W431" s="20">
        <v>7.2</v>
      </c>
      <c r="X431" s="23" t="b">
        <v>0</v>
      </c>
      <c r="Y431" s="20"/>
      <c r="Z431" s="20" t="s">
        <v>858</v>
      </c>
      <c r="AA431" s="22">
        <v>13</v>
      </c>
      <c r="AB431" s="22">
        <v>43</v>
      </c>
      <c r="AC431" s="22">
        <v>19</v>
      </c>
      <c r="AD431" s="22">
        <v>522822</v>
      </c>
      <c r="AE431" s="22">
        <v>4005</v>
      </c>
      <c r="AF431" s="22">
        <v>343780</v>
      </c>
      <c r="AG431" s="22">
        <v>48293</v>
      </c>
      <c r="AH431" s="20">
        <v>0.6</v>
      </c>
      <c r="AI431" s="20">
        <v>3.7</v>
      </c>
      <c r="AJ431" s="20" t="s">
        <v>452</v>
      </c>
      <c r="AK431" s="22">
        <v>292</v>
      </c>
      <c r="AL431" s="22">
        <v>1</v>
      </c>
      <c r="AM431" s="22">
        <v>0</v>
      </c>
      <c r="AN431" s="22">
        <v>1</v>
      </c>
      <c r="AO431" s="22">
        <v>2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1</v>
      </c>
      <c r="AW431" s="22">
        <v>84</v>
      </c>
      <c r="AX431" s="20">
        <v>78.599999999999994</v>
      </c>
      <c r="AY431" s="20">
        <v>17.100000000000001</v>
      </c>
      <c r="AZ431" s="20">
        <v>40</v>
      </c>
      <c r="BA431" s="20">
        <v>13.6</v>
      </c>
      <c r="BB431" s="22">
        <v>3</v>
      </c>
      <c r="BC431" s="20">
        <v>0.45</v>
      </c>
      <c r="BD431" s="20">
        <v>0.23</v>
      </c>
      <c r="BE431" s="20">
        <v>0.68</v>
      </c>
      <c r="BF431" s="20">
        <v>3.18</v>
      </c>
      <c r="BG431" s="22">
        <v>148</v>
      </c>
      <c r="BH431" s="22">
        <v>60</v>
      </c>
      <c r="BI431" s="22">
        <v>249</v>
      </c>
      <c r="BJ431" s="22">
        <v>78</v>
      </c>
      <c r="BK431" s="22">
        <v>141</v>
      </c>
      <c r="BL431" s="22">
        <v>26</v>
      </c>
      <c r="BM431" s="22">
        <v>194</v>
      </c>
      <c r="BN431" s="22">
        <v>60</v>
      </c>
      <c r="BO431" s="20"/>
      <c r="BP431" s="20"/>
      <c r="BQ431" s="20"/>
      <c r="BR431" s="20"/>
      <c r="BS431" s="20"/>
      <c r="BT431" s="20"/>
      <c r="BU431" s="22">
        <v>0.14000000000000001</v>
      </c>
      <c r="BV431" s="22">
        <v>0</v>
      </c>
      <c r="BW431" s="22">
        <v>7.0000000000000007E-2</v>
      </c>
      <c r="BX431" s="22">
        <v>0.21</v>
      </c>
      <c r="BY431" s="22">
        <v>0.98</v>
      </c>
      <c r="BZ431" s="22">
        <v>0.62</v>
      </c>
      <c r="CA431" s="22">
        <v>162</v>
      </c>
      <c r="CB431" s="22">
        <v>15</v>
      </c>
      <c r="CC431" s="22">
        <v>95</v>
      </c>
      <c r="CD431" s="22">
        <v>29</v>
      </c>
      <c r="CE431" s="22">
        <v>79</v>
      </c>
      <c r="CF431" s="22">
        <v>23</v>
      </c>
      <c r="CG431" s="22">
        <v>54</v>
      </c>
      <c r="CH431" s="22">
        <v>18</v>
      </c>
      <c r="CI431" s="22">
        <v>0.92</v>
      </c>
      <c r="CJ431" s="22">
        <v>0.31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461358</v>
      </c>
      <c r="D432" s="22">
        <v>1</v>
      </c>
      <c r="E432" s="22">
        <v>-1</v>
      </c>
      <c r="F432" s="22">
        <v>5</v>
      </c>
      <c r="G432" s="22">
        <v>-5</v>
      </c>
      <c r="H432" s="22">
        <v>2</v>
      </c>
      <c r="I432" s="22">
        <v>4</v>
      </c>
      <c r="J432" s="20">
        <v>7.5</v>
      </c>
      <c r="K432" s="20">
        <v>7.5</v>
      </c>
      <c r="L432" s="22">
        <v>1</v>
      </c>
      <c r="M432" s="20" t="s">
        <v>1408</v>
      </c>
      <c r="N432" s="20">
        <v>6.5</v>
      </c>
      <c r="O432" s="22">
        <v>343</v>
      </c>
      <c r="P432" s="23" t="b">
        <v>1</v>
      </c>
      <c r="Q432" s="20"/>
      <c r="R432" s="20"/>
      <c r="S432" s="22">
        <v>70</v>
      </c>
      <c r="T432" s="20" t="s">
        <v>1409</v>
      </c>
      <c r="U432" s="20">
        <v>6.3</v>
      </c>
      <c r="V432" s="20" t="s">
        <v>411</v>
      </c>
      <c r="W432" s="20">
        <v>30.8</v>
      </c>
      <c r="X432" s="23" t="b">
        <v>0</v>
      </c>
      <c r="Y432" s="20"/>
      <c r="Z432" s="20" t="s">
        <v>858</v>
      </c>
      <c r="AA432" s="22">
        <v>13</v>
      </c>
      <c r="AB432" s="22">
        <v>43</v>
      </c>
      <c r="AC432" s="22">
        <v>38</v>
      </c>
      <c r="AD432" s="22">
        <v>2760200</v>
      </c>
      <c r="AE432" s="22">
        <v>131815</v>
      </c>
      <c r="AF432" s="22">
        <v>340768</v>
      </c>
      <c r="AG432" s="22">
        <v>40546</v>
      </c>
      <c r="AH432" s="20">
        <v>0.9</v>
      </c>
      <c r="AI432" s="20">
        <v>5.4</v>
      </c>
      <c r="AJ432" s="20" t="s">
        <v>2193</v>
      </c>
      <c r="AK432" s="22">
        <v>505</v>
      </c>
      <c r="AL432" s="22">
        <v>2</v>
      </c>
      <c r="AM432" s="22">
        <v>5</v>
      </c>
      <c r="AN432" s="22">
        <v>2</v>
      </c>
      <c r="AO432" s="22">
        <v>3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0</v>
      </c>
      <c r="AV432" s="22">
        <v>5</v>
      </c>
      <c r="AW432" s="22">
        <v>157</v>
      </c>
      <c r="AX432" s="20">
        <v>165.2</v>
      </c>
      <c r="AY432" s="20">
        <v>237</v>
      </c>
      <c r="AZ432" s="20">
        <v>171</v>
      </c>
      <c r="BA432" s="20">
        <v>57.2</v>
      </c>
      <c r="BB432" s="22">
        <v>6</v>
      </c>
      <c r="BC432" s="20">
        <v>2.5499999999999998</v>
      </c>
      <c r="BD432" s="20">
        <v>1.04</v>
      </c>
      <c r="BE432" s="20">
        <v>3.59</v>
      </c>
      <c r="BF432" s="20">
        <v>3.96</v>
      </c>
      <c r="BG432" s="22">
        <v>27</v>
      </c>
      <c r="BH432" s="22">
        <v>3</v>
      </c>
      <c r="BI432" s="22">
        <v>7</v>
      </c>
      <c r="BJ432" s="22">
        <v>1</v>
      </c>
      <c r="BK432" s="22">
        <v>22</v>
      </c>
      <c r="BL432" s="22">
        <v>9</v>
      </c>
      <c r="BM432" s="22">
        <v>8</v>
      </c>
      <c r="BN432" s="22">
        <v>2</v>
      </c>
      <c r="BO432" s="22">
        <v>2</v>
      </c>
      <c r="BP432" s="20"/>
      <c r="BQ432" s="22">
        <v>2</v>
      </c>
      <c r="BR432" s="20"/>
      <c r="BS432" s="22">
        <v>3</v>
      </c>
      <c r="BT432" s="20"/>
      <c r="BU432" s="22">
        <v>0.45</v>
      </c>
      <c r="BV432" s="22">
        <v>0</v>
      </c>
      <c r="BW432" s="22">
        <v>0.19</v>
      </c>
      <c r="BX432" s="22">
        <v>0.64</v>
      </c>
      <c r="BY432" s="22">
        <v>0.71</v>
      </c>
      <c r="BZ432" s="22">
        <v>0.53</v>
      </c>
      <c r="CA432" s="22">
        <v>33</v>
      </c>
      <c r="CB432" s="22">
        <v>13</v>
      </c>
      <c r="CC432" s="22">
        <v>9</v>
      </c>
      <c r="CD432" s="22">
        <v>2</v>
      </c>
      <c r="CE432" s="22">
        <v>9</v>
      </c>
      <c r="CF432" s="22">
        <v>2</v>
      </c>
      <c r="CG432" s="22">
        <v>8</v>
      </c>
      <c r="CH432" s="22">
        <v>2</v>
      </c>
      <c r="CI432" s="22">
        <v>1.07</v>
      </c>
      <c r="CJ432" s="22">
        <v>0.36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165809</v>
      </c>
      <c r="D433" s="22">
        <v>0</v>
      </c>
      <c r="E433" s="22">
        <v>0</v>
      </c>
      <c r="F433" s="22">
        <v>-1</v>
      </c>
      <c r="G433" s="22">
        <v>1</v>
      </c>
      <c r="H433" s="22">
        <v>1</v>
      </c>
      <c r="I433" s="22">
        <v>3</v>
      </c>
      <c r="J433" s="20">
        <v>0</v>
      </c>
      <c r="K433" s="20">
        <v>0</v>
      </c>
      <c r="L433" s="22">
        <v>0</v>
      </c>
      <c r="M433" s="20" t="s">
        <v>506</v>
      </c>
      <c r="N433" s="20">
        <v>3.8</v>
      </c>
      <c r="O433" s="22">
        <v>344</v>
      </c>
      <c r="P433" s="23" t="b">
        <v>0</v>
      </c>
      <c r="Q433" s="20" t="s">
        <v>3424</v>
      </c>
      <c r="R433" s="20" t="s">
        <v>3425</v>
      </c>
      <c r="S433" s="22">
        <v>64</v>
      </c>
      <c r="T433" s="20" t="s">
        <v>1395</v>
      </c>
      <c r="U433" s="20">
        <v>4.5</v>
      </c>
      <c r="V433" s="20" t="s">
        <v>1396</v>
      </c>
      <c r="W433" s="20">
        <v>1.5</v>
      </c>
      <c r="X433" s="23" t="b">
        <v>0</v>
      </c>
      <c r="Y433" s="20"/>
      <c r="Z433" s="20" t="s">
        <v>899</v>
      </c>
      <c r="AA433" s="22">
        <v>13</v>
      </c>
      <c r="AB433" s="22">
        <v>43</v>
      </c>
      <c r="AC433" s="22">
        <v>18</v>
      </c>
      <c r="AD433" s="22">
        <v>77848</v>
      </c>
      <c r="AE433" s="22">
        <v>168</v>
      </c>
      <c r="AF433" s="22">
        <v>394990</v>
      </c>
      <c r="AG433" s="22">
        <v>17084</v>
      </c>
      <c r="AH433" s="20">
        <v>0.6</v>
      </c>
      <c r="AI433" s="20">
        <v>2.8</v>
      </c>
      <c r="AJ433" s="20" t="s">
        <v>506</v>
      </c>
      <c r="AK433" s="22">
        <v>284</v>
      </c>
      <c r="AL433" s="22">
        <v>1</v>
      </c>
      <c r="AM433" s="22">
        <v>1</v>
      </c>
      <c r="AN433" s="22">
        <v>1</v>
      </c>
      <c r="AO433" s="22">
        <v>2</v>
      </c>
      <c r="AP433" s="22">
        <v>0</v>
      </c>
      <c r="AQ433" s="22">
        <v>0</v>
      </c>
      <c r="AR433" s="22">
        <v>0</v>
      </c>
      <c r="AS433" s="22">
        <v>1</v>
      </c>
      <c r="AT433" s="22">
        <v>0</v>
      </c>
      <c r="AU433" s="22">
        <v>0</v>
      </c>
      <c r="AV433" s="22">
        <v>3</v>
      </c>
      <c r="AW433" s="22">
        <v>76</v>
      </c>
      <c r="AX433" s="20">
        <v>86.2</v>
      </c>
      <c r="AY433" s="20">
        <v>124.9</v>
      </c>
      <c r="AZ433" s="20">
        <v>45</v>
      </c>
      <c r="BA433" s="20">
        <v>25.6</v>
      </c>
      <c r="BB433" s="22">
        <v>3</v>
      </c>
      <c r="BC433" s="20">
        <v>0.35</v>
      </c>
      <c r="BD433" s="20">
        <v>1.36</v>
      </c>
      <c r="BE433" s="20">
        <v>1.71</v>
      </c>
      <c r="BF433" s="20">
        <v>1.97</v>
      </c>
      <c r="BG433" s="22">
        <v>126</v>
      </c>
      <c r="BH433" s="22">
        <v>44</v>
      </c>
      <c r="BI433" s="22">
        <v>34</v>
      </c>
      <c r="BJ433" s="22">
        <v>25</v>
      </c>
      <c r="BK433" s="22">
        <v>130</v>
      </c>
      <c r="BL433" s="22">
        <v>81</v>
      </c>
      <c r="BM433" s="22">
        <v>64</v>
      </c>
      <c r="BN433" s="22">
        <v>40</v>
      </c>
      <c r="BO433" s="20"/>
      <c r="BP433" s="20"/>
      <c r="BQ433" s="20"/>
      <c r="BR433" s="20"/>
      <c r="BS433" s="20"/>
      <c r="BT433" s="20"/>
      <c r="BU433" s="22">
        <v>0.11</v>
      </c>
      <c r="BV433" s="22">
        <v>0</v>
      </c>
      <c r="BW433" s="22">
        <v>0.43</v>
      </c>
      <c r="BX433" s="22">
        <v>0.54</v>
      </c>
      <c r="BY433" s="22">
        <v>0.62</v>
      </c>
      <c r="BZ433" s="22">
        <v>0.63</v>
      </c>
      <c r="CA433" s="22">
        <v>54</v>
      </c>
      <c r="CB433" s="22">
        <v>32</v>
      </c>
      <c r="CC433" s="22">
        <v>62</v>
      </c>
      <c r="CD433" s="22">
        <v>31</v>
      </c>
      <c r="CE433" s="22">
        <v>42</v>
      </c>
      <c r="CF433" s="22">
        <v>19</v>
      </c>
      <c r="CG433" s="22">
        <v>140</v>
      </c>
      <c r="CH433" s="22">
        <v>47</v>
      </c>
      <c r="CI433" s="22">
        <v>0.95</v>
      </c>
      <c r="CJ433" s="22">
        <v>0.32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477555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3</v>
      </c>
      <c r="J434" s="20">
        <v>1.5</v>
      </c>
      <c r="K434" s="20">
        <v>1.5</v>
      </c>
      <c r="L434" s="22">
        <v>0</v>
      </c>
      <c r="M434" s="20" t="s">
        <v>2194</v>
      </c>
      <c r="N434" s="20">
        <v>0.5</v>
      </c>
      <c r="O434" s="22">
        <v>345</v>
      </c>
      <c r="P434" s="23" t="b">
        <v>0</v>
      </c>
      <c r="Q434" s="20"/>
      <c r="R434" s="20"/>
      <c r="S434" s="22">
        <v>44</v>
      </c>
      <c r="T434" s="20" t="s">
        <v>2195</v>
      </c>
      <c r="U434" s="20">
        <v>1</v>
      </c>
      <c r="V434" s="20" t="s">
        <v>2196</v>
      </c>
      <c r="W434" s="20">
        <v>0</v>
      </c>
      <c r="X434" s="23" t="b">
        <v>0</v>
      </c>
      <c r="Y434" s="20"/>
      <c r="Z434" s="20" t="s">
        <v>858</v>
      </c>
      <c r="AA434" s="22">
        <v>13</v>
      </c>
      <c r="AB434" s="22">
        <v>43</v>
      </c>
      <c r="AC434" s="22">
        <v>2</v>
      </c>
      <c r="AD434" s="22">
        <v>1228</v>
      </c>
      <c r="AE434" s="22">
        <v>110</v>
      </c>
      <c r="AF434" s="22">
        <v>1846</v>
      </c>
      <c r="AG434" s="22">
        <v>84</v>
      </c>
      <c r="AH434" s="20">
        <v>0.1</v>
      </c>
      <c r="AI434" s="20">
        <v>0.5</v>
      </c>
      <c r="AJ434" s="20" t="s">
        <v>2196</v>
      </c>
      <c r="AK434" s="22">
        <v>2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8</v>
      </c>
      <c r="AX434" s="20">
        <v>2.4</v>
      </c>
      <c r="AY434" s="20">
        <v>1.1000000000000001</v>
      </c>
      <c r="AZ434" s="20">
        <v>2</v>
      </c>
      <c r="BA434" s="20">
        <v>0.5</v>
      </c>
      <c r="BB434" s="22">
        <v>0</v>
      </c>
      <c r="BC434" s="20">
        <v>0</v>
      </c>
      <c r="BD434" s="20">
        <v>0.01</v>
      </c>
      <c r="BE434" s="20">
        <v>0.01</v>
      </c>
      <c r="BF434" s="20">
        <v>0</v>
      </c>
      <c r="BG434" s="22">
        <v>390</v>
      </c>
      <c r="BH434" s="22">
        <v>182</v>
      </c>
      <c r="BI434" s="22">
        <v>359</v>
      </c>
      <c r="BJ434" s="22">
        <v>179</v>
      </c>
      <c r="BK434" s="22">
        <v>344</v>
      </c>
      <c r="BL434" s="22">
        <v>169</v>
      </c>
      <c r="BM434" s="22">
        <v>398</v>
      </c>
      <c r="BN434" s="22">
        <v>185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0.45</v>
      </c>
      <c r="BX434" s="22">
        <v>0.45</v>
      </c>
      <c r="BY434" s="22">
        <v>0</v>
      </c>
      <c r="BZ434" s="22">
        <v>0</v>
      </c>
      <c r="CA434" s="22">
        <v>566</v>
      </c>
      <c r="CB434" s="22">
        <v>298</v>
      </c>
      <c r="CC434" s="22">
        <v>314</v>
      </c>
      <c r="CD434" s="22">
        <v>147</v>
      </c>
      <c r="CE434" s="22">
        <v>335</v>
      </c>
      <c r="CF434" s="22">
        <v>147</v>
      </c>
      <c r="CG434" s="22">
        <v>549</v>
      </c>
      <c r="CH434" s="22">
        <v>204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121145</v>
      </c>
      <c r="D435" s="22">
        <v>0</v>
      </c>
      <c r="E435" s="22">
        <v>0</v>
      </c>
      <c r="F435" s="22">
        <v>-2</v>
      </c>
      <c r="G435" s="22">
        <v>2</v>
      </c>
      <c r="H435" s="22">
        <v>0</v>
      </c>
      <c r="I435" s="22">
        <v>2</v>
      </c>
      <c r="J435" s="20">
        <v>0</v>
      </c>
      <c r="K435" s="20">
        <v>0</v>
      </c>
      <c r="L435" s="22">
        <v>0</v>
      </c>
      <c r="M435" s="20" t="s">
        <v>1195</v>
      </c>
      <c r="N435" s="20">
        <v>0</v>
      </c>
      <c r="O435" s="22">
        <v>346</v>
      </c>
      <c r="P435" s="23" t="b">
        <v>0</v>
      </c>
      <c r="Q435" s="20" t="s">
        <v>3106</v>
      </c>
      <c r="R435" s="20" t="s">
        <v>3107</v>
      </c>
      <c r="S435" s="22">
        <v>58</v>
      </c>
      <c r="T435" s="20" t="s">
        <v>1387</v>
      </c>
      <c r="U435" s="20">
        <v>0</v>
      </c>
      <c r="V435" s="20" t="s">
        <v>442</v>
      </c>
      <c r="W435" s="20">
        <v>1.3</v>
      </c>
      <c r="X435" s="23" t="b">
        <v>0</v>
      </c>
      <c r="Y435" s="20"/>
      <c r="Z435" s="20" t="s">
        <v>872</v>
      </c>
      <c r="AA435" s="22">
        <v>13</v>
      </c>
      <c r="AB435" s="22">
        <v>43</v>
      </c>
      <c r="AC435" s="22">
        <v>0</v>
      </c>
      <c r="AD435" s="22">
        <v>23685</v>
      </c>
      <c r="AE435" s="22">
        <v>0</v>
      </c>
      <c r="AF435" s="22">
        <v>252058</v>
      </c>
      <c r="AG435" s="22">
        <v>2918</v>
      </c>
      <c r="AH435" s="20">
        <v>0</v>
      </c>
      <c r="AI435" s="20">
        <v>0</v>
      </c>
      <c r="AJ435" s="20" t="s">
        <v>442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707</v>
      </c>
      <c r="BH435" s="22">
        <v>232</v>
      </c>
      <c r="BI435" s="22">
        <v>707</v>
      </c>
      <c r="BJ435" s="22">
        <v>232</v>
      </c>
      <c r="BK435" s="22">
        <v>706</v>
      </c>
      <c r="BL435" s="22">
        <v>232</v>
      </c>
      <c r="BM435" s="22">
        <v>707</v>
      </c>
      <c r="BN435" s="22">
        <v>232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76</v>
      </c>
      <c r="CB435" s="22">
        <v>5</v>
      </c>
      <c r="CC435" s="22">
        <v>700</v>
      </c>
      <c r="CD435" s="22">
        <v>229</v>
      </c>
      <c r="CE435" s="22">
        <v>706</v>
      </c>
      <c r="CF435" s="22">
        <v>232</v>
      </c>
      <c r="CG435" s="22">
        <v>146</v>
      </c>
      <c r="CH435" s="22">
        <v>55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17601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1</v>
      </c>
      <c r="J436" s="20">
        <v>1</v>
      </c>
      <c r="K436" s="20">
        <v>1</v>
      </c>
      <c r="L436" s="22">
        <v>0</v>
      </c>
      <c r="M436" s="20" t="s">
        <v>1414</v>
      </c>
      <c r="N436" s="20">
        <v>0</v>
      </c>
      <c r="O436" s="22">
        <v>347</v>
      </c>
      <c r="P436" s="23" t="b">
        <v>0</v>
      </c>
      <c r="Q436" s="20"/>
      <c r="R436" s="20"/>
      <c r="S436" s="22">
        <v>39</v>
      </c>
      <c r="T436" s="20" t="s">
        <v>1415</v>
      </c>
      <c r="U436" s="20">
        <v>0</v>
      </c>
      <c r="V436" s="20" t="s">
        <v>750</v>
      </c>
      <c r="W436" s="20">
        <v>0.1</v>
      </c>
      <c r="X436" s="23" t="b">
        <v>0</v>
      </c>
      <c r="Y436" s="20"/>
      <c r="Z436" s="20" t="s">
        <v>858</v>
      </c>
      <c r="AA436" s="22">
        <v>13</v>
      </c>
      <c r="AB436" s="22">
        <v>43</v>
      </c>
      <c r="AC436" s="22">
        <v>0</v>
      </c>
      <c r="AD436" s="22">
        <v>2069</v>
      </c>
      <c r="AE436" s="22">
        <v>509</v>
      </c>
      <c r="AF436" s="22">
        <v>2913</v>
      </c>
      <c r="AG436" s="22">
        <v>210</v>
      </c>
      <c r="AH436" s="20">
        <v>0</v>
      </c>
      <c r="AI436" s="20">
        <v>0</v>
      </c>
      <c r="AJ436" s="20" t="s">
        <v>750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411</v>
      </c>
      <c r="BH436" s="22">
        <v>24</v>
      </c>
      <c r="BI436" s="22">
        <v>392</v>
      </c>
      <c r="BJ436" s="22">
        <v>6</v>
      </c>
      <c r="BK436" s="22">
        <v>362</v>
      </c>
      <c r="BL436" s="22">
        <v>2</v>
      </c>
      <c r="BM436" s="22">
        <v>416</v>
      </c>
      <c r="BN436" s="22">
        <v>24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703</v>
      </c>
      <c r="CB436" s="22">
        <v>82</v>
      </c>
      <c r="CC436" s="22">
        <v>378</v>
      </c>
      <c r="CD436" s="22">
        <v>24</v>
      </c>
      <c r="CE436" s="22">
        <v>412</v>
      </c>
      <c r="CF436" s="22">
        <v>24</v>
      </c>
      <c r="CG436" s="22">
        <v>442</v>
      </c>
      <c r="CH436" s="22">
        <v>63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463210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3</v>
      </c>
      <c r="J437" s="20">
        <v>0</v>
      </c>
      <c r="K437" s="20">
        <v>0</v>
      </c>
      <c r="L437" s="22">
        <v>0</v>
      </c>
      <c r="M437" s="20" t="s">
        <v>1807</v>
      </c>
      <c r="N437" s="20">
        <v>0</v>
      </c>
      <c r="O437" s="22">
        <v>348</v>
      </c>
      <c r="P437" s="23" t="b">
        <v>0</v>
      </c>
      <c r="Q437" s="20" t="s">
        <v>2197</v>
      </c>
      <c r="R437" s="20" t="s">
        <v>2198</v>
      </c>
      <c r="S437" s="22">
        <v>45</v>
      </c>
      <c r="T437" s="20" t="s">
        <v>1808</v>
      </c>
      <c r="U437" s="20">
        <v>0</v>
      </c>
      <c r="V437" s="20" t="s">
        <v>1809</v>
      </c>
      <c r="W437" s="20">
        <v>0</v>
      </c>
      <c r="X437" s="23" t="b">
        <v>0</v>
      </c>
      <c r="Y437" s="20"/>
      <c r="Z437" s="20" t="s">
        <v>872</v>
      </c>
      <c r="AA437" s="22">
        <v>13</v>
      </c>
      <c r="AB437" s="22">
        <v>43</v>
      </c>
      <c r="AC437" s="22">
        <v>0</v>
      </c>
      <c r="AD437" s="22">
        <v>0</v>
      </c>
      <c r="AE437" s="22">
        <v>0</v>
      </c>
      <c r="AF437" s="22">
        <v>32</v>
      </c>
      <c r="AG437" s="22">
        <v>0</v>
      </c>
      <c r="AH437" s="20">
        <v>0</v>
      </c>
      <c r="AI437" s="20">
        <v>0</v>
      </c>
      <c r="AJ437" s="20" t="s">
        <v>1809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613</v>
      </c>
      <c r="BH437" s="22">
        <v>239</v>
      </c>
      <c r="BI437" s="22">
        <v>609</v>
      </c>
      <c r="BJ437" s="22">
        <v>240</v>
      </c>
      <c r="BK437" s="22">
        <v>600</v>
      </c>
      <c r="BL437" s="22">
        <v>235</v>
      </c>
      <c r="BM437" s="22">
        <v>618</v>
      </c>
      <c r="BN437" s="22">
        <v>242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431</v>
      </c>
      <c r="CB437" s="22">
        <v>241</v>
      </c>
      <c r="CC437" s="22">
        <v>594</v>
      </c>
      <c r="CD437" s="22">
        <v>229</v>
      </c>
      <c r="CE437" s="22">
        <v>618</v>
      </c>
      <c r="CF437" s="22">
        <v>242</v>
      </c>
      <c r="CG437" s="22">
        <v>718</v>
      </c>
      <c r="CH437" s="22">
        <v>309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61366</v>
      </c>
      <c r="D438" s="22">
        <v>0</v>
      </c>
      <c r="E438" s="22">
        <v>0</v>
      </c>
      <c r="F438" s="22">
        <v>-3</v>
      </c>
      <c r="G438" s="22">
        <v>3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1083</v>
      </c>
      <c r="N438" s="20">
        <v>0</v>
      </c>
      <c r="O438" s="22">
        <v>349</v>
      </c>
      <c r="P438" s="23" t="b">
        <v>0</v>
      </c>
      <c r="Q438" s="20" t="s">
        <v>2835</v>
      </c>
      <c r="R438" s="20" t="s">
        <v>2589</v>
      </c>
      <c r="S438" s="22">
        <v>102</v>
      </c>
      <c r="T438" s="20" t="s">
        <v>1382</v>
      </c>
      <c r="U438" s="20">
        <v>1</v>
      </c>
      <c r="V438" s="20" t="s">
        <v>405</v>
      </c>
      <c r="W438" s="20">
        <v>1.8</v>
      </c>
      <c r="X438" s="23" t="b">
        <v>0</v>
      </c>
      <c r="Y438" s="20"/>
      <c r="Z438" s="20" t="s">
        <v>899</v>
      </c>
      <c r="AA438" s="22">
        <v>13</v>
      </c>
      <c r="AB438" s="22">
        <v>43</v>
      </c>
      <c r="AC438" s="22">
        <v>1</v>
      </c>
      <c r="AD438" s="22">
        <v>8560</v>
      </c>
      <c r="AE438" s="22">
        <v>122</v>
      </c>
      <c r="AF438" s="22">
        <v>1266169</v>
      </c>
      <c r="AG438" s="22">
        <v>2892</v>
      </c>
      <c r="AH438" s="20">
        <v>0</v>
      </c>
      <c r="AI438" s="20">
        <v>0.1</v>
      </c>
      <c r="AJ438" s="20" t="s">
        <v>405</v>
      </c>
      <c r="AK438" s="22">
        <v>22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4</v>
      </c>
      <c r="AX438" s="20">
        <v>2.4</v>
      </c>
      <c r="AY438" s="20">
        <v>18.8</v>
      </c>
      <c r="AZ438" s="20">
        <v>1</v>
      </c>
      <c r="BA438" s="20">
        <v>2.2000000000000002</v>
      </c>
      <c r="BB438" s="22">
        <v>1</v>
      </c>
      <c r="BC438" s="20">
        <v>0.02</v>
      </c>
      <c r="BD438" s="20">
        <v>0.16</v>
      </c>
      <c r="BE438" s="20">
        <v>0.18</v>
      </c>
      <c r="BF438" s="20">
        <v>0.1</v>
      </c>
      <c r="BG438" s="22">
        <v>391</v>
      </c>
      <c r="BH438" s="22">
        <v>183</v>
      </c>
      <c r="BI438" s="22">
        <v>239</v>
      </c>
      <c r="BJ438" s="22">
        <v>130</v>
      </c>
      <c r="BK438" s="22">
        <v>361</v>
      </c>
      <c r="BL438" s="22">
        <v>183</v>
      </c>
      <c r="BM438" s="22">
        <v>361</v>
      </c>
      <c r="BN438" s="22">
        <v>165</v>
      </c>
      <c r="BO438" s="22">
        <v>1</v>
      </c>
      <c r="BP438" s="20"/>
      <c r="BQ438" s="22">
        <v>1</v>
      </c>
      <c r="BR438" s="20"/>
      <c r="BS438" s="22">
        <v>4</v>
      </c>
      <c r="BT438" s="20"/>
      <c r="BU438" s="22">
        <v>0.08</v>
      </c>
      <c r="BV438" s="22">
        <v>0</v>
      </c>
      <c r="BW438" s="22">
        <v>0.65</v>
      </c>
      <c r="BX438" s="22">
        <v>0.73</v>
      </c>
      <c r="BY438" s="22">
        <v>0.41</v>
      </c>
      <c r="BZ438" s="22">
        <v>0</v>
      </c>
      <c r="CA438" s="22">
        <v>4</v>
      </c>
      <c r="CB438" s="22">
        <v>2</v>
      </c>
      <c r="CC438" s="22">
        <v>713</v>
      </c>
      <c r="CD438" s="22">
        <v>309</v>
      </c>
      <c r="CE438" s="22">
        <v>393</v>
      </c>
      <c r="CF438" s="22">
        <v>191</v>
      </c>
      <c r="CG438" s="22">
        <v>127</v>
      </c>
      <c r="CH438" s="22">
        <v>38</v>
      </c>
      <c r="CI438" s="22">
        <v>4.09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171314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2</v>
      </c>
      <c r="J439" s="20">
        <v>4</v>
      </c>
      <c r="K439" s="20">
        <v>4</v>
      </c>
      <c r="L439" s="22">
        <v>6</v>
      </c>
      <c r="M439" s="20" t="s">
        <v>1272</v>
      </c>
      <c r="N439" s="20">
        <v>3</v>
      </c>
      <c r="O439" s="22">
        <v>350</v>
      </c>
      <c r="P439" s="23" t="b">
        <v>0</v>
      </c>
      <c r="Q439" s="20"/>
      <c r="R439" s="20"/>
      <c r="S439" s="22">
        <v>55</v>
      </c>
      <c r="T439" s="20" t="s">
        <v>1397</v>
      </c>
      <c r="U439" s="20">
        <v>3.8</v>
      </c>
      <c r="V439" s="20" t="s">
        <v>1398</v>
      </c>
      <c r="W439" s="20">
        <v>8.6999999999999993</v>
      </c>
      <c r="X439" s="23" t="b">
        <v>0</v>
      </c>
      <c r="Y439" s="20"/>
      <c r="Z439" s="20" t="s">
        <v>858</v>
      </c>
      <c r="AA439" s="22">
        <v>13</v>
      </c>
      <c r="AB439" s="22">
        <v>43</v>
      </c>
      <c r="AC439" s="22">
        <v>19</v>
      </c>
      <c r="AD439" s="22">
        <v>385608</v>
      </c>
      <c r="AE439" s="22">
        <v>14073</v>
      </c>
      <c r="AF439" s="22">
        <v>297320</v>
      </c>
      <c r="AG439" s="22">
        <v>10021</v>
      </c>
      <c r="AH439" s="20">
        <v>0.5</v>
      </c>
      <c r="AI439" s="20">
        <v>3.5</v>
      </c>
      <c r="AJ439" s="20" t="s">
        <v>1272</v>
      </c>
      <c r="AK439" s="22">
        <v>450</v>
      </c>
      <c r="AL439" s="22">
        <v>0</v>
      </c>
      <c r="AM439" s="22">
        <v>0</v>
      </c>
      <c r="AN439" s="22">
        <v>2</v>
      </c>
      <c r="AO439" s="22">
        <v>3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1</v>
      </c>
      <c r="AW439" s="22">
        <v>91</v>
      </c>
      <c r="AX439" s="20">
        <v>94.2</v>
      </c>
      <c r="AY439" s="20">
        <v>18.7</v>
      </c>
      <c r="AZ439" s="20">
        <v>42</v>
      </c>
      <c r="BA439" s="20">
        <v>15.6</v>
      </c>
      <c r="BB439" s="22">
        <v>5</v>
      </c>
      <c r="BC439" s="20">
        <v>0.22</v>
      </c>
      <c r="BD439" s="20">
        <v>0.18</v>
      </c>
      <c r="BE439" s="20">
        <v>0.4</v>
      </c>
      <c r="BF439" s="20">
        <v>4.4400000000000004</v>
      </c>
      <c r="BG439" s="22">
        <v>109</v>
      </c>
      <c r="BH439" s="22">
        <v>39</v>
      </c>
      <c r="BI439" s="22">
        <v>241</v>
      </c>
      <c r="BJ439" s="22">
        <v>74</v>
      </c>
      <c r="BK439" s="22">
        <v>136</v>
      </c>
      <c r="BL439" s="22">
        <v>22</v>
      </c>
      <c r="BM439" s="22">
        <v>161</v>
      </c>
      <c r="BN439" s="22">
        <v>44</v>
      </c>
      <c r="BO439" s="20"/>
      <c r="BP439" s="20"/>
      <c r="BQ439" s="20"/>
      <c r="BR439" s="20"/>
      <c r="BS439" s="20"/>
      <c r="BT439" s="20"/>
      <c r="BU439" s="22">
        <v>0.04</v>
      </c>
      <c r="BV439" s="22">
        <v>0</v>
      </c>
      <c r="BW439" s="22">
        <v>0.04</v>
      </c>
      <c r="BX439" s="22">
        <v>0.08</v>
      </c>
      <c r="BY439" s="22">
        <v>0.89</v>
      </c>
      <c r="BZ439" s="22">
        <v>0.6</v>
      </c>
      <c r="CA439" s="22">
        <v>103</v>
      </c>
      <c r="CB439" s="22">
        <v>7</v>
      </c>
      <c r="CC439" s="22">
        <v>98</v>
      </c>
      <c r="CD439" s="22">
        <v>31</v>
      </c>
      <c r="CE439" s="22">
        <v>85</v>
      </c>
      <c r="CF439" s="22">
        <v>25</v>
      </c>
      <c r="CG439" s="22">
        <v>48</v>
      </c>
      <c r="CH439" s="22">
        <v>15</v>
      </c>
      <c r="CI439" s="22">
        <v>1</v>
      </c>
      <c r="CJ439" s="22">
        <v>0.4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121160</v>
      </c>
      <c r="D440" s="22">
        <v>0</v>
      </c>
      <c r="E440" s="22">
        <v>0</v>
      </c>
      <c r="F440" s="22">
        <v>1</v>
      </c>
      <c r="G440" s="22">
        <v>-1</v>
      </c>
      <c r="H440" s="22">
        <v>0</v>
      </c>
      <c r="I440" s="22">
        <v>1</v>
      </c>
      <c r="J440" s="20">
        <v>4.2</v>
      </c>
      <c r="K440" s="20">
        <v>4.2</v>
      </c>
      <c r="L440" s="22">
        <v>6</v>
      </c>
      <c r="M440" s="20" t="s">
        <v>66</v>
      </c>
      <c r="N440" s="20">
        <v>3.2</v>
      </c>
      <c r="O440" s="22">
        <v>352</v>
      </c>
      <c r="P440" s="23" t="b">
        <v>0</v>
      </c>
      <c r="Q440" s="20"/>
      <c r="R440" s="20"/>
      <c r="S440" s="22">
        <v>56</v>
      </c>
      <c r="T440" s="20" t="s">
        <v>1388</v>
      </c>
      <c r="U440" s="20">
        <v>4.2</v>
      </c>
      <c r="V440" s="20" t="s">
        <v>1389</v>
      </c>
      <c r="W440" s="20">
        <v>21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25</v>
      </c>
      <c r="AD440" s="22">
        <v>761350</v>
      </c>
      <c r="AE440" s="22">
        <v>20722</v>
      </c>
      <c r="AF440" s="22">
        <v>377090</v>
      </c>
      <c r="AG440" s="22">
        <v>21730</v>
      </c>
      <c r="AH440" s="20">
        <v>0.6</v>
      </c>
      <c r="AI440" s="20">
        <v>4.5</v>
      </c>
      <c r="AJ440" s="20" t="s">
        <v>2201</v>
      </c>
      <c r="AK440" s="22">
        <v>540</v>
      </c>
      <c r="AL440" s="22">
        <v>0</v>
      </c>
      <c r="AM440" s="22">
        <v>0</v>
      </c>
      <c r="AN440" s="22">
        <v>3</v>
      </c>
      <c r="AO440" s="22">
        <v>3</v>
      </c>
      <c r="AP440" s="22">
        <v>0</v>
      </c>
      <c r="AQ440" s="22">
        <v>0</v>
      </c>
      <c r="AR440" s="22">
        <v>0</v>
      </c>
      <c r="AS440" s="22">
        <v>1</v>
      </c>
      <c r="AT440" s="22">
        <v>0</v>
      </c>
      <c r="AU440" s="22">
        <v>10</v>
      </c>
      <c r="AV440" s="22">
        <v>0</v>
      </c>
      <c r="AW440" s="22">
        <v>111</v>
      </c>
      <c r="AX440" s="20">
        <v>106.4</v>
      </c>
      <c r="AY440" s="20">
        <v>10</v>
      </c>
      <c r="AZ440" s="20">
        <v>0</v>
      </c>
      <c r="BA440" s="20">
        <v>11.5</v>
      </c>
      <c r="BB440" s="22">
        <v>6</v>
      </c>
      <c r="BC440" s="20">
        <v>0</v>
      </c>
      <c r="BD440" s="20">
        <v>0.02</v>
      </c>
      <c r="BE440" s="20">
        <v>0.02</v>
      </c>
      <c r="BF440" s="20">
        <v>4.74</v>
      </c>
      <c r="BG440" s="22">
        <v>89</v>
      </c>
      <c r="BH440" s="22">
        <v>17</v>
      </c>
      <c r="BI440" s="22">
        <v>303</v>
      </c>
      <c r="BJ440" s="22">
        <v>2</v>
      </c>
      <c r="BK440" s="22">
        <v>705</v>
      </c>
      <c r="BL440" s="22">
        <v>85</v>
      </c>
      <c r="BM440" s="22">
        <v>223</v>
      </c>
      <c r="BN440" s="22">
        <v>17</v>
      </c>
      <c r="BO440" s="20"/>
      <c r="BP440" s="20"/>
      <c r="BQ440" s="20"/>
      <c r="BR440" s="20"/>
      <c r="BS440" s="20"/>
      <c r="BT440" s="20"/>
      <c r="BU440" s="22">
        <v>0</v>
      </c>
      <c r="BV440" s="22">
        <v>1.67</v>
      </c>
      <c r="BW440" s="22">
        <v>0</v>
      </c>
      <c r="BX440" s="22">
        <v>0</v>
      </c>
      <c r="BY440" s="22">
        <v>0.79</v>
      </c>
      <c r="BZ440" s="22">
        <v>0.5</v>
      </c>
      <c r="CA440" s="22">
        <v>87</v>
      </c>
      <c r="CB440" s="22">
        <v>1</v>
      </c>
      <c r="CC440" s="22">
        <v>81</v>
      </c>
      <c r="CD440" s="22">
        <v>8</v>
      </c>
      <c r="CE440" s="22">
        <v>59</v>
      </c>
      <c r="CF440" s="22">
        <v>7</v>
      </c>
      <c r="CG440" s="22">
        <v>18</v>
      </c>
      <c r="CH440" s="22">
        <v>3</v>
      </c>
      <c r="CI440" s="22">
        <v>1</v>
      </c>
      <c r="CJ440" s="22">
        <v>0.5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209244</v>
      </c>
      <c r="D441" s="22">
        <v>0</v>
      </c>
      <c r="E441" s="22">
        <v>0</v>
      </c>
      <c r="F441" s="22">
        <v>1</v>
      </c>
      <c r="G441" s="22">
        <v>-1</v>
      </c>
      <c r="H441" s="22">
        <v>0</v>
      </c>
      <c r="I441" s="22">
        <v>3</v>
      </c>
      <c r="J441" s="20">
        <v>6.5</v>
      </c>
      <c r="K441" s="20">
        <v>6.5</v>
      </c>
      <c r="L441" s="22">
        <v>11</v>
      </c>
      <c r="M441" s="20" t="s">
        <v>1399</v>
      </c>
      <c r="N441" s="20">
        <v>5.5</v>
      </c>
      <c r="O441" s="22">
        <v>353</v>
      </c>
      <c r="P441" s="23" t="b">
        <v>0</v>
      </c>
      <c r="Q441" s="20"/>
      <c r="R441" s="20"/>
      <c r="S441" s="22">
        <v>76</v>
      </c>
      <c r="T441" s="20" t="s">
        <v>1400</v>
      </c>
      <c r="U441" s="20">
        <v>5.7</v>
      </c>
      <c r="V441" s="20" t="s">
        <v>453</v>
      </c>
      <c r="W441" s="20">
        <v>13.3</v>
      </c>
      <c r="X441" s="23" t="b">
        <v>0</v>
      </c>
      <c r="Y441" s="20"/>
      <c r="Z441" s="20" t="s">
        <v>858</v>
      </c>
      <c r="AA441" s="22">
        <v>13</v>
      </c>
      <c r="AB441" s="22">
        <v>43</v>
      </c>
      <c r="AC441" s="22">
        <v>34</v>
      </c>
      <c r="AD441" s="22">
        <v>986864</v>
      </c>
      <c r="AE441" s="22">
        <v>67668</v>
      </c>
      <c r="AF441" s="22">
        <v>583921</v>
      </c>
      <c r="AG441" s="22">
        <v>12822</v>
      </c>
      <c r="AH441" s="20">
        <v>0.7</v>
      </c>
      <c r="AI441" s="20">
        <v>4.5</v>
      </c>
      <c r="AJ441" s="20" t="s">
        <v>453</v>
      </c>
      <c r="AK441" s="22">
        <v>425</v>
      </c>
      <c r="AL441" s="22">
        <v>1</v>
      </c>
      <c r="AM441" s="22">
        <v>3</v>
      </c>
      <c r="AN441" s="22">
        <v>3</v>
      </c>
      <c r="AO441" s="22">
        <v>2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6</v>
      </c>
      <c r="AW441" s="22">
        <v>130</v>
      </c>
      <c r="AX441" s="20">
        <v>145.80000000000001</v>
      </c>
      <c r="AY441" s="20">
        <v>216.1</v>
      </c>
      <c r="AZ441" s="20">
        <v>136</v>
      </c>
      <c r="BA441" s="20">
        <v>49.9</v>
      </c>
      <c r="BB441" s="22">
        <v>5</v>
      </c>
      <c r="BC441" s="20">
        <v>0.87</v>
      </c>
      <c r="BD441" s="20">
        <v>1.04</v>
      </c>
      <c r="BE441" s="20">
        <v>1.91</v>
      </c>
      <c r="BF441" s="20">
        <v>4.32</v>
      </c>
      <c r="BG441" s="22">
        <v>41</v>
      </c>
      <c r="BH441" s="22">
        <v>15</v>
      </c>
      <c r="BI441" s="22">
        <v>9</v>
      </c>
      <c r="BJ441" s="22">
        <v>7</v>
      </c>
      <c r="BK441" s="22">
        <v>37</v>
      </c>
      <c r="BL441" s="22">
        <v>23</v>
      </c>
      <c r="BM441" s="22">
        <v>17</v>
      </c>
      <c r="BN441" s="22">
        <v>14</v>
      </c>
      <c r="BO441" s="22">
        <v>3</v>
      </c>
      <c r="BP441" s="20"/>
      <c r="BQ441" s="20"/>
      <c r="BR441" s="20"/>
      <c r="BS441" s="20"/>
      <c r="BT441" s="20"/>
      <c r="BU441" s="22">
        <v>0.18</v>
      </c>
      <c r="BV441" s="22">
        <v>0</v>
      </c>
      <c r="BW441" s="22">
        <v>0.22</v>
      </c>
      <c r="BX441" s="22">
        <v>0.4</v>
      </c>
      <c r="BY441" s="22">
        <v>0.91</v>
      </c>
      <c r="BZ441" s="22">
        <v>0.42</v>
      </c>
      <c r="CA441" s="22">
        <v>18</v>
      </c>
      <c r="CB441" s="22">
        <v>11</v>
      </c>
      <c r="CC441" s="22">
        <v>21</v>
      </c>
      <c r="CD441" s="22">
        <v>14</v>
      </c>
      <c r="CE441" s="22">
        <v>17</v>
      </c>
      <c r="CF441" s="22">
        <v>11</v>
      </c>
      <c r="CG441" s="22">
        <v>31</v>
      </c>
      <c r="CH441" s="22">
        <v>11</v>
      </c>
      <c r="CI441" s="22">
        <v>1.06</v>
      </c>
      <c r="CJ441" s="22">
        <v>0.64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75</v>
      </c>
      <c r="C442" s="22">
        <v>114283</v>
      </c>
      <c r="D442" s="22">
        <v>0</v>
      </c>
      <c r="E442" s="22">
        <v>0</v>
      </c>
      <c r="F442" s="22">
        <v>-2</v>
      </c>
      <c r="G442" s="22">
        <v>2</v>
      </c>
      <c r="H442" s="22">
        <v>0</v>
      </c>
      <c r="I442" s="22">
        <v>3</v>
      </c>
      <c r="J442" s="20">
        <v>2.8</v>
      </c>
      <c r="K442" s="20">
        <v>2.1</v>
      </c>
      <c r="L442" s="22">
        <v>0</v>
      </c>
      <c r="M442" s="20" t="s">
        <v>995</v>
      </c>
      <c r="N442" s="20">
        <v>1.8</v>
      </c>
      <c r="O442" s="22">
        <v>354</v>
      </c>
      <c r="P442" s="23" t="b">
        <v>0</v>
      </c>
      <c r="Q442" s="20"/>
      <c r="R442" s="20" t="s">
        <v>3260</v>
      </c>
      <c r="S442" s="22">
        <v>73</v>
      </c>
      <c r="T442" s="20" t="s">
        <v>1386</v>
      </c>
      <c r="U442" s="20">
        <v>3.3</v>
      </c>
      <c r="V442" s="20" t="s">
        <v>420</v>
      </c>
      <c r="W442" s="20">
        <v>2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10</v>
      </c>
      <c r="AD442" s="22">
        <v>57921</v>
      </c>
      <c r="AE442" s="22">
        <v>1217</v>
      </c>
      <c r="AF442" s="22">
        <v>420090</v>
      </c>
      <c r="AG442" s="22">
        <v>6395</v>
      </c>
      <c r="AH442" s="20">
        <v>0.2</v>
      </c>
      <c r="AI442" s="20">
        <v>1.4</v>
      </c>
      <c r="AJ442" s="20" t="s">
        <v>420</v>
      </c>
      <c r="AK442" s="22">
        <v>183</v>
      </c>
      <c r="AL442" s="22">
        <v>0</v>
      </c>
      <c r="AM442" s="22">
        <v>1</v>
      </c>
      <c r="AN442" s="22">
        <v>1</v>
      </c>
      <c r="AO442" s="22">
        <v>1</v>
      </c>
      <c r="AP442" s="22">
        <v>0</v>
      </c>
      <c r="AQ442" s="22">
        <v>0</v>
      </c>
      <c r="AR442" s="22">
        <v>0</v>
      </c>
      <c r="AS442" s="22">
        <v>1</v>
      </c>
      <c r="AT442" s="22">
        <v>0</v>
      </c>
      <c r="AU442" s="22">
        <v>0</v>
      </c>
      <c r="AV442" s="22">
        <v>2</v>
      </c>
      <c r="AW442" s="22">
        <v>39</v>
      </c>
      <c r="AX442" s="20">
        <v>44.4</v>
      </c>
      <c r="AY442" s="20">
        <v>83.7</v>
      </c>
      <c r="AZ442" s="20">
        <v>52</v>
      </c>
      <c r="BA442" s="20">
        <v>18</v>
      </c>
      <c r="BB442" s="22">
        <v>2</v>
      </c>
      <c r="BC442" s="20">
        <v>0.38</v>
      </c>
      <c r="BD442" s="20">
        <v>0.51</v>
      </c>
      <c r="BE442" s="20">
        <v>0.89</v>
      </c>
      <c r="BF442" s="20">
        <v>1.1000000000000001</v>
      </c>
      <c r="BG442" s="22">
        <v>231</v>
      </c>
      <c r="BH442" s="22">
        <v>94</v>
      </c>
      <c r="BI442" s="22">
        <v>69</v>
      </c>
      <c r="BJ442" s="22">
        <v>50</v>
      </c>
      <c r="BK442" s="22">
        <v>118</v>
      </c>
      <c r="BL442" s="22">
        <v>71</v>
      </c>
      <c r="BM442" s="22">
        <v>130</v>
      </c>
      <c r="BN442" s="22">
        <v>72</v>
      </c>
      <c r="BO442" s="22">
        <v>4</v>
      </c>
      <c r="BP442" s="20"/>
      <c r="BQ442" s="20"/>
      <c r="BR442" s="20"/>
      <c r="BS442" s="20"/>
      <c r="BT442" s="20"/>
      <c r="BU442" s="22">
        <v>0.19</v>
      </c>
      <c r="BV442" s="22">
        <v>0</v>
      </c>
      <c r="BW442" s="22">
        <v>0.25</v>
      </c>
      <c r="BX442" s="22">
        <v>0.44</v>
      </c>
      <c r="BY442" s="22">
        <v>0.54</v>
      </c>
      <c r="BZ442" s="22">
        <v>0.49</v>
      </c>
      <c r="CA442" s="22">
        <v>24</v>
      </c>
      <c r="CB442" s="22">
        <v>14</v>
      </c>
      <c r="CC442" s="22">
        <v>197</v>
      </c>
      <c r="CD442" s="22">
        <v>89</v>
      </c>
      <c r="CE442" s="22">
        <v>110</v>
      </c>
      <c r="CF442" s="22">
        <v>47</v>
      </c>
      <c r="CG442" s="22">
        <v>121</v>
      </c>
      <c r="CH442" s="22">
        <v>37</v>
      </c>
      <c r="CI442" s="22">
        <v>0.98</v>
      </c>
      <c r="CJ442" s="22">
        <v>0.49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223094</v>
      </c>
      <c r="D443" s="22">
        <v>0</v>
      </c>
      <c r="E443" s="22">
        <v>0</v>
      </c>
      <c r="F443" s="22">
        <v>1</v>
      </c>
      <c r="G443" s="22">
        <v>-1</v>
      </c>
      <c r="H443" s="22">
        <v>2</v>
      </c>
      <c r="I443" s="22">
        <v>4</v>
      </c>
      <c r="J443" s="20">
        <v>10</v>
      </c>
      <c r="K443" s="20">
        <v>10</v>
      </c>
      <c r="L443" s="22">
        <v>6</v>
      </c>
      <c r="M443" s="20" t="s">
        <v>1406</v>
      </c>
      <c r="N443" s="20">
        <v>9</v>
      </c>
      <c r="O443" s="22">
        <v>355</v>
      </c>
      <c r="P443" s="23" t="b">
        <v>1</v>
      </c>
      <c r="Q443" s="20"/>
      <c r="R443" s="20"/>
      <c r="S443" s="22">
        <v>141</v>
      </c>
      <c r="T443" s="20" t="s">
        <v>1407</v>
      </c>
      <c r="U443" s="20">
        <v>8.5</v>
      </c>
      <c r="V443" s="20" t="s">
        <v>385</v>
      </c>
      <c r="W443" s="20">
        <v>92.5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51</v>
      </c>
      <c r="AD443" s="22">
        <v>468530</v>
      </c>
      <c r="AE443" s="22">
        <v>9577</v>
      </c>
      <c r="AF443" s="22">
        <v>112210</v>
      </c>
      <c r="AG443" s="22">
        <v>6258</v>
      </c>
      <c r="AH443" s="20">
        <v>0.6</v>
      </c>
      <c r="AI443" s="20">
        <v>3.6</v>
      </c>
      <c r="AJ443" s="20" t="s">
        <v>385</v>
      </c>
      <c r="AK443" s="22">
        <v>529</v>
      </c>
      <c r="AL443" s="22">
        <v>8</v>
      </c>
      <c r="AM443" s="22">
        <v>1</v>
      </c>
      <c r="AN443" s="22">
        <v>3</v>
      </c>
      <c r="AO443" s="22">
        <v>3</v>
      </c>
      <c r="AP443" s="22">
        <v>0</v>
      </c>
      <c r="AQ443" s="22">
        <v>0</v>
      </c>
      <c r="AR443" s="22">
        <v>1</v>
      </c>
      <c r="AS443" s="22">
        <v>0</v>
      </c>
      <c r="AT443" s="22">
        <v>0</v>
      </c>
      <c r="AU443" s="22">
        <v>0</v>
      </c>
      <c r="AV443" s="22">
        <v>6</v>
      </c>
      <c r="AW443" s="22">
        <v>200</v>
      </c>
      <c r="AX443" s="20">
        <v>298</v>
      </c>
      <c r="AY443" s="20">
        <v>89.6</v>
      </c>
      <c r="AZ443" s="20">
        <v>389</v>
      </c>
      <c r="BA443" s="20">
        <v>77.7</v>
      </c>
      <c r="BB443" s="22">
        <v>6</v>
      </c>
      <c r="BC443" s="20">
        <v>7.79</v>
      </c>
      <c r="BD443" s="20">
        <v>0.22</v>
      </c>
      <c r="BE443" s="20">
        <v>8.01</v>
      </c>
      <c r="BF443" s="20">
        <v>4.67</v>
      </c>
      <c r="BG443" s="22">
        <v>1</v>
      </c>
      <c r="BH443" s="22">
        <v>1</v>
      </c>
      <c r="BI443" s="22">
        <v>60</v>
      </c>
      <c r="BJ443" s="22">
        <v>4</v>
      </c>
      <c r="BK443" s="22">
        <v>1</v>
      </c>
      <c r="BL443" s="22">
        <v>1</v>
      </c>
      <c r="BM443" s="22">
        <v>1</v>
      </c>
      <c r="BN443" s="22">
        <v>1</v>
      </c>
      <c r="BO443" s="20"/>
      <c r="BP443" s="20"/>
      <c r="BQ443" s="20"/>
      <c r="BR443" s="20"/>
      <c r="BS443" s="22">
        <v>1</v>
      </c>
      <c r="BT443" s="20"/>
      <c r="BU443" s="22">
        <v>1.33</v>
      </c>
      <c r="BV443" s="22">
        <v>0</v>
      </c>
      <c r="BW443" s="22">
        <v>0.04</v>
      </c>
      <c r="BX443" s="22">
        <v>1.37</v>
      </c>
      <c r="BY443" s="22">
        <v>0.79</v>
      </c>
      <c r="BZ443" s="22">
        <v>0.51</v>
      </c>
      <c r="CA443" s="22">
        <v>1</v>
      </c>
      <c r="CB443" s="22">
        <v>1</v>
      </c>
      <c r="CC443" s="22">
        <v>2</v>
      </c>
      <c r="CD443" s="22">
        <v>1</v>
      </c>
      <c r="CE443" s="22">
        <v>1</v>
      </c>
      <c r="CF443" s="22">
        <v>1</v>
      </c>
      <c r="CG443" s="22">
        <v>1</v>
      </c>
      <c r="CH443" s="22">
        <v>1</v>
      </c>
      <c r="CI443" s="22">
        <v>1.02</v>
      </c>
      <c r="CJ443" s="22">
        <v>0.51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75</v>
      </c>
      <c r="B444" s="22">
        <v>25</v>
      </c>
      <c r="C444" s="22">
        <v>91651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3</v>
      </c>
      <c r="J444" s="20">
        <v>0.5</v>
      </c>
      <c r="K444" s="20">
        <v>0.5</v>
      </c>
      <c r="L444" s="22">
        <v>0</v>
      </c>
      <c r="M444" s="20" t="s">
        <v>1153</v>
      </c>
      <c r="N444" s="20">
        <v>1</v>
      </c>
      <c r="O444" s="22">
        <v>356</v>
      </c>
      <c r="P444" s="23" t="b">
        <v>0</v>
      </c>
      <c r="Q444" s="20" t="s">
        <v>3398</v>
      </c>
      <c r="R444" s="20" t="s">
        <v>3261</v>
      </c>
      <c r="S444" s="22">
        <v>49</v>
      </c>
      <c r="T444" s="20" t="s">
        <v>1154</v>
      </c>
      <c r="U444" s="20">
        <v>2.5</v>
      </c>
      <c r="V444" s="20" t="s">
        <v>2202</v>
      </c>
      <c r="W444" s="20">
        <v>0.5</v>
      </c>
      <c r="X444" s="23" t="b">
        <v>0</v>
      </c>
      <c r="Y444" s="20"/>
      <c r="Z444" s="20" t="s">
        <v>937</v>
      </c>
      <c r="AA444" s="22">
        <v>13</v>
      </c>
      <c r="AB444" s="22">
        <v>43</v>
      </c>
      <c r="AC444" s="22">
        <v>10</v>
      </c>
      <c r="AD444" s="22">
        <v>30788</v>
      </c>
      <c r="AE444" s="22">
        <v>93</v>
      </c>
      <c r="AF444" s="22">
        <v>87575</v>
      </c>
      <c r="AG444" s="22">
        <v>4015</v>
      </c>
      <c r="AH444" s="20">
        <v>0.2</v>
      </c>
      <c r="AI444" s="20">
        <v>2</v>
      </c>
      <c r="AJ444" s="20" t="s">
        <v>2202</v>
      </c>
      <c r="AK444" s="22">
        <v>325</v>
      </c>
      <c r="AL444" s="22">
        <v>0</v>
      </c>
      <c r="AM444" s="22">
        <v>0</v>
      </c>
      <c r="AN444" s="22">
        <v>2</v>
      </c>
      <c r="AO444" s="22">
        <v>2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69</v>
      </c>
      <c r="AX444" s="20">
        <v>39.799999999999997</v>
      </c>
      <c r="AY444" s="20">
        <v>72.599999999999994</v>
      </c>
      <c r="AZ444" s="20">
        <v>18</v>
      </c>
      <c r="BA444" s="20">
        <v>13.1</v>
      </c>
      <c r="BB444" s="22">
        <v>3</v>
      </c>
      <c r="BC444" s="20">
        <v>0.15</v>
      </c>
      <c r="BD444" s="20">
        <v>0.54</v>
      </c>
      <c r="BE444" s="20">
        <v>0.69</v>
      </c>
      <c r="BF444" s="20">
        <v>2.27</v>
      </c>
      <c r="BG444" s="22">
        <v>247</v>
      </c>
      <c r="BH444" s="22">
        <v>99</v>
      </c>
      <c r="BI444" s="22">
        <v>84</v>
      </c>
      <c r="BJ444" s="22">
        <v>63</v>
      </c>
      <c r="BK444" s="22">
        <v>220</v>
      </c>
      <c r="BL444" s="22">
        <v>117</v>
      </c>
      <c r="BM444" s="22">
        <v>202</v>
      </c>
      <c r="BN444" s="22">
        <v>97</v>
      </c>
      <c r="BO444" s="20"/>
      <c r="BP444" s="20"/>
      <c r="BQ444" s="20"/>
      <c r="BR444" s="20"/>
      <c r="BS444" s="20"/>
      <c r="BT444" s="20"/>
      <c r="BU444" s="22">
        <v>0.04</v>
      </c>
      <c r="BV444" s="22">
        <v>0</v>
      </c>
      <c r="BW444" s="22">
        <v>0.15</v>
      </c>
      <c r="BX444" s="22">
        <v>0.19</v>
      </c>
      <c r="BY444" s="22">
        <v>0.63</v>
      </c>
      <c r="BZ444" s="22">
        <v>0.55000000000000004</v>
      </c>
      <c r="CA444" s="22">
        <v>237</v>
      </c>
      <c r="CB444" s="22">
        <v>155</v>
      </c>
      <c r="CC444" s="22">
        <v>262</v>
      </c>
      <c r="CD444" s="22">
        <v>116</v>
      </c>
      <c r="CE444" s="22">
        <v>166</v>
      </c>
      <c r="CF444" s="22">
        <v>69</v>
      </c>
      <c r="CG444" s="22">
        <v>218</v>
      </c>
      <c r="CH444" s="22">
        <v>68</v>
      </c>
      <c r="CI444" s="22">
        <v>0.83</v>
      </c>
      <c r="CJ444" s="22">
        <v>0.55000000000000004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146941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2</v>
      </c>
      <c r="J445" s="20">
        <v>0</v>
      </c>
      <c r="K445" s="20">
        <v>0</v>
      </c>
      <c r="L445" s="22">
        <v>0</v>
      </c>
      <c r="M445" s="20" t="s">
        <v>1391</v>
      </c>
      <c r="N445" s="20">
        <v>0</v>
      </c>
      <c r="O445" s="22">
        <v>357</v>
      </c>
      <c r="P445" s="23" t="b">
        <v>0</v>
      </c>
      <c r="Q445" s="20" t="s">
        <v>2942</v>
      </c>
      <c r="R445" s="20" t="s">
        <v>2943</v>
      </c>
      <c r="S445" s="22">
        <v>49</v>
      </c>
      <c r="T445" s="20" t="s">
        <v>1392</v>
      </c>
      <c r="U445" s="20">
        <v>1</v>
      </c>
      <c r="V445" s="20" t="s">
        <v>437</v>
      </c>
      <c r="W445" s="20">
        <v>0.1</v>
      </c>
      <c r="X445" s="23" t="b">
        <v>0</v>
      </c>
      <c r="Y445" s="20"/>
      <c r="Z445" s="20" t="s">
        <v>872</v>
      </c>
      <c r="AA445" s="22">
        <v>13</v>
      </c>
      <c r="AB445" s="22">
        <v>43</v>
      </c>
      <c r="AC445" s="22">
        <v>1</v>
      </c>
      <c r="AD445" s="22">
        <v>2340</v>
      </c>
      <c r="AE445" s="22">
        <v>0</v>
      </c>
      <c r="AF445" s="22">
        <v>32222</v>
      </c>
      <c r="AG445" s="22">
        <v>285</v>
      </c>
      <c r="AH445" s="20">
        <v>0</v>
      </c>
      <c r="AI445" s="20">
        <v>0.2</v>
      </c>
      <c r="AJ445" s="20" t="s">
        <v>437</v>
      </c>
      <c r="AK445" s="22">
        <v>11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4</v>
      </c>
      <c r="AX445" s="20">
        <v>11.4</v>
      </c>
      <c r="AY445" s="20">
        <v>0.1</v>
      </c>
      <c r="AZ445" s="20">
        <v>17</v>
      </c>
      <c r="BA445" s="20">
        <v>2.9</v>
      </c>
      <c r="BB445" s="22">
        <v>0</v>
      </c>
      <c r="BC445" s="20">
        <v>0.12</v>
      </c>
      <c r="BD445" s="20">
        <v>0</v>
      </c>
      <c r="BE445" s="20">
        <v>0.12</v>
      </c>
      <c r="BF445" s="20">
        <v>7.0000000000000007E-2</v>
      </c>
      <c r="BG445" s="22">
        <v>333</v>
      </c>
      <c r="BH445" s="22">
        <v>127</v>
      </c>
      <c r="BI445" s="22">
        <v>389</v>
      </c>
      <c r="BJ445" s="22">
        <v>141</v>
      </c>
      <c r="BK445" s="22">
        <v>231</v>
      </c>
      <c r="BL445" s="22">
        <v>65</v>
      </c>
      <c r="BM445" s="22">
        <v>344</v>
      </c>
      <c r="BN445" s="22">
        <v>122</v>
      </c>
      <c r="BO445" s="20"/>
      <c r="BP445" s="20"/>
      <c r="BQ445" s="20"/>
      <c r="BR445" s="20"/>
      <c r="BS445" s="20"/>
      <c r="BT445" s="20"/>
      <c r="BU445" s="22">
        <v>0.98</v>
      </c>
      <c r="BV445" s="22">
        <v>0</v>
      </c>
      <c r="BW445" s="22">
        <v>0</v>
      </c>
      <c r="BX445" s="22">
        <v>0.98</v>
      </c>
      <c r="BY445" s="22">
        <v>0.56999999999999995</v>
      </c>
      <c r="BZ445" s="22">
        <v>0</v>
      </c>
      <c r="CA445" s="22">
        <v>246</v>
      </c>
      <c r="CB445" s="22">
        <v>27</v>
      </c>
      <c r="CC445" s="22">
        <v>648</v>
      </c>
      <c r="CD445" s="22">
        <v>224</v>
      </c>
      <c r="CE445" s="22">
        <v>363</v>
      </c>
      <c r="CF445" s="22">
        <v>127</v>
      </c>
      <c r="CG445" s="22">
        <v>377</v>
      </c>
      <c r="CH445" s="22">
        <v>144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477064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2</v>
      </c>
      <c r="J446" s="20">
        <v>1.5</v>
      </c>
      <c r="K446" s="20">
        <v>1.5</v>
      </c>
      <c r="L446" s="22">
        <v>0</v>
      </c>
      <c r="M446" s="20" t="s">
        <v>1043</v>
      </c>
      <c r="N446" s="20">
        <v>0.5</v>
      </c>
      <c r="O446" s="22">
        <v>358</v>
      </c>
      <c r="P446" s="23" t="b">
        <v>0</v>
      </c>
      <c r="Q446" s="20"/>
      <c r="R446" s="20"/>
      <c r="S446" s="22">
        <v>44</v>
      </c>
      <c r="T446" s="20" t="s">
        <v>1416</v>
      </c>
      <c r="U446" s="20">
        <v>2.7</v>
      </c>
      <c r="V446" s="20" t="s">
        <v>505</v>
      </c>
      <c r="W446" s="20">
        <v>0.3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8</v>
      </c>
      <c r="AD446" s="22">
        <v>31077</v>
      </c>
      <c r="AE446" s="22">
        <v>183</v>
      </c>
      <c r="AF446" s="22">
        <v>50194</v>
      </c>
      <c r="AG446" s="22">
        <v>1718</v>
      </c>
      <c r="AH446" s="20">
        <v>0.1</v>
      </c>
      <c r="AI446" s="20">
        <v>1.8</v>
      </c>
      <c r="AJ446" s="20" t="s">
        <v>2203</v>
      </c>
      <c r="AK446" s="22">
        <v>80</v>
      </c>
      <c r="AL446" s="22">
        <v>0</v>
      </c>
      <c r="AM446" s="22">
        <v>0</v>
      </c>
      <c r="AN446" s="22">
        <v>1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30</v>
      </c>
      <c r="AX446" s="20">
        <v>2.4</v>
      </c>
      <c r="AY446" s="20">
        <v>6.9</v>
      </c>
      <c r="AZ446" s="20">
        <v>2</v>
      </c>
      <c r="BA446" s="20">
        <v>1.2</v>
      </c>
      <c r="BB446" s="22">
        <v>1</v>
      </c>
      <c r="BC446" s="20">
        <v>0</v>
      </c>
      <c r="BD446" s="20">
        <v>0.02</v>
      </c>
      <c r="BE446" s="20">
        <v>0.02</v>
      </c>
      <c r="BF446" s="20">
        <v>0.23</v>
      </c>
      <c r="BG446" s="22">
        <v>389</v>
      </c>
      <c r="BH446" s="22">
        <v>140</v>
      </c>
      <c r="BI446" s="22">
        <v>314</v>
      </c>
      <c r="BJ446" s="22">
        <v>111</v>
      </c>
      <c r="BK446" s="22">
        <v>343</v>
      </c>
      <c r="BL446" s="22">
        <v>123</v>
      </c>
      <c r="BM446" s="22">
        <v>383</v>
      </c>
      <c r="BN446" s="22">
        <v>135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0.02</v>
      </c>
      <c r="BX446" s="22">
        <v>0.02</v>
      </c>
      <c r="BY446" s="22">
        <v>0.26</v>
      </c>
      <c r="BZ446" s="22">
        <v>0</v>
      </c>
      <c r="CA446" s="22">
        <v>565</v>
      </c>
      <c r="CB446" s="22">
        <v>148</v>
      </c>
      <c r="CC446" s="22">
        <v>313</v>
      </c>
      <c r="CD446" s="22">
        <v>102</v>
      </c>
      <c r="CE446" s="22">
        <v>146</v>
      </c>
      <c r="CF446" s="22">
        <v>48</v>
      </c>
      <c r="CG446" s="22">
        <v>268</v>
      </c>
      <c r="CH446" s="22">
        <v>104</v>
      </c>
      <c r="CI446" s="22">
        <v>1.1200000000000001</v>
      </c>
      <c r="CJ446" s="22">
        <v>1.1200000000000001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103025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3</v>
      </c>
      <c r="J447" s="20">
        <v>0</v>
      </c>
      <c r="K447" s="20">
        <v>0</v>
      </c>
      <c r="L447" s="22">
        <v>0</v>
      </c>
      <c r="M447" s="20" t="s">
        <v>1384</v>
      </c>
      <c r="N447" s="20">
        <v>0</v>
      </c>
      <c r="O447" s="22">
        <v>359</v>
      </c>
      <c r="P447" s="23" t="b">
        <v>0</v>
      </c>
      <c r="Q447" s="20" t="s">
        <v>2441</v>
      </c>
      <c r="R447" s="20" t="s">
        <v>2442</v>
      </c>
      <c r="S447" s="22">
        <v>75</v>
      </c>
      <c r="T447" s="20" t="s">
        <v>1385</v>
      </c>
      <c r="U447" s="20">
        <v>0</v>
      </c>
      <c r="V447" s="20" t="s">
        <v>388</v>
      </c>
      <c r="W447" s="20">
        <v>0</v>
      </c>
      <c r="X447" s="23" t="b">
        <v>0</v>
      </c>
      <c r="Y447" s="20"/>
      <c r="Z447" s="20" t="s">
        <v>872</v>
      </c>
      <c r="AA447" s="22">
        <v>13</v>
      </c>
      <c r="AB447" s="22">
        <v>43</v>
      </c>
      <c r="AC447" s="22">
        <v>0</v>
      </c>
      <c r="AD447" s="22">
        <v>0</v>
      </c>
      <c r="AE447" s="22">
        <v>0</v>
      </c>
      <c r="AF447" s="22">
        <v>5170</v>
      </c>
      <c r="AG447" s="22">
        <v>31</v>
      </c>
      <c r="AH447" s="20">
        <v>0</v>
      </c>
      <c r="AI447" s="20">
        <v>0</v>
      </c>
      <c r="AJ447" s="20" t="s">
        <v>388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716</v>
      </c>
      <c r="BH447" s="22">
        <v>309</v>
      </c>
      <c r="BI447" s="22">
        <v>716</v>
      </c>
      <c r="BJ447" s="22">
        <v>309</v>
      </c>
      <c r="BK447" s="22">
        <v>716</v>
      </c>
      <c r="BL447" s="22">
        <v>309</v>
      </c>
      <c r="BM447" s="22">
        <v>716</v>
      </c>
      <c r="BN447" s="22">
        <v>309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21</v>
      </c>
      <c r="CB447" s="22">
        <v>13</v>
      </c>
      <c r="CC447" s="22">
        <v>711</v>
      </c>
      <c r="CD447" s="22">
        <v>308</v>
      </c>
      <c r="CE447" s="22">
        <v>715</v>
      </c>
      <c r="CF447" s="22">
        <v>308</v>
      </c>
      <c r="CG447" s="22">
        <v>505</v>
      </c>
      <c r="CH447" s="22">
        <v>176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88248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1</v>
      </c>
      <c r="J448" s="20">
        <v>1</v>
      </c>
      <c r="K448" s="20">
        <v>1</v>
      </c>
      <c r="L448" s="22">
        <v>0</v>
      </c>
      <c r="M448" s="20" t="s">
        <v>1328</v>
      </c>
      <c r="N448" s="20">
        <v>0</v>
      </c>
      <c r="O448" s="22">
        <v>361</v>
      </c>
      <c r="P448" s="23" t="b">
        <v>0</v>
      </c>
      <c r="Q448" s="20"/>
      <c r="R448" s="20"/>
      <c r="S448" s="22">
        <v>39</v>
      </c>
      <c r="T448" s="20" t="s">
        <v>1410</v>
      </c>
      <c r="U448" s="20">
        <v>0</v>
      </c>
      <c r="V448" s="20" t="s">
        <v>1411</v>
      </c>
      <c r="W448" s="20">
        <v>0.7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0</v>
      </c>
      <c r="AD448" s="22">
        <v>27772</v>
      </c>
      <c r="AE448" s="22">
        <v>1784</v>
      </c>
      <c r="AF448" s="22">
        <v>35554</v>
      </c>
      <c r="AG448" s="22">
        <v>2080</v>
      </c>
      <c r="AH448" s="20">
        <v>0</v>
      </c>
      <c r="AI448" s="20">
        <v>0</v>
      </c>
      <c r="AJ448" s="20" t="s">
        <v>1411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413</v>
      </c>
      <c r="BH448" s="22">
        <v>25</v>
      </c>
      <c r="BI448" s="22">
        <v>394</v>
      </c>
      <c r="BJ448" s="22">
        <v>7</v>
      </c>
      <c r="BK448" s="22">
        <v>364</v>
      </c>
      <c r="BL448" s="22">
        <v>3</v>
      </c>
      <c r="BM448" s="22">
        <v>418</v>
      </c>
      <c r="BN448" s="22">
        <v>25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706</v>
      </c>
      <c r="CB448" s="22">
        <v>83</v>
      </c>
      <c r="CC448" s="22">
        <v>380</v>
      </c>
      <c r="CD448" s="22">
        <v>25</v>
      </c>
      <c r="CE448" s="22">
        <v>414</v>
      </c>
      <c r="CF448" s="22">
        <v>25</v>
      </c>
      <c r="CG448" s="22">
        <v>187</v>
      </c>
      <c r="CH448" s="22">
        <v>26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0</v>
      </c>
      <c r="B449" s="22">
        <v>0</v>
      </c>
      <c r="C449" s="22">
        <v>482769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3</v>
      </c>
      <c r="J449" s="20">
        <v>0</v>
      </c>
      <c r="K449" s="20">
        <v>0</v>
      </c>
      <c r="L449" s="22">
        <v>0</v>
      </c>
      <c r="M449" s="20" t="s">
        <v>1756</v>
      </c>
      <c r="N449" s="20">
        <v>0</v>
      </c>
      <c r="O449" s="22">
        <v>363</v>
      </c>
      <c r="P449" s="23" t="b">
        <v>0</v>
      </c>
      <c r="Q449" s="20" t="s">
        <v>2944</v>
      </c>
      <c r="R449" s="20" t="s">
        <v>2945</v>
      </c>
      <c r="S449" s="22">
        <v>44</v>
      </c>
      <c r="T449" s="20" t="s">
        <v>1757</v>
      </c>
      <c r="U449" s="20">
        <v>0</v>
      </c>
      <c r="V449" s="20" t="s">
        <v>1758</v>
      </c>
      <c r="W449" s="20">
        <v>0</v>
      </c>
      <c r="X449" s="23" t="b">
        <v>0</v>
      </c>
      <c r="Y449" s="20"/>
      <c r="Z449" s="20" t="s">
        <v>872</v>
      </c>
      <c r="AA449" s="22">
        <v>13</v>
      </c>
      <c r="AB449" s="22">
        <v>43</v>
      </c>
      <c r="AC449" s="22">
        <v>0</v>
      </c>
      <c r="AD449" s="22">
        <v>332</v>
      </c>
      <c r="AE449" s="22">
        <v>0</v>
      </c>
      <c r="AF449" s="22">
        <v>1941</v>
      </c>
      <c r="AG449" s="22">
        <v>37</v>
      </c>
      <c r="AH449" s="20">
        <v>0</v>
      </c>
      <c r="AI449" s="20">
        <v>0</v>
      </c>
      <c r="AJ449" s="20" t="s">
        <v>1758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568</v>
      </c>
      <c r="BH449" s="22">
        <v>217</v>
      </c>
      <c r="BI449" s="22">
        <v>557</v>
      </c>
      <c r="BJ449" s="22">
        <v>218</v>
      </c>
      <c r="BK449" s="22">
        <v>542</v>
      </c>
      <c r="BL449" s="22">
        <v>211</v>
      </c>
      <c r="BM449" s="22">
        <v>573</v>
      </c>
      <c r="BN449" s="22">
        <v>220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568</v>
      </c>
      <c r="CB449" s="22">
        <v>300</v>
      </c>
      <c r="CC449" s="22">
        <v>548</v>
      </c>
      <c r="CD449" s="22">
        <v>205</v>
      </c>
      <c r="CE449" s="22">
        <v>573</v>
      </c>
      <c r="CF449" s="22">
        <v>220</v>
      </c>
      <c r="CG449" s="22">
        <v>634</v>
      </c>
      <c r="CH449" s="22">
        <v>256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155405</v>
      </c>
      <c r="D450" s="22">
        <v>0</v>
      </c>
      <c r="E450" s="22">
        <v>0</v>
      </c>
      <c r="F450" s="22">
        <v>-2</v>
      </c>
      <c r="G450" s="22">
        <v>2</v>
      </c>
      <c r="H450" s="22">
        <v>0</v>
      </c>
      <c r="I450" s="22">
        <v>3</v>
      </c>
      <c r="J450" s="20">
        <v>1.5</v>
      </c>
      <c r="K450" s="20">
        <v>1.5</v>
      </c>
      <c r="L450" s="22">
        <v>1</v>
      </c>
      <c r="M450" s="20" t="s">
        <v>1412</v>
      </c>
      <c r="N450" s="20">
        <v>0.5</v>
      </c>
      <c r="O450" s="22">
        <v>364</v>
      </c>
      <c r="P450" s="23" t="b">
        <v>0</v>
      </c>
      <c r="Q450" s="20"/>
      <c r="R450" s="20"/>
      <c r="S450" s="22">
        <v>48</v>
      </c>
      <c r="T450" s="20" t="s">
        <v>1413</v>
      </c>
      <c r="U450" s="20">
        <v>1</v>
      </c>
      <c r="V450" s="20" t="s">
        <v>680</v>
      </c>
      <c r="W450" s="20">
        <v>0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2</v>
      </c>
      <c r="AD450" s="22">
        <v>819</v>
      </c>
      <c r="AE450" s="22">
        <v>202</v>
      </c>
      <c r="AF450" s="22">
        <v>2530</v>
      </c>
      <c r="AG450" s="22">
        <v>93</v>
      </c>
      <c r="AH450" s="20">
        <v>0.1</v>
      </c>
      <c r="AI450" s="20">
        <v>0.4</v>
      </c>
      <c r="AJ450" s="20" t="s">
        <v>680</v>
      </c>
      <c r="AK450" s="22">
        <v>45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8</v>
      </c>
      <c r="AX450" s="20">
        <v>11.6</v>
      </c>
      <c r="AY450" s="20">
        <v>1.7</v>
      </c>
      <c r="AZ450" s="20">
        <v>0</v>
      </c>
      <c r="BA450" s="20">
        <v>1.3</v>
      </c>
      <c r="BB450" s="22">
        <v>0</v>
      </c>
      <c r="BC450" s="20">
        <v>0</v>
      </c>
      <c r="BD450" s="20">
        <v>0.01</v>
      </c>
      <c r="BE450" s="20">
        <v>0.01</v>
      </c>
      <c r="BF450" s="20">
        <v>0.77</v>
      </c>
      <c r="BG450" s="22">
        <v>332</v>
      </c>
      <c r="BH450" s="22">
        <v>144</v>
      </c>
      <c r="BI450" s="22">
        <v>351</v>
      </c>
      <c r="BJ450" s="22">
        <v>175</v>
      </c>
      <c r="BK450" s="22">
        <v>638</v>
      </c>
      <c r="BL450" s="22">
        <v>259</v>
      </c>
      <c r="BM450" s="22">
        <v>378</v>
      </c>
      <c r="BN450" s="22">
        <v>177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0.02</v>
      </c>
      <c r="BX450" s="22">
        <v>0.02</v>
      </c>
      <c r="BY450" s="22">
        <v>1.54</v>
      </c>
      <c r="BZ450" s="22">
        <v>0</v>
      </c>
      <c r="CA450" s="22">
        <v>301</v>
      </c>
      <c r="CB450" s="22">
        <v>199</v>
      </c>
      <c r="CC450" s="22">
        <v>324</v>
      </c>
      <c r="CD450" s="22">
        <v>152</v>
      </c>
      <c r="CE450" s="22">
        <v>356</v>
      </c>
      <c r="CF450" s="22">
        <v>160</v>
      </c>
      <c r="CG450" s="22">
        <v>525</v>
      </c>
      <c r="CH450" s="22">
        <v>188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0"/>
      <c r="C451" s="22">
        <v>220566</v>
      </c>
      <c r="D451" s="22">
        <v>0</v>
      </c>
      <c r="E451" s="22">
        <v>0</v>
      </c>
      <c r="F451" s="22">
        <v>2</v>
      </c>
      <c r="G451" s="22">
        <v>-2</v>
      </c>
      <c r="H451" s="22">
        <v>1</v>
      </c>
      <c r="I451" s="22">
        <v>3</v>
      </c>
      <c r="J451" s="20">
        <v>0</v>
      </c>
      <c r="K451" s="20">
        <v>3.5</v>
      </c>
      <c r="L451" s="22">
        <v>-2</v>
      </c>
      <c r="M451" s="20" t="s">
        <v>307</v>
      </c>
      <c r="N451" s="20">
        <v>2.5</v>
      </c>
      <c r="O451" s="22">
        <v>365</v>
      </c>
      <c r="P451" s="23" t="b">
        <v>0</v>
      </c>
      <c r="Q451" s="20" t="s">
        <v>3410</v>
      </c>
      <c r="R451" s="20" t="s">
        <v>3426</v>
      </c>
      <c r="S451" s="22">
        <v>57</v>
      </c>
      <c r="T451" s="20" t="s">
        <v>1401</v>
      </c>
      <c r="U451" s="20">
        <v>4.3</v>
      </c>
      <c r="V451" s="20" t="s">
        <v>1402</v>
      </c>
      <c r="W451" s="20">
        <v>10</v>
      </c>
      <c r="X451" s="23" t="b">
        <v>0</v>
      </c>
      <c r="Y451" s="20"/>
      <c r="Z451" s="20" t="s">
        <v>1806</v>
      </c>
      <c r="AA451" s="22">
        <v>13</v>
      </c>
      <c r="AB451" s="22">
        <v>43</v>
      </c>
      <c r="AC451" s="22">
        <v>26</v>
      </c>
      <c r="AD451" s="22">
        <v>1059571</v>
      </c>
      <c r="AE451" s="22">
        <v>1834</v>
      </c>
      <c r="AF451" s="22">
        <v>634807</v>
      </c>
      <c r="AG451" s="22">
        <v>224519</v>
      </c>
      <c r="AH451" s="20">
        <v>0.4</v>
      </c>
      <c r="AI451" s="20">
        <v>4.5999999999999996</v>
      </c>
      <c r="AJ451" s="20" t="s">
        <v>307</v>
      </c>
      <c r="AK451" s="22">
        <v>480</v>
      </c>
      <c r="AL451" s="22">
        <v>2</v>
      </c>
      <c r="AM451" s="22">
        <v>1</v>
      </c>
      <c r="AN451" s="22">
        <v>2</v>
      </c>
      <c r="AO451" s="22">
        <v>3</v>
      </c>
      <c r="AP451" s="22">
        <v>0</v>
      </c>
      <c r="AQ451" s="22">
        <v>0</v>
      </c>
      <c r="AR451" s="22">
        <v>0</v>
      </c>
      <c r="AS451" s="22">
        <v>2</v>
      </c>
      <c r="AT451" s="22">
        <v>1</v>
      </c>
      <c r="AU451" s="22">
        <v>0</v>
      </c>
      <c r="AV451" s="22">
        <v>5</v>
      </c>
      <c r="AW451" s="22">
        <v>125</v>
      </c>
      <c r="AX451" s="20">
        <v>174.8</v>
      </c>
      <c r="AY451" s="20">
        <v>126</v>
      </c>
      <c r="AZ451" s="20">
        <v>140</v>
      </c>
      <c r="BA451" s="20">
        <v>44.1</v>
      </c>
      <c r="BB451" s="22">
        <v>6</v>
      </c>
      <c r="BC451" s="20">
        <v>0.97</v>
      </c>
      <c r="BD451" s="20">
        <v>1.77</v>
      </c>
      <c r="BE451" s="20">
        <v>2.74</v>
      </c>
      <c r="BF451" s="20">
        <v>5.63</v>
      </c>
      <c r="BG451" s="22">
        <v>21</v>
      </c>
      <c r="BH451" s="22">
        <v>11</v>
      </c>
      <c r="BI451" s="22">
        <v>33</v>
      </c>
      <c r="BJ451" s="22">
        <v>24</v>
      </c>
      <c r="BK451" s="22">
        <v>34</v>
      </c>
      <c r="BL451" s="22">
        <v>21</v>
      </c>
      <c r="BM451" s="22">
        <v>20</v>
      </c>
      <c r="BN451" s="22">
        <v>16</v>
      </c>
      <c r="BO451" s="20"/>
      <c r="BP451" s="20"/>
      <c r="BQ451" s="20"/>
      <c r="BR451" s="20"/>
      <c r="BS451" s="20"/>
      <c r="BT451" s="20"/>
      <c r="BU451" s="22">
        <v>0.18</v>
      </c>
      <c r="BV451" s="22">
        <v>0</v>
      </c>
      <c r="BW451" s="22">
        <v>0.33</v>
      </c>
      <c r="BX451" s="22">
        <v>0.51</v>
      </c>
      <c r="BY451" s="22">
        <v>1.06</v>
      </c>
      <c r="BZ451" s="22">
        <v>0.56000000000000005</v>
      </c>
      <c r="CA451" s="22">
        <v>86</v>
      </c>
      <c r="CB451" s="22">
        <v>54</v>
      </c>
      <c r="CC451" s="22">
        <v>128</v>
      </c>
      <c r="CD451" s="22">
        <v>61</v>
      </c>
      <c r="CE451" s="22">
        <v>52</v>
      </c>
      <c r="CF451" s="22">
        <v>22</v>
      </c>
      <c r="CG451" s="22">
        <v>41</v>
      </c>
      <c r="CH451" s="22">
        <v>15</v>
      </c>
      <c r="CI451" s="22">
        <v>1.1200000000000001</v>
      </c>
      <c r="CJ451" s="22">
        <v>0.38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437468</v>
      </c>
      <c r="D452" s="22">
        <v>0</v>
      </c>
      <c r="E452" s="22">
        <v>0</v>
      </c>
      <c r="F452" s="22">
        <v>-1</v>
      </c>
      <c r="G452" s="22">
        <v>1</v>
      </c>
      <c r="H452" s="22">
        <v>0</v>
      </c>
      <c r="I452" s="22">
        <v>2</v>
      </c>
      <c r="J452" s="20">
        <v>2.2000000000000002</v>
      </c>
      <c r="K452" s="20">
        <v>2.2000000000000002</v>
      </c>
      <c r="L452" s="22">
        <v>0</v>
      </c>
      <c r="M452" s="20" t="s">
        <v>1417</v>
      </c>
      <c r="N452" s="20">
        <v>1.2</v>
      </c>
      <c r="O452" s="22">
        <v>366</v>
      </c>
      <c r="P452" s="23" t="b">
        <v>0</v>
      </c>
      <c r="Q452" s="20"/>
      <c r="R452" s="20"/>
      <c r="S452" s="22">
        <v>39</v>
      </c>
      <c r="T452" s="20" t="s">
        <v>1418</v>
      </c>
      <c r="U452" s="20">
        <v>2.5</v>
      </c>
      <c r="V452" s="20" t="s">
        <v>749</v>
      </c>
      <c r="W452" s="20">
        <v>1.1000000000000001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5</v>
      </c>
      <c r="AD452" s="22">
        <v>66644</v>
      </c>
      <c r="AE452" s="22">
        <v>4848</v>
      </c>
      <c r="AF452" s="22">
        <v>55839</v>
      </c>
      <c r="AG452" s="22">
        <v>4171</v>
      </c>
      <c r="AH452" s="20">
        <v>0.3</v>
      </c>
      <c r="AI452" s="20">
        <v>1.3</v>
      </c>
      <c r="AJ452" s="20" t="s">
        <v>195</v>
      </c>
      <c r="AK452" s="22">
        <v>15</v>
      </c>
      <c r="AL452" s="22">
        <v>0</v>
      </c>
      <c r="AM452" s="22">
        <v>1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17</v>
      </c>
      <c r="AX452" s="20">
        <v>19.399999999999999</v>
      </c>
      <c r="AY452" s="20">
        <v>14.6</v>
      </c>
      <c r="AZ452" s="20">
        <v>4</v>
      </c>
      <c r="BA452" s="20">
        <v>3.8</v>
      </c>
      <c r="BB452" s="22">
        <v>0</v>
      </c>
      <c r="BC452" s="20">
        <v>0</v>
      </c>
      <c r="BD452" s="20">
        <v>0.08</v>
      </c>
      <c r="BE452" s="20">
        <v>0.08</v>
      </c>
      <c r="BF452" s="20">
        <v>0.02</v>
      </c>
      <c r="BG452" s="22">
        <v>302</v>
      </c>
      <c r="BH452" s="22">
        <v>115</v>
      </c>
      <c r="BI452" s="22">
        <v>270</v>
      </c>
      <c r="BJ452" s="22">
        <v>87</v>
      </c>
      <c r="BK452" s="22">
        <v>316</v>
      </c>
      <c r="BL452" s="22">
        <v>108</v>
      </c>
      <c r="BM452" s="22">
        <v>324</v>
      </c>
      <c r="BN452" s="22">
        <v>116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0.48</v>
      </c>
      <c r="BX452" s="22">
        <v>0.48</v>
      </c>
      <c r="BY452" s="22">
        <v>0.12</v>
      </c>
      <c r="BZ452" s="22">
        <v>0</v>
      </c>
      <c r="CA452" s="22">
        <v>716</v>
      </c>
      <c r="CB452" s="22">
        <v>230</v>
      </c>
      <c r="CC452" s="22">
        <v>228</v>
      </c>
      <c r="CD452" s="22">
        <v>75</v>
      </c>
      <c r="CE452" s="22">
        <v>160</v>
      </c>
      <c r="CF452" s="22">
        <v>52</v>
      </c>
      <c r="CG452" s="22">
        <v>155</v>
      </c>
      <c r="CH452" s="22">
        <v>60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164484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1</v>
      </c>
      <c r="J453" s="20">
        <v>1</v>
      </c>
      <c r="K453" s="20">
        <v>1</v>
      </c>
      <c r="L453" s="22">
        <v>0</v>
      </c>
      <c r="M453" s="20" t="s">
        <v>1393</v>
      </c>
      <c r="N453" s="20">
        <v>0</v>
      </c>
      <c r="O453" s="22">
        <v>367</v>
      </c>
      <c r="P453" s="23" t="b">
        <v>0</v>
      </c>
      <c r="Q453" s="20"/>
      <c r="R453" s="20"/>
      <c r="S453" s="22">
        <v>39</v>
      </c>
      <c r="T453" s="20" t="s">
        <v>1394</v>
      </c>
      <c r="U453" s="20">
        <v>0</v>
      </c>
      <c r="V453" s="20" t="s">
        <v>751</v>
      </c>
      <c r="W453" s="20">
        <v>0.2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0</v>
      </c>
      <c r="AD453" s="22">
        <v>6650</v>
      </c>
      <c r="AE453" s="22">
        <v>2287</v>
      </c>
      <c r="AF453" s="22">
        <v>5354</v>
      </c>
      <c r="AG453" s="22">
        <v>580</v>
      </c>
      <c r="AH453" s="20">
        <v>0</v>
      </c>
      <c r="AI453" s="20">
        <v>0</v>
      </c>
      <c r="AJ453" s="20" t="s">
        <v>751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415</v>
      </c>
      <c r="BH453" s="22">
        <v>26</v>
      </c>
      <c r="BI453" s="22">
        <v>397</v>
      </c>
      <c r="BJ453" s="22">
        <v>8</v>
      </c>
      <c r="BK453" s="22">
        <v>367</v>
      </c>
      <c r="BL453" s="22">
        <v>4</v>
      </c>
      <c r="BM453" s="22">
        <v>420</v>
      </c>
      <c r="BN453" s="22">
        <v>26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710</v>
      </c>
      <c r="CB453" s="22">
        <v>84</v>
      </c>
      <c r="CC453" s="22">
        <v>382</v>
      </c>
      <c r="CD453" s="22">
        <v>26</v>
      </c>
      <c r="CE453" s="22">
        <v>416</v>
      </c>
      <c r="CF453" s="22">
        <v>26</v>
      </c>
      <c r="CG453" s="22">
        <v>334</v>
      </c>
      <c r="CH453" s="22">
        <v>52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97299</v>
      </c>
      <c r="D454" s="22">
        <v>0</v>
      </c>
      <c r="E454" s="22">
        <v>0</v>
      </c>
      <c r="F454" s="22">
        <v>-2</v>
      </c>
      <c r="G454" s="22">
        <v>2</v>
      </c>
      <c r="H454" s="22">
        <v>0</v>
      </c>
      <c r="I454" s="22">
        <v>2</v>
      </c>
      <c r="J454" s="20">
        <v>0</v>
      </c>
      <c r="K454" s="20">
        <v>0</v>
      </c>
      <c r="L454" s="22">
        <v>0</v>
      </c>
      <c r="M454" s="20" t="s">
        <v>935</v>
      </c>
      <c r="N454" s="20">
        <v>0</v>
      </c>
      <c r="O454" s="22">
        <v>368</v>
      </c>
      <c r="P454" s="23" t="b">
        <v>0</v>
      </c>
      <c r="Q454" s="20" t="s">
        <v>2495</v>
      </c>
      <c r="R454" s="20" t="s">
        <v>2836</v>
      </c>
      <c r="S454" s="22">
        <v>53</v>
      </c>
      <c r="T454" s="20" t="s">
        <v>1383</v>
      </c>
      <c r="U454" s="20">
        <v>0</v>
      </c>
      <c r="V454" s="20" t="s">
        <v>407</v>
      </c>
      <c r="W454" s="20">
        <v>3.8</v>
      </c>
      <c r="X454" s="23" t="b">
        <v>0</v>
      </c>
      <c r="Y454" s="20"/>
      <c r="Z454" s="20" t="s">
        <v>899</v>
      </c>
      <c r="AA454" s="22">
        <v>13</v>
      </c>
      <c r="AB454" s="22">
        <v>43</v>
      </c>
      <c r="AC454" s="22">
        <v>0</v>
      </c>
      <c r="AD454" s="22">
        <v>21897</v>
      </c>
      <c r="AE454" s="22">
        <v>80</v>
      </c>
      <c r="AF454" s="22">
        <v>2043124</v>
      </c>
      <c r="AG454" s="22">
        <v>20102</v>
      </c>
      <c r="AH454" s="20">
        <v>0</v>
      </c>
      <c r="AI454" s="20">
        <v>0</v>
      </c>
      <c r="AJ454" s="20" t="s">
        <v>407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693</v>
      </c>
      <c r="BH454" s="22">
        <v>231</v>
      </c>
      <c r="BI454" s="22">
        <v>692</v>
      </c>
      <c r="BJ454" s="22">
        <v>231</v>
      </c>
      <c r="BK454" s="22">
        <v>688</v>
      </c>
      <c r="BL454" s="22">
        <v>231</v>
      </c>
      <c r="BM454" s="22">
        <v>694</v>
      </c>
      <c r="BN454" s="22">
        <v>231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143</v>
      </c>
      <c r="CB454" s="22">
        <v>10</v>
      </c>
      <c r="CC454" s="22">
        <v>683</v>
      </c>
      <c r="CD454" s="22">
        <v>226</v>
      </c>
      <c r="CE454" s="22">
        <v>693</v>
      </c>
      <c r="CF454" s="22">
        <v>231</v>
      </c>
      <c r="CG454" s="22">
        <v>86</v>
      </c>
      <c r="CH454" s="22">
        <v>33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58621</v>
      </c>
      <c r="D455" s="22">
        <v>1</v>
      </c>
      <c r="E455" s="22">
        <v>-1</v>
      </c>
      <c r="F455" s="22">
        <v>3</v>
      </c>
      <c r="G455" s="22">
        <v>-3</v>
      </c>
      <c r="H455" s="22">
        <v>0</v>
      </c>
      <c r="I455" s="22">
        <v>2</v>
      </c>
      <c r="J455" s="20">
        <v>5.2</v>
      </c>
      <c r="K455" s="20">
        <v>5.2</v>
      </c>
      <c r="L455" s="22">
        <v>11</v>
      </c>
      <c r="M455" s="20" t="s">
        <v>1281</v>
      </c>
      <c r="N455" s="20">
        <v>4.2</v>
      </c>
      <c r="O455" s="22">
        <v>369</v>
      </c>
      <c r="P455" s="23" t="b">
        <v>0</v>
      </c>
      <c r="Q455" s="20"/>
      <c r="R455" s="20"/>
      <c r="S455" s="22">
        <v>53</v>
      </c>
      <c r="T455" s="20" t="s">
        <v>1381</v>
      </c>
      <c r="U455" s="20">
        <v>4.8</v>
      </c>
      <c r="V455" s="20" t="s">
        <v>514</v>
      </c>
      <c r="W455" s="20">
        <v>14.5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29</v>
      </c>
      <c r="AD455" s="22">
        <v>1116367</v>
      </c>
      <c r="AE455" s="22">
        <v>147257</v>
      </c>
      <c r="AF455" s="22">
        <v>235328</v>
      </c>
      <c r="AG455" s="22">
        <v>6970</v>
      </c>
      <c r="AH455" s="20">
        <v>0.8</v>
      </c>
      <c r="AI455" s="20">
        <v>5.5</v>
      </c>
      <c r="AJ455" s="20" t="s">
        <v>514</v>
      </c>
      <c r="AK455" s="22">
        <v>540</v>
      </c>
      <c r="AL455" s="22">
        <v>0</v>
      </c>
      <c r="AM455" s="22">
        <v>1</v>
      </c>
      <c r="AN455" s="22">
        <v>3</v>
      </c>
      <c r="AO455" s="22">
        <v>3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2</v>
      </c>
      <c r="AW455" s="22">
        <v>136</v>
      </c>
      <c r="AX455" s="20">
        <v>76.599999999999994</v>
      </c>
      <c r="AY455" s="20">
        <v>135</v>
      </c>
      <c r="AZ455" s="20">
        <v>27</v>
      </c>
      <c r="BA455" s="20">
        <v>23.9</v>
      </c>
      <c r="BB455" s="22">
        <v>6</v>
      </c>
      <c r="BC455" s="20">
        <v>0.04</v>
      </c>
      <c r="BD455" s="20">
        <v>0.78</v>
      </c>
      <c r="BE455" s="20">
        <v>0.82</v>
      </c>
      <c r="BF455" s="20">
        <v>4.74</v>
      </c>
      <c r="BG455" s="22">
        <v>151</v>
      </c>
      <c r="BH455" s="22">
        <v>62</v>
      </c>
      <c r="BI455" s="22">
        <v>25</v>
      </c>
      <c r="BJ455" s="22">
        <v>7</v>
      </c>
      <c r="BK455" s="22">
        <v>190</v>
      </c>
      <c r="BL455" s="22">
        <v>48</v>
      </c>
      <c r="BM455" s="22">
        <v>79</v>
      </c>
      <c r="BN455" s="22">
        <v>16</v>
      </c>
      <c r="BO455" s="20"/>
      <c r="BP455" s="20"/>
      <c r="BQ455" s="20"/>
      <c r="BR455" s="20"/>
      <c r="BS455" s="20"/>
      <c r="BT455" s="20"/>
      <c r="BU455" s="22">
        <v>0.01</v>
      </c>
      <c r="BV455" s="22">
        <v>0</v>
      </c>
      <c r="BW455" s="22">
        <v>0.13</v>
      </c>
      <c r="BX455" s="22">
        <v>0.14000000000000001</v>
      </c>
      <c r="BY455" s="22">
        <v>0.79</v>
      </c>
      <c r="BZ455" s="22">
        <v>0.5</v>
      </c>
      <c r="CA455" s="22">
        <v>142</v>
      </c>
      <c r="CB455" s="22">
        <v>9</v>
      </c>
      <c r="CC455" s="22">
        <v>45</v>
      </c>
      <c r="CD455" s="22">
        <v>11</v>
      </c>
      <c r="CE455" s="22">
        <v>32</v>
      </c>
      <c r="CF455" s="22">
        <v>8</v>
      </c>
      <c r="CG455" s="22">
        <v>25</v>
      </c>
      <c r="CH455" s="22">
        <v>9</v>
      </c>
      <c r="CI455" s="22">
        <v>1</v>
      </c>
      <c r="CJ455" s="22">
        <v>0.5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465351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2.8</v>
      </c>
      <c r="K456" s="20">
        <v>2.8</v>
      </c>
      <c r="L456" s="22">
        <v>6</v>
      </c>
      <c r="M456" s="20" t="s">
        <v>1717</v>
      </c>
      <c r="N456" s="20">
        <v>1.8</v>
      </c>
      <c r="O456" s="22">
        <v>566</v>
      </c>
      <c r="P456" s="23" t="b">
        <v>0</v>
      </c>
      <c r="Q456" s="20"/>
      <c r="R456" s="20" t="s">
        <v>2851</v>
      </c>
      <c r="S456" s="22">
        <v>50</v>
      </c>
      <c r="T456" s="20" t="s">
        <v>1718</v>
      </c>
      <c r="U456" s="20">
        <v>2</v>
      </c>
      <c r="V456" s="20" t="s">
        <v>643</v>
      </c>
      <c r="W456" s="20">
        <v>0.2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8</v>
      </c>
      <c r="AD456" s="22">
        <v>12316</v>
      </c>
      <c r="AE456" s="22">
        <v>3892</v>
      </c>
      <c r="AF456" s="22">
        <v>19238</v>
      </c>
      <c r="AG456" s="22">
        <v>537</v>
      </c>
      <c r="AH456" s="20">
        <v>0.4</v>
      </c>
      <c r="AI456" s="20">
        <v>1.6</v>
      </c>
      <c r="AJ456" s="20" t="s">
        <v>2349</v>
      </c>
      <c r="AK456" s="22">
        <v>293</v>
      </c>
      <c r="AL456" s="22">
        <v>0</v>
      </c>
      <c r="AM456" s="22">
        <v>1</v>
      </c>
      <c r="AN456" s="22">
        <v>1</v>
      </c>
      <c r="AO456" s="22">
        <v>5</v>
      </c>
      <c r="AP456" s="22">
        <v>0</v>
      </c>
      <c r="AQ456" s="22">
        <v>0</v>
      </c>
      <c r="AR456" s="22">
        <v>0</v>
      </c>
      <c r="AS456" s="22">
        <v>0</v>
      </c>
      <c r="AT456" s="22">
        <v>1</v>
      </c>
      <c r="AU456" s="22">
        <v>0</v>
      </c>
      <c r="AV456" s="22">
        <v>0</v>
      </c>
      <c r="AW456" s="22">
        <v>42</v>
      </c>
      <c r="AX456" s="20">
        <v>63.6</v>
      </c>
      <c r="AY456" s="20">
        <v>72.400000000000006</v>
      </c>
      <c r="AZ456" s="20">
        <v>20</v>
      </c>
      <c r="BA456" s="20">
        <v>15.5</v>
      </c>
      <c r="BB456" s="22">
        <v>3</v>
      </c>
      <c r="BC456" s="20">
        <v>0.05</v>
      </c>
      <c r="BD456" s="20">
        <v>0.38</v>
      </c>
      <c r="BE456" s="20">
        <v>0.43</v>
      </c>
      <c r="BF456" s="20">
        <v>4.78</v>
      </c>
      <c r="BG456" s="22">
        <v>183</v>
      </c>
      <c r="BH456" s="22">
        <v>69</v>
      </c>
      <c r="BI456" s="22">
        <v>85</v>
      </c>
      <c r="BJ456" s="22">
        <v>64</v>
      </c>
      <c r="BK456" s="22">
        <v>213</v>
      </c>
      <c r="BL456" s="22">
        <v>116</v>
      </c>
      <c r="BM456" s="22">
        <v>163</v>
      </c>
      <c r="BN456" s="22">
        <v>84</v>
      </c>
      <c r="BO456" s="20"/>
      <c r="BP456" s="20"/>
      <c r="BQ456" s="20"/>
      <c r="BR456" s="20"/>
      <c r="BS456" s="20"/>
      <c r="BT456" s="20"/>
      <c r="BU456" s="22">
        <v>0.02</v>
      </c>
      <c r="BV456" s="22">
        <v>0</v>
      </c>
      <c r="BW456" s="22">
        <v>0.12</v>
      </c>
      <c r="BX456" s="22">
        <v>0.14000000000000001</v>
      </c>
      <c r="BY456" s="22">
        <v>1.47</v>
      </c>
      <c r="BZ456" s="22">
        <v>1.54</v>
      </c>
      <c r="CA456" s="22">
        <v>213</v>
      </c>
      <c r="CB456" s="22">
        <v>136</v>
      </c>
      <c r="CC456" s="22">
        <v>193</v>
      </c>
      <c r="CD456" s="22">
        <v>87</v>
      </c>
      <c r="CE456" s="22">
        <v>224</v>
      </c>
      <c r="CF456" s="22">
        <v>102</v>
      </c>
      <c r="CG456" s="22">
        <v>347</v>
      </c>
      <c r="CH456" s="22">
        <v>110</v>
      </c>
      <c r="CI456" s="22">
        <v>0.92</v>
      </c>
      <c r="CJ456" s="22">
        <v>0.31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477424</v>
      </c>
      <c r="D457" s="22">
        <v>0</v>
      </c>
      <c r="E457" s="22">
        <v>0</v>
      </c>
      <c r="F457" s="22">
        <v>1</v>
      </c>
      <c r="G457" s="22">
        <v>-1</v>
      </c>
      <c r="H457" s="22">
        <v>0</v>
      </c>
      <c r="I457" s="22">
        <v>2</v>
      </c>
      <c r="J457" s="20">
        <v>3.5</v>
      </c>
      <c r="K457" s="20">
        <v>3.5</v>
      </c>
      <c r="L457" s="22">
        <v>7</v>
      </c>
      <c r="M457" s="20" t="s">
        <v>2443</v>
      </c>
      <c r="N457" s="20">
        <v>2.5</v>
      </c>
      <c r="O457" s="22">
        <v>616</v>
      </c>
      <c r="P457" s="23" t="b">
        <v>0</v>
      </c>
      <c r="Q457" s="20"/>
      <c r="R457" s="20"/>
      <c r="S457" s="22">
        <v>51</v>
      </c>
      <c r="T457" s="20" t="s">
        <v>2444</v>
      </c>
      <c r="U457" s="20">
        <v>3.4</v>
      </c>
      <c r="V457" s="20" t="s">
        <v>2445</v>
      </c>
      <c r="W457" s="20">
        <v>5.5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17</v>
      </c>
      <c r="AD457" s="22">
        <v>427839</v>
      </c>
      <c r="AE457" s="22">
        <v>8605</v>
      </c>
      <c r="AF457" s="22">
        <v>266605</v>
      </c>
      <c r="AG457" s="22">
        <v>8272</v>
      </c>
      <c r="AH457" s="20">
        <v>0.5</v>
      </c>
      <c r="AI457" s="20">
        <v>3.3</v>
      </c>
      <c r="AJ457" s="20" t="s">
        <v>2445</v>
      </c>
      <c r="AK457" s="22">
        <v>371</v>
      </c>
      <c r="AL457" s="22">
        <v>0</v>
      </c>
      <c r="AM457" s="22">
        <v>0</v>
      </c>
      <c r="AN457" s="22">
        <v>2</v>
      </c>
      <c r="AO457" s="22">
        <v>2</v>
      </c>
      <c r="AP457" s="22">
        <v>0</v>
      </c>
      <c r="AQ457" s="22">
        <v>0</v>
      </c>
      <c r="AR457" s="22">
        <v>0</v>
      </c>
      <c r="AS457" s="22">
        <v>1</v>
      </c>
      <c r="AT457" s="22">
        <v>0</v>
      </c>
      <c r="AU457" s="22">
        <v>0</v>
      </c>
      <c r="AV457" s="22">
        <v>1</v>
      </c>
      <c r="AW457" s="22">
        <v>89</v>
      </c>
      <c r="AX457" s="20">
        <v>70.400000000000006</v>
      </c>
      <c r="AY457" s="20">
        <v>67.099999999999994</v>
      </c>
      <c r="AZ457" s="20">
        <v>17</v>
      </c>
      <c r="BA457" s="20">
        <v>15.5</v>
      </c>
      <c r="BB457" s="22">
        <v>4</v>
      </c>
      <c r="BC457" s="20">
        <v>0.08</v>
      </c>
      <c r="BD457" s="20">
        <v>0.43</v>
      </c>
      <c r="BE457" s="20">
        <v>0.51</v>
      </c>
      <c r="BF457" s="20">
        <v>3.06</v>
      </c>
      <c r="BG457" s="22">
        <v>171</v>
      </c>
      <c r="BH457" s="22">
        <v>70</v>
      </c>
      <c r="BI457" s="22">
        <v>105</v>
      </c>
      <c r="BJ457" s="22">
        <v>22</v>
      </c>
      <c r="BK457" s="22">
        <v>233</v>
      </c>
      <c r="BL457" s="22">
        <v>66</v>
      </c>
      <c r="BM457" s="22">
        <v>164</v>
      </c>
      <c r="BN457" s="22">
        <v>46</v>
      </c>
      <c r="BO457" s="20"/>
      <c r="BP457" s="20"/>
      <c r="BQ457" s="20"/>
      <c r="BR457" s="20"/>
      <c r="BS457" s="20"/>
      <c r="BT457" s="20"/>
      <c r="BU457" s="22">
        <v>0.02</v>
      </c>
      <c r="BV457" s="22">
        <v>0</v>
      </c>
      <c r="BW457" s="22">
        <v>0.1</v>
      </c>
      <c r="BX457" s="22">
        <v>0.12</v>
      </c>
      <c r="BY457" s="22">
        <v>0.74</v>
      </c>
      <c r="BZ457" s="22">
        <v>0.49</v>
      </c>
      <c r="CA457" s="22">
        <v>165</v>
      </c>
      <c r="CB457" s="22">
        <v>17</v>
      </c>
      <c r="CC457" s="22">
        <v>121</v>
      </c>
      <c r="CD457" s="22">
        <v>37</v>
      </c>
      <c r="CE457" s="22">
        <v>104</v>
      </c>
      <c r="CF457" s="22">
        <v>31</v>
      </c>
      <c r="CG457" s="22">
        <v>72</v>
      </c>
      <c r="CH457" s="22">
        <v>26</v>
      </c>
      <c r="CI457" s="22">
        <v>0.97</v>
      </c>
      <c r="CJ457" s="22">
        <v>0.49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248875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3</v>
      </c>
      <c r="J458" s="20">
        <v>4</v>
      </c>
      <c r="K458" s="20">
        <v>4</v>
      </c>
      <c r="L458" s="22">
        <v>1</v>
      </c>
      <c r="M458" s="20" t="s">
        <v>2946</v>
      </c>
      <c r="N458" s="20">
        <v>3</v>
      </c>
      <c r="O458" s="22">
        <v>678</v>
      </c>
      <c r="P458" s="23" t="b">
        <v>0</v>
      </c>
      <c r="Q458" s="20"/>
      <c r="R458" s="20"/>
      <c r="S458" s="22">
        <v>65</v>
      </c>
      <c r="T458" s="20" t="s">
        <v>2947</v>
      </c>
      <c r="U458" s="20">
        <v>4</v>
      </c>
      <c r="V458" s="20" t="s">
        <v>2948</v>
      </c>
      <c r="W458" s="20">
        <v>1.8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12</v>
      </c>
      <c r="AD458" s="22">
        <v>197148</v>
      </c>
      <c r="AE458" s="22">
        <v>13553</v>
      </c>
      <c r="AF458" s="22">
        <v>31253</v>
      </c>
      <c r="AG458" s="22">
        <v>14467</v>
      </c>
      <c r="AH458" s="20">
        <v>0.5</v>
      </c>
      <c r="AI458" s="20">
        <v>1.8</v>
      </c>
      <c r="AJ458" s="20" t="s">
        <v>2948</v>
      </c>
      <c r="AK458" s="22">
        <v>215</v>
      </c>
      <c r="AL458" s="22">
        <v>1</v>
      </c>
      <c r="AM458" s="22">
        <v>0</v>
      </c>
      <c r="AN458" s="22">
        <v>0</v>
      </c>
      <c r="AO458" s="22">
        <v>2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2</v>
      </c>
      <c r="AW458" s="22">
        <v>55</v>
      </c>
      <c r="AX458" s="20">
        <v>67.599999999999994</v>
      </c>
      <c r="AY458" s="20">
        <v>56.5</v>
      </c>
      <c r="AZ458" s="20">
        <v>64</v>
      </c>
      <c r="BA458" s="20">
        <v>18.8</v>
      </c>
      <c r="BB458" s="22">
        <v>3</v>
      </c>
      <c r="BC458" s="20">
        <v>0.09</v>
      </c>
      <c r="BD458" s="20">
        <v>0.94</v>
      </c>
      <c r="BE458" s="20">
        <v>1.03</v>
      </c>
      <c r="BF458" s="20">
        <v>2.62</v>
      </c>
      <c r="BG458" s="22">
        <v>179</v>
      </c>
      <c r="BH458" s="22">
        <v>67</v>
      </c>
      <c r="BI458" s="22">
        <v>128</v>
      </c>
      <c r="BJ458" s="22">
        <v>88</v>
      </c>
      <c r="BK458" s="22">
        <v>90</v>
      </c>
      <c r="BL458" s="22">
        <v>52</v>
      </c>
      <c r="BM458" s="22">
        <v>123</v>
      </c>
      <c r="BN458" s="22">
        <v>67</v>
      </c>
      <c r="BO458" s="20"/>
      <c r="BP458" s="20"/>
      <c r="BQ458" s="20"/>
      <c r="BR458" s="20"/>
      <c r="BS458" s="20"/>
      <c r="BT458" s="20"/>
      <c r="BU458" s="22">
        <v>0.04</v>
      </c>
      <c r="BV458" s="22">
        <v>0</v>
      </c>
      <c r="BW458" s="22">
        <v>0.39</v>
      </c>
      <c r="BX458" s="22">
        <v>0.43</v>
      </c>
      <c r="BY458" s="22">
        <v>1.1000000000000001</v>
      </c>
      <c r="BZ458" s="22">
        <v>0.84</v>
      </c>
      <c r="CA458" s="22">
        <v>50</v>
      </c>
      <c r="CB458" s="22">
        <v>29</v>
      </c>
      <c r="CC458" s="22">
        <v>103</v>
      </c>
      <c r="CD458" s="22">
        <v>47</v>
      </c>
      <c r="CE458" s="22">
        <v>69</v>
      </c>
      <c r="CF458" s="22">
        <v>32</v>
      </c>
      <c r="CG458" s="22">
        <v>131</v>
      </c>
      <c r="CH458" s="22">
        <v>41</v>
      </c>
      <c r="CI458" s="22">
        <v>1.26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50</v>
      </c>
      <c r="B459" s="22">
        <v>50</v>
      </c>
      <c r="C459" s="22">
        <v>184341</v>
      </c>
      <c r="D459" s="22">
        <v>0</v>
      </c>
      <c r="E459" s="22">
        <v>0</v>
      </c>
      <c r="F459" s="22">
        <v>-2</v>
      </c>
      <c r="G459" s="22">
        <v>2</v>
      </c>
      <c r="H459" s="22">
        <v>0</v>
      </c>
      <c r="I459" s="22">
        <v>3</v>
      </c>
      <c r="J459" s="20">
        <v>0.2</v>
      </c>
      <c r="K459" s="20">
        <v>0.5</v>
      </c>
      <c r="L459" s="22">
        <v>0</v>
      </c>
      <c r="M459" s="20" t="s">
        <v>1162</v>
      </c>
      <c r="N459" s="20">
        <v>0</v>
      </c>
      <c r="O459" s="22">
        <v>209</v>
      </c>
      <c r="P459" s="23" t="b">
        <v>0</v>
      </c>
      <c r="Q459" s="20" t="s">
        <v>3262</v>
      </c>
      <c r="R459" s="20" t="s">
        <v>2949</v>
      </c>
      <c r="S459" s="22">
        <v>68</v>
      </c>
      <c r="T459" s="20" t="s">
        <v>1163</v>
      </c>
      <c r="U459" s="20">
        <v>2.5</v>
      </c>
      <c r="V459" s="20" t="s">
        <v>465</v>
      </c>
      <c r="W459" s="20">
        <v>1</v>
      </c>
      <c r="X459" s="23" t="b">
        <v>0</v>
      </c>
      <c r="Y459" s="20"/>
      <c r="Z459" s="20" t="s">
        <v>937</v>
      </c>
      <c r="AA459" s="22">
        <v>14</v>
      </c>
      <c r="AB459" s="22">
        <v>1</v>
      </c>
      <c r="AC459" s="22">
        <v>5</v>
      </c>
      <c r="AD459" s="22">
        <v>11295</v>
      </c>
      <c r="AE459" s="22">
        <v>82</v>
      </c>
      <c r="AF459" s="22">
        <v>251504</v>
      </c>
      <c r="AG459" s="22">
        <v>2311</v>
      </c>
      <c r="AH459" s="20">
        <v>0</v>
      </c>
      <c r="AI459" s="20">
        <v>0.7</v>
      </c>
      <c r="AJ459" s="20" t="s">
        <v>465</v>
      </c>
      <c r="AK459" s="22">
        <v>151</v>
      </c>
      <c r="AL459" s="22">
        <v>0</v>
      </c>
      <c r="AM459" s="22">
        <v>0</v>
      </c>
      <c r="AN459" s="22">
        <v>1</v>
      </c>
      <c r="AO459" s="22">
        <v>2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16</v>
      </c>
      <c r="AX459" s="20">
        <v>11</v>
      </c>
      <c r="AY459" s="20">
        <v>30</v>
      </c>
      <c r="AZ459" s="20">
        <v>2</v>
      </c>
      <c r="BA459" s="20">
        <v>4.3</v>
      </c>
      <c r="BB459" s="22">
        <v>2</v>
      </c>
      <c r="BC459" s="20">
        <v>0</v>
      </c>
      <c r="BD459" s="20">
        <v>0.05</v>
      </c>
      <c r="BE459" s="20">
        <v>0.05</v>
      </c>
      <c r="BF459" s="20">
        <v>2.93</v>
      </c>
      <c r="BG459" s="22">
        <v>337</v>
      </c>
      <c r="BH459" s="22">
        <v>146</v>
      </c>
      <c r="BI459" s="22">
        <v>199</v>
      </c>
      <c r="BJ459" s="22">
        <v>111</v>
      </c>
      <c r="BK459" s="22">
        <v>357</v>
      </c>
      <c r="BL459" s="22">
        <v>179</v>
      </c>
      <c r="BM459" s="22">
        <v>319</v>
      </c>
      <c r="BN459" s="22">
        <v>144</v>
      </c>
      <c r="BO459" s="22">
        <v>4</v>
      </c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0.03</v>
      </c>
      <c r="BX459" s="22">
        <v>0.03</v>
      </c>
      <c r="BY459" s="22">
        <v>1.75</v>
      </c>
      <c r="BZ459" s="22">
        <v>1.19</v>
      </c>
      <c r="CA459" s="22">
        <v>37</v>
      </c>
      <c r="CB459" s="22">
        <v>21</v>
      </c>
      <c r="CC459" s="22">
        <v>708</v>
      </c>
      <c r="CD459" s="22">
        <v>307</v>
      </c>
      <c r="CE459" s="22">
        <v>171</v>
      </c>
      <c r="CF459" s="22">
        <v>73</v>
      </c>
      <c r="CG459" s="22">
        <v>163</v>
      </c>
      <c r="CH459" s="22">
        <v>53</v>
      </c>
      <c r="CI459" s="22">
        <v>1.19</v>
      </c>
      <c r="CJ459" s="22">
        <v>0.6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152590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2</v>
      </c>
      <c r="J460" s="20">
        <v>0</v>
      </c>
      <c r="K460" s="20">
        <v>0</v>
      </c>
      <c r="L460" s="22">
        <v>0</v>
      </c>
      <c r="M460" s="20" t="s">
        <v>1256</v>
      </c>
      <c r="N460" s="20">
        <v>0</v>
      </c>
      <c r="O460" s="22">
        <v>370</v>
      </c>
      <c r="P460" s="23" t="b">
        <v>0</v>
      </c>
      <c r="Q460" s="20" t="s">
        <v>2204</v>
      </c>
      <c r="R460" s="20" t="s">
        <v>2205</v>
      </c>
      <c r="S460" s="22">
        <v>45</v>
      </c>
      <c r="T460" s="20" t="s">
        <v>1432</v>
      </c>
      <c r="U460" s="20">
        <v>0</v>
      </c>
      <c r="V460" s="20" t="s">
        <v>755</v>
      </c>
      <c r="W460" s="20">
        <v>0</v>
      </c>
      <c r="X460" s="23" t="b">
        <v>0</v>
      </c>
      <c r="Y460" s="20"/>
      <c r="Z460" s="20" t="s">
        <v>872</v>
      </c>
      <c r="AA460" s="22">
        <v>14</v>
      </c>
      <c r="AB460" s="22">
        <v>1</v>
      </c>
      <c r="AC460" s="22">
        <v>0</v>
      </c>
      <c r="AD460" s="22">
        <v>0</v>
      </c>
      <c r="AE460" s="22">
        <v>0</v>
      </c>
      <c r="AF460" s="22">
        <v>642</v>
      </c>
      <c r="AG460" s="22">
        <v>6</v>
      </c>
      <c r="AH460" s="20">
        <v>0</v>
      </c>
      <c r="AI460" s="20">
        <v>0</v>
      </c>
      <c r="AJ460" s="20" t="s">
        <v>2206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581</v>
      </c>
      <c r="BH460" s="22">
        <v>221</v>
      </c>
      <c r="BI460" s="22">
        <v>577</v>
      </c>
      <c r="BJ460" s="22">
        <v>221</v>
      </c>
      <c r="BK460" s="22">
        <v>564</v>
      </c>
      <c r="BL460" s="22">
        <v>218</v>
      </c>
      <c r="BM460" s="22">
        <v>586</v>
      </c>
      <c r="BN460" s="22">
        <v>221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358</v>
      </c>
      <c r="CB460" s="22">
        <v>53</v>
      </c>
      <c r="CC460" s="22">
        <v>562</v>
      </c>
      <c r="CD460" s="22">
        <v>214</v>
      </c>
      <c r="CE460" s="22">
        <v>586</v>
      </c>
      <c r="CF460" s="22">
        <v>219</v>
      </c>
      <c r="CG460" s="22">
        <v>680</v>
      </c>
      <c r="CH460" s="22">
        <v>227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493250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756</v>
      </c>
      <c r="N461" s="20">
        <v>0</v>
      </c>
      <c r="O461" s="22">
        <v>371</v>
      </c>
      <c r="P461" s="23" t="b">
        <v>0</v>
      </c>
      <c r="Q461" s="20" t="s">
        <v>910</v>
      </c>
      <c r="R461" s="20" t="s">
        <v>2446</v>
      </c>
      <c r="S461" s="22">
        <v>44</v>
      </c>
      <c r="T461" s="20" t="s">
        <v>1458</v>
      </c>
      <c r="U461" s="20">
        <v>0</v>
      </c>
      <c r="V461" s="20" t="s">
        <v>632</v>
      </c>
      <c r="W461" s="20">
        <v>0</v>
      </c>
      <c r="X461" s="23" t="b">
        <v>0</v>
      </c>
      <c r="Y461" s="20"/>
      <c r="Z461" s="20" t="s">
        <v>899</v>
      </c>
      <c r="AA461" s="22">
        <v>14</v>
      </c>
      <c r="AB461" s="22">
        <v>1</v>
      </c>
      <c r="AC461" s="22">
        <v>0</v>
      </c>
      <c r="AD461" s="22">
        <v>317</v>
      </c>
      <c r="AE461" s="22">
        <v>22</v>
      </c>
      <c r="AF461" s="22">
        <v>2599</v>
      </c>
      <c r="AG461" s="22">
        <v>81</v>
      </c>
      <c r="AH461" s="20">
        <v>0</v>
      </c>
      <c r="AI461" s="20">
        <v>0</v>
      </c>
      <c r="AJ461" s="20" t="s">
        <v>756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571</v>
      </c>
      <c r="BH461" s="22">
        <v>219</v>
      </c>
      <c r="BI461" s="22">
        <v>562</v>
      </c>
      <c r="BJ461" s="22">
        <v>220</v>
      </c>
      <c r="BK461" s="22">
        <v>547</v>
      </c>
      <c r="BL461" s="22">
        <v>213</v>
      </c>
      <c r="BM461" s="22">
        <v>576</v>
      </c>
      <c r="BN461" s="22">
        <v>222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574</v>
      </c>
      <c r="CB461" s="22">
        <v>303</v>
      </c>
      <c r="CC461" s="22">
        <v>551</v>
      </c>
      <c r="CD461" s="22">
        <v>207</v>
      </c>
      <c r="CE461" s="22">
        <v>576</v>
      </c>
      <c r="CF461" s="22">
        <v>222</v>
      </c>
      <c r="CG461" s="22">
        <v>570</v>
      </c>
      <c r="CH461" s="22">
        <v>215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27.75" thickBot="1">
      <c r="A462" s="22">
        <v>0</v>
      </c>
      <c r="B462" s="22">
        <v>0</v>
      </c>
      <c r="C462" s="22">
        <v>467169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3</v>
      </c>
      <c r="J462" s="20">
        <v>0</v>
      </c>
      <c r="K462" s="20">
        <v>0</v>
      </c>
      <c r="L462" s="22">
        <v>0</v>
      </c>
      <c r="M462" s="20" t="s">
        <v>1464</v>
      </c>
      <c r="N462" s="20">
        <v>1</v>
      </c>
      <c r="O462" s="22">
        <v>372</v>
      </c>
      <c r="P462" s="23" t="b">
        <v>0</v>
      </c>
      <c r="Q462" s="20" t="s">
        <v>3263</v>
      </c>
      <c r="R462" s="20" t="s">
        <v>3264</v>
      </c>
      <c r="S462" s="22">
        <v>68</v>
      </c>
      <c r="T462" s="20" t="s">
        <v>1465</v>
      </c>
      <c r="U462" s="20">
        <v>2</v>
      </c>
      <c r="V462" s="20" t="s">
        <v>1466</v>
      </c>
      <c r="W462" s="20">
        <v>0.6</v>
      </c>
      <c r="X462" s="23" t="b">
        <v>0</v>
      </c>
      <c r="Y462" s="20"/>
      <c r="Z462" s="20" t="s">
        <v>3265</v>
      </c>
      <c r="AA462" s="22">
        <v>14</v>
      </c>
      <c r="AB462" s="22">
        <v>1</v>
      </c>
      <c r="AC462" s="22">
        <v>8</v>
      </c>
      <c r="AD462" s="22">
        <v>15009</v>
      </c>
      <c r="AE462" s="22">
        <v>32</v>
      </c>
      <c r="AF462" s="22">
        <v>93005</v>
      </c>
      <c r="AG462" s="22">
        <v>2504</v>
      </c>
      <c r="AH462" s="20">
        <v>0.1</v>
      </c>
      <c r="AI462" s="20">
        <v>1.2</v>
      </c>
      <c r="AJ462" s="20" t="s">
        <v>118</v>
      </c>
      <c r="AK462" s="22">
        <v>308</v>
      </c>
      <c r="AL462" s="22">
        <v>0</v>
      </c>
      <c r="AM462" s="22">
        <v>0</v>
      </c>
      <c r="AN462" s="22">
        <v>1</v>
      </c>
      <c r="AO462" s="22">
        <v>4</v>
      </c>
      <c r="AP462" s="22">
        <v>0</v>
      </c>
      <c r="AQ462" s="22">
        <v>0</v>
      </c>
      <c r="AR462" s="22">
        <v>0</v>
      </c>
      <c r="AS462" s="22">
        <v>1</v>
      </c>
      <c r="AT462" s="22">
        <v>0</v>
      </c>
      <c r="AU462" s="22">
        <v>0</v>
      </c>
      <c r="AV462" s="22">
        <v>0</v>
      </c>
      <c r="AW462" s="22">
        <v>31</v>
      </c>
      <c r="AX462" s="20">
        <v>33.6</v>
      </c>
      <c r="AY462" s="20">
        <v>96.8</v>
      </c>
      <c r="AZ462" s="20">
        <v>63</v>
      </c>
      <c r="BA462" s="20">
        <v>19.3</v>
      </c>
      <c r="BB462" s="22">
        <v>4</v>
      </c>
      <c r="BC462" s="20">
        <v>0.67</v>
      </c>
      <c r="BD462" s="20">
        <v>0.62</v>
      </c>
      <c r="BE462" s="20">
        <v>1.29</v>
      </c>
      <c r="BF462" s="20">
        <v>5.45</v>
      </c>
      <c r="BG462" s="22">
        <v>261</v>
      </c>
      <c r="BH462" s="22">
        <v>105</v>
      </c>
      <c r="BI462" s="22">
        <v>54</v>
      </c>
      <c r="BJ462" s="22">
        <v>40</v>
      </c>
      <c r="BK462" s="22">
        <v>91</v>
      </c>
      <c r="BL462" s="22">
        <v>53</v>
      </c>
      <c r="BM462" s="22">
        <v>117</v>
      </c>
      <c r="BN462" s="22">
        <v>65</v>
      </c>
      <c r="BO462" s="20"/>
      <c r="BP462" s="20"/>
      <c r="BQ462" s="20"/>
      <c r="BR462" s="20"/>
      <c r="BS462" s="20"/>
      <c r="BT462" s="20"/>
      <c r="BU462" s="22">
        <v>0.2</v>
      </c>
      <c r="BV462" s="22">
        <v>0</v>
      </c>
      <c r="BW462" s="22">
        <v>0.18</v>
      </c>
      <c r="BX462" s="22">
        <v>0.38</v>
      </c>
      <c r="BY462" s="22">
        <v>1.59</v>
      </c>
      <c r="BZ462" s="22">
        <v>1.17</v>
      </c>
      <c r="CA462" s="22">
        <v>40</v>
      </c>
      <c r="CB462" s="22">
        <v>24</v>
      </c>
      <c r="CC462" s="22">
        <v>276</v>
      </c>
      <c r="CD462" s="22">
        <v>126</v>
      </c>
      <c r="CE462" s="22">
        <v>227</v>
      </c>
      <c r="CF462" s="22">
        <v>103</v>
      </c>
      <c r="CG462" s="22">
        <v>204</v>
      </c>
      <c r="CH462" s="22">
        <v>61</v>
      </c>
      <c r="CI462" s="22">
        <v>1.17</v>
      </c>
      <c r="CJ462" s="22">
        <v>0.28999999999999998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141746</v>
      </c>
      <c r="D463" s="22">
        <v>0</v>
      </c>
      <c r="E463" s="22">
        <v>0</v>
      </c>
      <c r="F463" s="22">
        <v>-1</v>
      </c>
      <c r="G463" s="22">
        <v>1</v>
      </c>
      <c r="H463" s="22">
        <v>1</v>
      </c>
      <c r="I463" s="22">
        <v>3</v>
      </c>
      <c r="J463" s="20">
        <v>6.7</v>
      </c>
      <c r="K463" s="20">
        <v>7.2</v>
      </c>
      <c r="L463" s="22">
        <v>10</v>
      </c>
      <c r="M463" s="20" t="s">
        <v>1429</v>
      </c>
      <c r="N463" s="20">
        <v>6.2</v>
      </c>
      <c r="O463" s="22">
        <v>373</v>
      </c>
      <c r="P463" s="23" t="b">
        <v>0</v>
      </c>
      <c r="Q463" s="20"/>
      <c r="R463" s="20"/>
      <c r="S463" s="22">
        <v>84</v>
      </c>
      <c r="T463" s="20" t="s">
        <v>1430</v>
      </c>
      <c r="U463" s="20">
        <v>4.8</v>
      </c>
      <c r="V463" s="20" t="s">
        <v>1431</v>
      </c>
      <c r="W463" s="20">
        <v>19.899999999999999</v>
      </c>
      <c r="X463" s="23" t="b">
        <v>0</v>
      </c>
      <c r="Y463" s="20"/>
      <c r="Z463" s="20" t="s">
        <v>858</v>
      </c>
      <c r="AA463" s="22">
        <v>14</v>
      </c>
      <c r="AB463" s="22">
        <v>1</v>
      </c>
      <c r="AC463" s="22">
        <v>29</v>
      </c>
      <c r="AD463" s="22">
        <v>502232</v>
      </c>
      <c r="AE463" s="22">
        <v>52880</v>
      </c>
      <c r="AF463" s="22">
        <v>1099791</v>
      </c>
      <c r="AG463" s="22">
        <v>20345</v>
      </c>
      <c r="AH463" s="20">
        <v>0.7</v>
      </c>
      <c r="AI463" s="20">
        <v>3.5</v>
      </c>
      <c r="AJ463" s="20" t="s">
        <v>2207</v>
      </c>
      <c r="AK463" s="22">
        <v>540</v>
      </c>
      <c r="AL463" s="22">
        <v>2</v>
      </c>
      <c r="AM463" s="22">
        <v>1</v>
      </c>
      <c r="AN463" s="22">
        <v>2</v>
      </c>
      <c r="AO463" s="22">
        <v>10</v>
      </c>
      <c r="AP463" s="22">
        <v>0</v>
      </c>
      <c r="AQ463" s="22">
        <v>0</v>
      </c>
      <c r="AR463" s="22">
        <v>0</v>
      </c>
      <c r="AS463" s="22">
        <v>3</v>
      </c>
      <c r="AT463" s="22">
        <v>0</v>
      </c>
      <c r="AU463" s="22">
        <v>0</v>
      </c>
      <c r="AV463" s="22">
        <v>5</v>
      </c>
      <c r="AW463" s="22">
        <v>113</v>
      </c>
      <c r="AX463" s="20">
        <v>193.4</v>
      </c>
      <c r="AY463" s="20">
        <v>249.4</v>
      </c>
      <c r="AZ463" s="20">
        <v>149</v>
      </c>
      <c r="BA463" s="20">
        <v>59</v>
      </c>
      <c r="BB463" s="22">
        <v>6</v>
      </c>
      <c r="BC463" s="20">
        <v>2.39</v>
      </c>
      <c r="BD463" s="20">
        <v>2.44</v>
      </c>
      <c r="BE463" s="20">
        <v>4.83</v>
      </c>
      <c r="BF463" s="20">
        <v>10.59</v>
      </c>
      <c r="BG463" s="22">
        <v>14</v>
      </c>
      <c r="BH463" s="22">
        <v>7</v>
      </c>
      <c r="BI463" s="22">
        <v>6</v>
      </c>
      <c r="BJ463" s="22">
        <v>5</v>
      </c>
      <c r="BK463" s="22">
        <v>27</v>
      </c>
      <c r="BL463" s="22">
        <v>17</v>
      </c>
      <c r="BM463" s="22">
        <v>7</v>
      </c>
      <c r="BN463" s="22">
        <v>6</v>
      </c>
      <c r="BO463" s="22">
        <v>2</v>
      </c>
      <c r="BP463" s="20"/>
      <c r="BQ463" s="22">
        <v>3</v>
      </c>
      <c r="BR463" s="20"/>
      <c r="BS463" s="22">
        <v>1</v>
      </c>
      <c r="BT463" s="20"/>
      <c r="BU463" s="22">
        <v>0.4</v>
      </c>
      <c r="BV463" s="22">
        <v>0</v>
      </c>
      <c r="BW463" s="22">
        <v>0.41</v>
      </c>
      <c r="BX463" s="22">
        <v>0.81</v>
      </c>
      <c r="BY463" s="22">
        <v>1.76</v>
      </c>
      <c r="BZ463" s="22">
        <v>1.67</v>
      </c>
      <c r="CA463" s="22">
        <v>9</v>
      </c>
      <c r="CB463" s="22">
        <v>7</v>
      </c>
      <c r="CC463" s="22">
        <v>12</v>
      </c>
      <c r="CD463" s="22">
        <v>7</v>
      </c>
      <c r="CE463" s="22">
        <v>36</v>
      </c>
      <c r="CF463" s="22">
        <v>18</v>
      </c>
      <c r="CG463" s="22">
        <v>19</v>
      </c>
      <c r="CH463" s="22">
        <v>8</v>
      </c>
      <c r="CI463" s="22">
        <v>1</v>
      </c>
      <c r="CJ463" s="22">
        <v>0.33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0</v>
      </c>
      <c r="B464" s="22">
        <v>0</v>
      </c>
      <c r="C464" s="22">
        <v>232937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2</v>
      </c>
      <c r="J464" s="20">
        <v>0</v>
      </c>
      <c r="K464" s="20">
        <v>0</v>
      </c>
      <c r="L464" s="22">
        <v>0</v>
      </c>
      <c r="M464" s="20" t="s">
        <v>1446</v>
      </c>
      <c r="N464" s="20">
        <v>0</v>
      </c>
      <c r="O464" s="22">
        <v>374</v>
      </c>
      <c r="P464" s="23" t="b">
        <v>0</v>
      </c>
      <c r="Q464" s="20" t="s">
        <v>2950</v>
      </c>
      <c r="R464" s="20" t="s">
        <v>2951</v>
      </c>
      <c r="S464" s="22">
        <v>40</v>
      </c>
      <c r="T464" s="20" t="s">
        <v>1447</v>
      </c>
      <c r="U464" s="20">
        <v>0</v>
      </c>
      <c r="V464" s="20" t="s">
        <v>1373</v>
      </c>
      <c r="W464" s="20">
        <v>0.1</v>
      </c>
      <c r="X464" s="23" t="b">
        <v>0</v>
      </c>
      <c r="Y464" s="20"/>
      <c r="Z464" s="20" t="s">
        <v>872</v>
      </c>
      <c r="AA464" s="22">
        <v>14</v>
      </c>
      <c r="AB464" s="22">
        <v>1</v>
      </c>
      <c r="AC464" s="22">
        <v>0</v>
      </c>
      <c r="AD464" s="22">
        <v>1224</v>
      </c>
      <c r="AE464" s="22">
        <v>0</v>
      </c>
      <c r="AF464" s="22">
        <v>9747</v>
      </c>
      <c r="AG464" s="22">
        <v>243</v>
      </c>
      <c r="AH464" s="20">
        <v>0</v>
      </c>
      <c r="AI464" s="20">
        <v>0</v>
      </c>
      <c r="AJ464" s="20" t="s">
        <v>753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468</v>
      </c>
      <c r="BH464" s="22">
        <v>171</v>
      </c>
      <c r="BI464" s="22">
        <v>454</v>
      </c>
      <c r="BJ464" s="22">
        <v>170</v>
      </c>
      <c r="BK464" s="22">
        <v>425</v>
      </c>
      <c r="BL464" s="22">
        <v>155</v>
      </c>
      <c r="BM464" s="22">
        <v>474</v>
      </c>
      <c r="BN464" s="22">
        <v>172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651</v>
      </c>
      <c r="CB464" s="22">
        <v>187</v>
      </c>
      <c r="CC464" s="22">
        <v>436</v>
      </c>
      <c r="CD464" s="22">
        <v>154</v>
      </c>
      <c r="CE464" s="22">
        <v>470</v>
      </c>
      <c r="CF464" s="22">
        <v>166</v>
      </c>
      <c r="CG464" s="22">
        <v>422</v>
      </c>
      <c r="CH464" s="22">
        <v>164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27.75" thickBot="1">
      <c r="A465" s="22">
        <v>0</v>
      </c>
      <c r="B465" s="22">
        <v>0</v>
      </c>
      <c r="C465" s="22">
        <v>197365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2</v>
      </c>
      <c r="J465" s="20">
        <v>0</v>
      </c>
      <c r="K465" s="20">
        <v>0</v>
      </c>
      <c r="L465" s="22">
        <v>0</v>
      </c>
      <c r="M465" s="20" t="s">
        <v>1439</v>
      </c>
      <c r="N465" s="20">
        <v>0</v>
      </c>
      <c r="O465" s="22">
        <v>375</v>
      </c>
      <c r="P465" s="23" t="b">
        <v>0</v>
      </c>
      <c r="Q465" s="20" t="s">
        <v>3266</v>
      </c>
      <c r="R465" s="20" t="s">
        <v>3267</v>
      </c>
      <c r="S465" s="22">
        <v>40</v>
      </c>
      <c r="T465" s="20" t="s">
        <v>1440</v>
      </c>
      <c r="U465" s="20">
        <v>0</v>
      </c>
      <c r="V465" s="20" t="s">
        <v>754</v>
      </c>
      <c r="W465" s="20">
        <v>0.1</v>
      </c>
      <c r="X465" s="23" t="b">
        <v>0</v>
      </c>
      <c r="Y465" s="20"/>
      <c r="Z465" s="20" t="s">
        <v>872</v>
      </c>
      <c r="AA465" s="22">
        <v>14</v>
      </c>
      <c r="AB465" s="22">
        <v>1</v>
      </c>
      <c r="AC465" s="22">
        <v>0</v>
      </c>
      <c r="AD465" s="22">
        <v>2895</v>
      </c>
      <c r="AE465" s="22">
        <v>0</v>
      </c>
      <c r="AF465" s="22">
        <v>11786</v>
      </c>
      <c r="AG465" s="22">
        <v>589</v>
      </c>
      <c r="AH465" s="20">
        <v>0</v>
      </c>
      <c r="AI465" s="20">
        <v>0</v>
      </c>
      <c r="AJ465" s="20" t="s">
        <v>754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452</v>
      </c>
      <c r="BH465" s="22">
        <v>162</v>
      </c>
      <c r="BI465" s="22">
        <v>436</v>
      </c>
      <c r="BJ465" s="22">
        <v>160</v>
      </c>
      <c r="BK465" s="22">
        <v>407</v>
      </c>
      <c r="BL465" s="22">
        <v>145</v>
      </c>
      <c r="BM465" s="22">
        <v>458</v>
      </c>
      <c r="BN465" s="22">
        <v>163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632</v>
      </c>
      <c r="CB465" s="22">
        <v>176</v>
      </c>
      <c r="CC465" s="22">
        <v>419</v>
      </c>
      <c r="CD465" s="22">
        <v>144</v>
      </c>
      <c r="CE465" s="22">
        <v>453</v>
      </c>
      <c r="CF465" s="22">
        <v>156</v>
      </c>
      <c r="CG465" s="22">
        <v>369</v>
      </c>
      <c r="CH465" s="22">
        <v>140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61256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3</v>
      </c>
      <c r="J466" s="20">
        <v>4</v>
      </c>
      <c r="K466" s="20">
        <v>4.5</v>
      </c>
      <c r="L466" s="22">
        <v>3</v>
      </c>
      <c r="M466" s="20" t="s">
        <v>1461</v>
      </c>
      <c r="N466" s="20">
        <v>3.5</v>
      </c>
      <c r="O466" s="22">
        <v>376</v>
      </c>
      <c r="P466" s="23" t="b">
        <v>0</v>
      </c>
      <c r="Q466" s="20"/>
      <c r="R466" s="20"/>
      <c r="S466" s="22">
        <v>54</v>
      </c>
      <c r="T466" s="20" t="s">
        <v>1462</v>
      </c>
      <c r="U466" s="20">
        <v>3.2</v>
      </c>
      <c r="V466" s="20" t="s">
        <v>1463</v>
      </c>
      <c r="W466" s="20">
        <v>3.8</v>
      </c>
      <c r="X466" s="23" t="b">
        <v>0</v>
      </c>
      <c r="Y466" s="20"/>
      <c r="Z466" s="20" t="s">
        <v>858</v>
      </c>
      <c r="AA466" s="22">
        <v>14</v>
      </c>
      <c r="AB466" s="22">
        <v>1</v>
      </c>
      <c r="AC466" s="22">
        <v>19</v>
      </c>
      <c r="AD466" s="22">
        <v>87497</v>
      </c>
      <c r="AE466" s="22">
        <v>10490</v>
      </c>
      <c r="AF466" s="22">
        <v>212024</v>
      </c>
      <c r="AG466" s="22">
        <v>8376</v>
      </c>
      <c r="AH466" s="20">
        <v>0.6</v>
      </c>
      <c r="AI466" s="20">
        <v>3.5</v>
      </c>
      <c r="AJ466" s="20" t="s">
        <v>139</v>
      </c>
      <c r="AK466" s="22">
        <v>513</v>
      </c>
      <c r="AL466" s="22">
        <v>1</v>
      </c>
      <c r="AM466" s="22">
        <v>0</v>
      </c>
      <c r="AN466" s="22">
        <v>2</v>
      </c>
      <c r="AO466" s="22">
        <v>9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86</v>
      </c>
      <c r="AX466" s="20">
        <v>150.19999999999999</v>
      </c>
      <c r="AY466" s="20">
        <v>74.099999999999994</v>
      </c>
      <c r="AZ466" s="20">
        <v>95</v>
      </c>
      <c r="BA466" s="20">
        <v>31.9</v>
      </c>
      <c r="BB466" s="22">
        <v>6</v>
      </c>
      <c r="BC466" s="20">
        <v>1.51</v>
      </c>
      <c r="BD466" s="20">
        <v>0.22</v>
      </c>
      <c r="BE466" s="20">
        <v>1.73</v>
      </c>
      <c r="BF466" s="20">
        <v>9.6</v>
      </c>
      <c r="BG466" s="22">
        <v>38</v>
      </c>
      <c r="BH466" s="22">
        <v>14</v>
      </c>
      <c r="BI466" s="22">
        <v>81</v>
      </c>
      <c r="BJ466" s="22">
        <v>60</v>
      </c>
      <c r="BK466" s="22">
        <v>52</v>
      </c>
      <c r="BL466" s="22">
        <v>31</v>
      </c>
      <c r="BM466" s="22">
        <v>48</v>
      </c>
      <c r="BN466" s="22">
        <v>31</v>
      </c>
      <c r="BO466" s="20"/>
      <c r="BP466" s="20"/>
      <c r="BQ466" s="20"/>
      <c r="BR466" s="20"/>
      <c r="BS466" s="20"/>
      <c r="BT466" s="20"/>
      <c r="BU466" s="22">
        <v>0.26</v>
      </c>
      <c r="BV466" s="22">
        <v>0</v>
      </c>
      <c r="BW466" s="22">
        <v>0.04</v>
      </c>
      <c r="BX466" s="22">
        <v>0.3</v>
      </c>
      <c r="BY466" s="22">
        <v>1.68</v>
      </c>
      <c r="BZ466" s="22">
        <v>1.58</v>
      </c>
      <c r="CA466" s="22">
        <v>117</v>
      </c>
      <c r="CB466" s="22">
        <v>72</v>
      </c>
      <c r="CC466" s="22">
        <v>67</v>
      </c>
      <c r="CD466" s="22">
        <v>33</v>
      </c>
      <c r="CE466" s="22">
        <v>116</v>
      </c>
      <c r="CF466" s="22">
        <v>50</v>
      </c>
      <c r="CG466" s="22">
        <v>87</v>
      </c>
      <c r="CH466" s="22">
        <v>24</v>
      </c>
      <c r="CI466" s="22">
        <v>1.05</v>
      </c>
      <c r="CJ466" s="22">
        <v>0.35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216051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2</v>
      </c>
      <c r="J467" s="20">
        <v>2.7</v>
      </c>
      <c r="K467" s="20">
        <v>3.2</v>
      </c>
      <c r="L467" s="22">
        <v>6</v>
      </c>
      <c r="M467" s="20" t="s">
        <v>1354</v>
      </c>
      <c r="N467" s="20">
        <v>2.2000000000000002</v>
      </c>
      <c r="O467" s="22">
        <v>377</v>
      </c>
      <c r="P467" s="23" t="b">
        <v>0</v>
      </c>
      <c r="Q467" s="20"/>
      <c r="R467" s="20"/>
      <c r="S467" s="22">
        <v>49</v>
      </c>
      <c r="T467" s="20" t="s">
        <v>1444</v>
      </c>
      <c r="U467" s="20">
        <v>2</v>
      </c>
      <c r="V467" s="20" t="s">
        <v>1445</v>
      </c>
      <c r="W467" s="20">
        <v>1.3</v>
      </c>
      <c r="X467" s="23" t="b">
        <v>0</v>
      </c>
      <c r="Y467" s="20"/>
      <c r="Z467" s="20" t="s">
        <v>858</v>
      </c>
      <c r="AA467" s="22">
        <v>14</v>
      </c>
      <c r="AB467" s="22">
        <v>1</v>
      </c>
      <c r="AC467" s="22">
        <v>10</v>
      </c>
      <c r="AD467" s="22">
        <v>49533</v>
      </c>
      <c r="AE467" s="22">
        <v>8004</v>
      </c>
      <c r="AF467" s="22">
        <v>109383</v>
      </c>
      <c r="AG467" s="22">
        <v>2265</v>
      </c>
      <c r="AH467" s="20">
        <v>0.4</v>
      </c>
      <c r="AI467" s="20">
        <v>2</v>
      </c>
      <c r="AJ467" s="20" t="s">
        <v>476</v>
      </c>
      <c r="AK467" s="22">
        <v>384</v>
      </c>
      <c r="AL467" s="22">
        <v>0</v>
      </c>
      <c r="AM467" s="22">
        <v>0</v>
      </c>
      <c r="AN467" s="22">
        <v>1</v>
      </c>
      <c r="AO467" s="22">
        <v>9</v>
      </c>
      <c r="AP467" s="22">
        <v>0</v>
      </c>
      <c r="AQ467" s="22">
        <v>0</v>
      </c>
      <c r="AR467" s="22">
        <v>0</v>
      </c>
      <c r="AS467" s="22">
        <v>1</v>
      </c>
      <c r="AT467" s="22">
        <v>0</v>
      </c>
      <c r="AU467" s="22">
        <v>0</v>
      </c>
      <c r="AV467" s="22">
        <v>1</v>
      </c>
      <c r="AW467" s="22">
        <v>77</v>
      </c>
      <c r="AX467" s="20">
        <v>75.400000000000006</v>
      </c>
      <c r="AY467" s="20">
        <v>51.8</v>
      </c>
      <c r="AZ467" s="20">
        <v>13</v>
      </c>
      <c r="BA467" s="20">
        <v>14</v>
      </c>
      <c r="BB467" s="22">
        <v>4</v>
      </c>
      <c r="BC467" s="20">
        <v>0.03</v>
      </c>
      <c r="BD467" s="20">
        <v>0.24</v>
      </c>
      <c r="BE467" s="20">
        <v>0.27</v>
      </c>
      <c r="BF467" s="20">
        <v>7.07</v>
      </c>
      <c r="BG467" s="22">
        <v>157</v>
      </c>
      <c r="BH467" s="22">
        <v>64</v>
      </c>
      <c r="BI467" s="22">
        <v>139</v>
      </c>
      <c r="BJ467" s="22">
        <v>31</v>
      </c>
      <c r="BK467" s="22">
        <v>254</v>
      </c>
      <c r="BL467" s="22">
        <v>77</v>
      </c>
      <c r="BM467" s="22">
        <v>186</v>
      </c>
      <c r="BN467" s="22">
        <v>56</v>
      </c>
      <c r="BO467" s="20"/>
      <c r="BP467" s="20"/>
      <c r="BQ467" s="20"/>
      <c r="BR467" s="20"/>
      <c r="BS467" s="20"/>
      <c r="BT467" s="20"/>
      <c r="BU467" s="22">
        <v>0.01</v>
      </c>
      <c r="BV467" s="22">
        <v>0</v>
      </c>
      <c r="BW467" s="22">
        <v>0.06</v>
      </c>
      <c r="BX467" s="22">
        <v>7.0000000000000007E-2</v>
      </c>
      <c r="BY467" s="22">
        <v>1.66</v>
      </c>
      <c r="BZ467" s="22">
        <v>2.11</v>
      </c>
      <c r="CA467" s="22">
        <v>263</v>
      </c>
      <c r="CB467" s="22">
        <v>30</v>
      </c>
      <c r="CC467" s="22">
        <v>151</v>
      </c>
      <c r="CD467" s="22">
        <v>50</v>
      </c>
      <c r="CE467" s="22">
        <v>217</v>
      </c>
      <c r="CF467" s="22">
        <v>72</v>
      </c>
      <c r="CG467" s="22">
        <v>145</v>
      </c>
      <c r="CH467" s="22">
        <v>54</v>
      </c>
      <c r="CI467" s="22">
        <v>0.94</v>
      </c>
      <c r="CJ467" s="22">
        <v>0.23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80607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3</v>
      </c>
      <c r="J468" s="20">
        <v>5</v>
      </c>
      <c r="K468" s="20">
        <v>5.5</v>
      </c>
      <c r="L468" s="22">
        <v>0</v>
      </c>
      <c r="M468" s="20" t="s">
        <v>1025</v>
      </c>
      <c r="N468" s="20">
        <v>4.5</v>
      </c>
      <c r="O468" s="22">
        <v>379</v>
      </c>
      <c r="P468" s="23" t="b">
        <v>0</v>
      </c>
      <c r="Q468" s="20"/>
      <c r="R468" s="20"/>
      <c r="S468" s="22">
        <v>59</v>
      </c>
      <c r="T468" s="20" t="s">
        <v>1455</v>
      </c>
      <c r="U468" s="20">
        <v>4</v>
      </c>
      <c r="V468" s="20" t="s">
        <v>450</v>
      </c>
      <c r="W468" s="20">
        <v>0.7</v>
      </c>
      <c r="X468" s="23" t="b">
        <v>0</v>
      </c>
      <c r="Y468" s="20"/>
      <c r="Z468" s="20" t="s">
        <v>858</v>
      </c>
      <c r="AA468" s="22">
        <v>14</v>
      </c>
      <c r="AB468" s="22">
        <v>1</v>
      </c>
      <c r="AC468" s="22">
        <v>20</v>
      </c>
      <c r="AD468" s="22">
        <v>33383</v>
      </c>
      <c r="AE468" s="22">
        <v>2242</v>
      </c>
      <c r="AF468" s="22">
        <v>32990</v>
      </c>
      <c r="AG468" s="22">
        <v>4263</v>
      </c>
      <c r="AH468" s="20">
        <v>0.8</v>
      </c>
      <c r="AI468" s="20">
        <v>3.4</v>
      </c>
      <c r="AJ468" s="20" t="s">
        <v>450</v>
      </c>
      <c r="AK468" s="22">
        <v>316</v>
      </c>
      <c r="AL468" s="22">
        <v>1</v>
      </c>
      <c r="AM468" s="22">
        <v>1</v>
      </c>
      <c r="AN468" s="22">
        <v>0</v>
      </c>
      <c r="AO468" s="22">
        <v>9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4</v>
      </c>
      <c r="AW468" s="22">
        <v>81</v>
      </c>
      <c r="AX468" s="20">
        <v>99.4</v>
      </c>
      <c r="AY468" s="20">
        <v>67.3</v>
      </c>
      <c r="AZ468" s="20">
        <v>41</v>
      </c>
      <c r="BA468" s="20">
        <v>20.8</v>
      </c>
      <c r="BB468" s="22">
        <v>3</v>
      </c>
      <c r="BC468" s="20">
        <v>0.34</v>
      </c>
      <c r="BD468" s="20">
        <v>0.2</v>
      </c>
      <c r="BE468" s="20">
        <v>0.54</v>
      </c>
      <c r="BF468" s="20">
        <v>7.03</v>
      </c>
      <c r="BG468" s="22">
        <v>97</v>
      </c>
      <c r="BH468" s="22">
        <v>35</v>
      </c>
      <c r="BI468" s="22">
        <v>103</v>
      </c>
      <c r="BJ468" s="22">
        <v>73</v>
      </c>
      <c r="BK468" s="22">
        <v>139</v>
      </c>
      <c r="BL468" s="22">
        <v>85</v>
      </c>
      <c r="BM468" s="22">
        <v>100</v>
      </c>
      <c r="BN468" s="22">
        <v>55</v>
      </c>
      <c r="BO468" s="22">
        <v>3</v>
      </c>
      <c r="BP468" s="20"/>
      <c r="BQ468" s="22">
        <v>4</v>
      </c>
      <c r="BR468" s="20"/>
      <c r="BS468" s="20"/>
      <c r="BT468" s="20"/>
      <c r="BU468" s="22">
        <v>0.1</v>
      </c>
      <c r="BV468" s="22">
        <v>0</v>
      </c>
      <c r="BW468" s="22">
        <v>0.06</v>
      </c>
      <c r="BX468" s="22">
        <v>0.16</v>
      </c>
      <c r="BY468" s="22">
        <v>2</v>
      </c>
      <c r="BZ468" s="22">
        <v>2.56</v>
      </c>
      <c r="CA468" s="22">
        <v>70</v>
      </c>
      <c r="CB468" s="22">
        <v>42</v>
      </c>
      <c r="CC468" s="22">
        <v>41</v>
      </c>
      <c r="CD468" s="22">
        <v>20</v>
      </c>
      <c r="CE468" s="22">
        <v>68</v>
      </c>
      <c r="CF468" s="22">
        <v>31</v>
      </c>
      <c r="CG468" s="22">
        <v>194</v>
      </c>
      <c r="CH468" s="22">
        <v>59</v>
      </c>
      <c r="CI468" s="22">
        <v>0.85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515501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2</v>
      </c>
      <c r="J469" s="20">
        <v>0</v>
      </c>
      <c r="K469" s="20">
        <v>0</v>
      </c>
      <c r="L469" s="22">
        <v>0</v>
      </c>
      <c r="M469" s="20" t="s">
        <v>2208</v>
      </c>
      <c r="N469" s="20">
        <v>0</v>
      </c>
      <c r="O469" s="22">
        <v>380</v>
      </c>
      <c r="P469" s="23" t="b">
        <v>0</v>
      </c>
      <c r="Q469" s="20" t="s">
        <v>3109</v>
      </c>
      <c r="R469" s="20" t="s">
        <v>3110</v>
      </c>
      <c r="S469" s="22">
        <v>40</v>
      </c>
      <c r="T469" s="20" t="s">
        <v>2209</v>
      </c>
      <c r="U469" s="20">
        <v>0</v>
      </c>
      <c r="V469" s="20" t="s">
        <v>2210</v>
      </c>
      <c r="W469" s="20">
        <v>0.2</v>
      </c>
      <c r="X469" s="23" t="b">
        <v>0</v>
      </c>
      <c r="Y469" s="20"/>
      <c r="Z469" s="20" t="s">
        <v>872</v>
      </c>
      <c r="AA469" s="22">
        <v>14</v>
      </c>
      <c r="AB469" s="22">
        <v>1</v>
      </c>
      <c r="AC469" s="22">
        <v>0</v>
      </c>
      <c r="AD469" s="22">
        <v>5187</v>
      </c>
      <c r="AE469" s="22">
        <v>0</v>
      </c>
      <c r="AF469" s="22">
        <v>20144</v>
      </c>
      <c r="AG469" s="22">
        <v>627</v>
      </c>
      <c r="AH469" s="20">
        <v>0</v>
      </c>
      <c r="AI469" s="20">
        <v>0</v>
      </c>
      <c r="AJ469" s="20" t="s">
        <v>2211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502</v>
      </c>
      <c r="BH469" s="22">
        <v>189</v>
      </c>
      <c r="BI469" s="22">
        <v>487</v>
      </c>
      <c r="BJ469" s="22">
        <v>187</v>
      </c>
      <c r="BK469" s="22">
        <v>461</v>
      </c>
      <c r="BL469" s="22">
        <v>175</v>
      </c>
      <c r="BM469" s="22">
        <v>507</v>
      </c>
      <c r="BN469" s="22">
        <v>189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694</v>
      </c>
      <c r="CB469" s="22">
        <v>214</v>
      </c>
      <c r="CC469" s="22">
        <v>472</v>
      </c>
      <c r="CD469" s="22">
        <v>174</v>
      </c>
      <c r="CE469" s="22">
        <v>505</v>
      </c>
      <c r="CF469" s="22">
        <v>185</v>
      </c>
      <c r="CG469" s="22">
        <v>335</v>
      </c>
      <c r="CH469" s="22">
        <v>128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101582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1425</v>
      </c>
      <c r="N470" s="20">
        <v>0</v>
      </c>
      <c r="O470" s="22">
        <v>381</v>
      </c>
      <c r="P470" s="23" t="b">
        <v>0</v>
      </c>
      <c r="Q470" s="20" t="s">
        <v>2590</v>
      </c>
      <c r="R470" s="20" t="s">
        <v>2591</v>
      </c>
      <c r="S470" s="22">
        <v>50</v>
      </c>
      <c r="T470" s="20" t="s">
        <v>1426</v>
      </c>
      <c r="U470" s="20">
        <v>0</v>
      </c>
      <c r="V470" s="20" t="s">
        <v>1427</v>
      </c>
      <c r="W470" s="20">
        <v>0</v>
      </c>
      <c r="X470" s="23" t="b">
        <v>0</v>
      </c>
      <c r="Y470" s="20"/>
      <c r="Z470" s="20" t="s">
        <v>872</v>
      </c>
      <c r="AA470" s="22">
        <v>14</v>
      </c>
      <c r="AB470" s="22">
        <v>1</v>
      </c>
      <c r="AC470" s="22">
        <v>0</v>
      </c>
      <c r="AD470" s="22">
        <v>322</v>
      </c>
      <c r="AE470" s="22">
        <v>0</v>
      </c>
      <c r="AF470" s="22">
        <v>10182</v>
      </c>
      <c r="AG470" s="22">
        <v>78</v>
      </c>
      <c r="AH470" s="20">
        <v>0</v>
      </c>
      <c r="AI470" s="20">
        <v>0</v>
      </c>
      <c r="AJ470" s="20" t="s">
        <v>183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676</v>
      </c>
      <c r="BH470" s="22">
        <v>283</v>
      </c>
      <c r="BI470" s="22">
        <v>673</v>
      </c>
      <c r="BJ470" s="22">
        <v>283</v>
      </c>
      <c r="BK470" s="22">
        <v>669</v>
      </c>
      <c r="BL470" s="22">
        <v>280</v>
      </c>
      <c r="BM470" s="22">
        <v>677</v>
      </c>
      <c r="BN470" s="22">
        <v>284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172</v>
      </c>
      <c r="CB470" s="22">
        <v>105</v>
      </c>
      <c r="CC470" s="22">
        <v>666</v>
      </c>
      <c r="CD470" s="22">
        <v>280</v>
      </c>
      <c r="CE470" s="22">
        <v>677</v>
      </c>
      <c r="CF470" s="22">
        <v>284</v>
      </c>
      <c r="CG470" s="22">
        <v>513</v>
      </c>
      <c r="CH470" s="22">
        <v>181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493105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3</v>
      </c>
      <c r="J471" s="20">
        <v>1</v>
      </c>
      <c r="K471" s="20">
        <v>1.5</v>
      </c>
      <c r="L471" s="22">
        <v>0</v>
      </c>
      <c r="M471" s="20" t="s">
        <v>1459</v>
      </c>
      <c r="N471" s="20">
        <v>0.5</v>
      </c>
      <c r="O471" s="22">
        <v>382</v>
      </c>
      <c r="P471" s="23" t="b">
        <v>0</v>
      </c>
      <c r="Q471" s="20"/>
      <c r="R471" s="20"/>
      <c r="S471" s="22">
        <v>48</v>
      </c>
      <c r="T471" s="20" t="s">
        <v>1460</v>
      </c>
      <c r="U471" s="20">
        <v>1.8</v>
      </c>
      <c r="V471" s="20" t="s">
        <v>513</v>
      </c>
      <c r="W471" s="20">
        <v>1.4</v>
      </c>
      <c r="X471" s="23" t="b">
        <v>0</v>
      </c>
      <c r="Y471" s="20"/>
      <c r="Z471" s="20" t="s">
        <v>858</v>
      </c>
      <c r="AA471" s="22">
        <v>14</v>
      </c>
      <c r="AB471" s="22">
        <v>1</v>
      </c>
      <c r="AC471" s="22">
        <v>7</v>
      </c>
      <c r="AD471" s="22">
        <v>52913</v>
      </c>
      <c r="AE471" s="22">
        <v>1796</v>
      </c>
      <c r="AF471" s="22">
        <v>169464</v>
      </c>
      <c r="AG471" s="22">
        <v>6650</v>
      </c>
      <c r="AH471" s="20">
        <v>0.1</v>
      </c>
      <c r="AI471" s="20">
        <v>1.5</v>
      </c>
      <c r="AJ471" s="20" t="s">
        <v>513</v>
      </c>
      <c r="AK471" s="22">
        <v>143</v>
      </c>
      <c r="AL471" s="22">
        <v>0</v>
      </c>
      <c r="AM471" s="22">
        <v>0</v>
      </c>
      <c r="AN471" s="22">
        <v>1</v>
      </c>
      <c r="AO471" s="22">
        <v>3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13</v>
      </c>
      <c r="AX471" s="20">
        <v>7.6</v>
      </c>
      <c r="AY471" s="20">
        <v>16.8</v>
      </c>
      <c r="AZ471" s="20">
        <v>59</v>
      </c>
      <c r="BA471" s="20">
        <v>8.1</v>
      </c>
      <c r="BB471" s="22">
        <v>2</v>
      </c>
      <c r="BC471" s="20">
        <v>0.33</v>
      </c>
      <c r="BD471" s="20">
        <v>0.09</v>
      </c>
      <c r="BE471" s="20">
        <v>0.42</v>
      </c>
      <c r="BF471" s="20">
        <v>3.92</v>
      </c>
      <c r="BG471" s="22">
        <v>360</v>
      </c>
      <c r="BH471" s="22">
        <v>160</v>
      </c>
      <c r="BI471" s="22">
        <v>252</v>
      </c>
      <c r="BJ471" s="22">
        <v>137</v>
      </c>
      <c r="BK471" s="22">
        <v>98</v>
      </c>
      <c r="BL471" s="22">
        <v>58</v>
      </c>
      <c r="BM471" s="22">
        <v>271</v>
      </c>
      <c r="BN471" s="22">
        <v>119</v>
      </c>
      <c r="BO471" s="20"/>
      <c r="BP471" s="20"/>
      <c r="BQ471" s="20"/>
      <c r="BR471" s="20"/>
      <c r="BS471" s="20"/>
      <c r="BT471" s="20"/>
      <c r="BU471" s="22">
        <v>0.21</v>
      </c>
      <c r="BV471" s="22">
        <v>0</v>
      </c>
      <c r="BW471" s="22">
        <v>0.06</v>
      </c>
      <c r="BX471" s="22">
        <v>0.27</v>
      </c>
      <c r="BY471" s="22">
        <v>2.4700000000000002</v>
      </c>
      <c r="BZ471" s="22">
        <v>1.89</v>
      </c>
      <c r="CA471" s="22">
        <v>324</v>
      </c>
      <c r="CB471" s="22">
        <v>215</v>
      </c>
      <c r="CC471" s="22">
        <v>325</v>
      </c>
      <c r="CD471" s="22">
        <v>153</v>
      </c>
      <c r="CE471" s="22">
        <v>234</v>
      </c>
      <c r="CF471" s="22">
        <v>105</v>
      </c>
      <c r="CG471" s="22">
        <v>143</v>
      </c>
      <c r="CH471" s="22">
        <v>48</v>
      </c>
      <c r="CI471" s="22">
        <v>1.26</v>
      </c>
      <c r="CJ471" s="22">
        <v>0.63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465527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2.5</v>
      </c>
      <c r="K472" s="20">
        <v>3</v>
      </c>
      <c r="L472" s="22">
        <v>3</v>
      </c>
      <c r="M472" s="20" t="s">
        <v>2212</v>
      </c>
      <c r="N472" s="20">
        <v>2</v>
      </c>
      <c r="O472" s="22">
        <v>383</v>
      </c>
      <c r="P472" s="23" t="b">
        <v>0</v>
      </c>
      <c r="Q472" s="20"/>
      <c r="R472" s="20"/>
      <c r="S472" s="22">
        <v>44</v>
      </c>
      <c r="T472" s="20" t="s">
        <v>2213</v>
      </c>
      <c r="U472" s="20">
        <v>4</v>
      </c>
      <c r="V472" s="20" t="s">
        <v>2214</v>
      </c>
      <c r="W472" s="20">
        <v>0.2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8</v>
      </c>
      <c r="AD472" s="22">
        <v>13055</v>
      </c>
      <c r="AE472" s="22">
        <v>6145</v>
      </c>
      <c r="AF472" s="22">
        <v>4597</v>
      </c>
      <c r="AG472" s="22">
        <v>764</v>
      </c>
      <c r="AH472" s="20">
        <v>0.5</v>
      </c>
      <c r="AI472" s="20">
        <v>1.8</v>
      </c>
      <c r="AJ472" s="20" t="s">
        <v>2212</v>
      </c>
      <c r="AK472" s="22">
        <v>116</v>
      </c>
      <c r="AL472" s="22">
        <v>1</v>
      </c>
      <c r="AM472" s="22">
        <v>0</v>
      </c>
      <c r="AN472" s="22">
        <v>1</v>
      </c>
      <c r="AO472" s="22">
        <v>1</v>
      </c>
      <c r="AP472" s="22">
        <v>0</v>
      </c>
      <c r="AQ472" s="22">
        <v>0</v>
      </c>
      <c r="AR472" s="22">
        <v>0</v>
      </c>
      <c r="AS472" s="22">
        <v>1</v>
      </c>
      <c r="AT472" s="22">
        <v>0</v>
      </c>
      <c r="AU472" s="22">
        <v>0</v>
      </c>
      <c r="AV472" s="22">
        <v>0</v>
      </c>
      <c r="AW472" s="22">
        <v>30</v>
      </c>
      <c r="AX472" s="20">
        <v>48.2</v>
      </c>
      <c r="AY472" s="20">
        <v>27.7</v>
      </c>
      <c r="AZ472" s="20">
        <v>13</v>
      </c>
      <c r="BA472" s="20">
        <v>8.9</v>
      </c>
      <c r="BB472" s="22">
        <v>1</v>
      </c>
      <c r="BC472" s="20">
        <v>0.03</v>
      </c>
      <c r="BD472" s="20">
        <v>0.48</v>
      </c>
      <c r="BE472" s="20">
        <v>0.51</v>
      </c>
      <c r="BF472" s="20">
        <v>2.11</v>
      </c>
      <c r="BG472" s="22">
        <v>225</v>
      </c>
      <c r="BH472" s="22">
        <v>90</v>
      </c>
      <c r="BI472" s="22">
        <v>209</v>
      </c>
      <c r="BJ472" s="22">
        <v>118</v>
      </c>
      <c r="BK472" s="22">
        <v>247</v>
      </c>
      <c r="BL472" s="22">
        <v>130</v>
      </c>
      <c r="BM472" s="22">
        <v>257</v>
      </c>
      <c r="BN472" s="22">
        <v>115</v>
      </c>
      <c r="BO472" s="20"/>
      <c r="BP472" s="20"/>
      <c r="BQ472" s="20"/>
      <c r="BR472" s="20"/>
      <c r="BS472" s="20"/>
      <c r="BT472" s="20"/>
      <c r="BU472" s="22">
        <v>0.02</v>
      </c>
      <c r="BV472" s="22">
        <v>0</v>
      </c>
      <c r="BW472" s="22">
        <v>0.37</v>
      </c>
      <c r="BX472" s="22">
        <v>0.39</v>
      </c>
      <c r="BY472" s="22">
        <v>1.64</v>
      </c>
      <c r="BZ472" s="22">
        <v>0.78</v>
      </c>
      <c r="CA472" s="22">
        <v>560</v>
      </c>
      <c r="CB472" s="22">
        <v>294</v>
      </c>
      <c r="CC472" s="22">
        <v>164</v>
      </c>
      <c r="CD472" s="22">
        <v>69</v>
      </c>
      <c r="CE472" s="22">
        <v>62</v>
      </c>
      <c r="CF472" s="22">
        <v>27</v>
      </c>
      <c r="CG472" s="22">
        <v>350</v>
      </c>
      <c r="CH472" s="22">
        <v>112</v>
      </c>
      <c r="CI472" s="22">
        <v>0.78</v>
      </c>
      <c r="CJ472" s="22">
        <v>0.78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100</v>
      </c>
      <c r="C473" s="22">
        <v>21205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1</v>
      </c>
      <c r="J473" s="20">
        <v>0.5</v>
      </c>
      <c r="K473" s="20">
        <v>1</v>
      </c>
      <c r="L473" s="22">
        <v>0</v>
      </c>
      <c r="M473" s="20" t="s">
        <v>1261</v>
      </c>
      <c r="N473" s="20">
        <v>0</v>
      </c>
      <c r="O473" s="22">
        <v>384</v>
      </c>
      <c r="P473" s="23" t="b">
        <v>0</v>
      </c>
      <c r="Q473" s="20"/>
      <c r="R473" s="20" t="s">
        <v>2592</v>
      </c>
      <c r="S473" s="22">
        <v>40</v>
      </c>
      <c r="T473" s="20" t="s">
        <v>1452</v>
      </c>
      <c r="U473" s="20">
        <v>0</v>
      </c>
      <c r="V473" s="20" t="s">
        <v>757</v>
      </c>
      <c r="W473" s="20">
        <v>0.1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0</v>
      </c>
      <c r="AD473" s="22">
        <v>609</v>
      </c>
      <c r="AE473" s="22">
        <v>67</v>
      </c>
      <c r="AF473" s="22">
        <v>5391</v>
      </c>
      <c r="AG473" s="22">
        <v>114</v>
      </c>
      <c r="AH473" s="20">
        <v>0</v>
      </c>
      <c r="AI473" s="20">
        <v>0</v>
      </c>
      <c r="AJ473" s="20" t="s">
        <v>757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423</v>
      </c>
      <c r="BH473" s="22">
        <v>30</v>
      </c>
      <c r="BI473" s="22">
        <v>405</v>
      </c>
      <c r="BJ473" s="22">
        <v>12</v>
      </c>
      <c r="BK473" s="22">
        <v>376</v>
      </c>
      <c r="BL473" s="22">
        <v>8</v>
      </c>
      <c r="BM473" s="22">
        <v>428</v>
      </c>
      <c r="BN473" s="22">
        <v>30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597</v>
      </c>
      <c r="CB473" s="22">
        <v>36</v>
      </c>
      <c r="CC473" s="22">
        <v>390</v>
      </c>
      <c r="CD473" s="22">
        <v>30</v>
      </c>
      <c r="CE473" s="22">
        <v>424</v>
      </c>
      <c r="CF473" s="22">
        <v>30</v>
      </c>
      <c r="CG473" s="22">
        <v>426</v>
      </c>
      <c r="CH473" s="22">
        <v>61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184667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2.7</v>
      </c>
      <c r="K474" s="20">
        <v>3.2</v>
      </c>
      <c r="L474" s="22">
        <v>6</v>
      </c>
      <c r="M474" s="20" t="s">
        <v>1334</v>
      </c>
      <c r="N474" s="20">
        <v>2.2000000000000002</v>
      </c>
      <c r="O474" s="22">
        <v>386</v>
      </c>
      <c r="P474" s="23" t="b">
        <v>0</v>
      </c>
      <c r="Q474" s="20"/>
      <c r="R474" s="20"/>
      <c r="S474" s="22">
        <v>45</v>
      </c>
      <c r="T474" s="20" t="s">
        <v>1437</v>
      </c>
      <c r="U474" s="20">
        <v>2</v>
      </c>
      <c r="V474" s="20" t="s">
        <v>547</v>
      </c>
      <c r="W474" s="20">
        <v>0.2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10</v>
      </c>
      <c r="AD474" s="22">
        <v>7961</v>
      </c>
      <c r="AE474" s="22">
        <v>1250</v>
      </c>
      <c r="AF474" s="22">
        <v>8831</v>
      </c>
      <c r="AG474" s="22">
        <v>331</v>
      </c>
      <c r="AH474" s="20">
        <v>0.5</v>
      </c>
      <c r="AI474" s="20">
        <v>2.2000000000000002</v>
      </c>
      <c r="AJ474" s="20" t="s">
        <v>2215</v>
      </c>
      <c r="AK474" s="22">
        <v>353</v>
      </c>
      <c r="AL474" s="22">
        <v>0</v>
      </c>
      <c r="AM474" s="22">
        <v>0</v>
      </c>
      <c r="AN474" s="22">
        <v>1</v>
      </c>
      <c r="AO474" s="22">
        <v>4</v>
      </c>
      <c r="AP474" s="22">
        <v>0</v>
      </c>
      <c r="AQ474" s="22">
        <v>0</v>
      </c>
      <c r="AR474" s="22">
        <v>0</v>
      </c>
      <c r="AS474" s="22">
        <v>1</v>
      </c>
      <c r="AT474" s="22">
        <v>0</v>
      </c>
      <c r="AU474" s="22">
        <v>0</v>
      </c>
      <c r="AV474" s="22">
        <v>0</v>
      </c>
      <c r="AW474" s="22">
        <v>62</v>
      </c>
      <c r="AX474" s="20">
        <v>42.4</v>
      </c>
      <c r="AY474" s="20">
        <v>48.9</v>
      </c>
      <c r="AZ474" s="20">
        <v>8</v>
      </c>
      <c r="BA474" s="20">
        <v>10</v>
      </c>
      <c r="BB474" s="22">
        <v>3</v>
      </c>
      <c r="BC474" s="20">
        <v>0.15</v>
      </c>
      <c r="BD474" s="20">
        <v>0.04</v>
      </c>
      <c r="BE474" s="20">
        <v>0.19</v>
      </c>
      <c r="BF474" s="20">
        <v>6.83</v>
      </c>
      <c r="BG474" s="22">
        <v>235</v>
      </c>
      <c r="BH474" s="22">
        <v>93</v>
      </c>
      <c r="BI474" s="22">
        <v>145</v>
      </c>
      <c r="BJ474" s="22">
        <v>36</v>
      </c>
      <c r="BK474" s="22">
        <v>289</v>
      </c>
      <c r="BL474" s="22">
        <v>94</v>
      </c>
      <c r="BM474" s="22">
        <v>244</v>
      </c>
      <c r="BN474" s="22">
        <v>85</v>
      </c>
      <c r="BO474" s="20"/>
      <c r="BP474" s="20"/>
      <c r="BQ474" s="20"/>
      <c r="BR474" s="20"/>
      <c r="BS474" s="20"/>
      <c r="BT474" s="20"/>
      <c r="BU474" s="22">
        <v>0.04</v>
      </c>
      <c r="BV474" s="22">
        <v>0</v>
      </c>
      <c r="BW474" s="22">
        <v>0.01</v>
      </c>
      <c r="BX474" s="22">
        <v>0.05</v>
      </c>
      <c r="BY474" s="22">
        <v>1.74</v>
      </c>
      <c r="BZ474" s="22">
        <v>1.02</v>
      </c>
      <c r="CA474" s="22">
        <v>371</v>
      </c>
      <c r="CB474" s="22">
        <v>62</v>
      </c>
      <c r="CC474" s="22">
        <v>144</v>
      </c>
      <c r="CD474" s="22">
        <v>47</v>
      </c>
      <c r="CE474" s="22">
        <v>207</v>
      </c>
      <c r="CF474" s="22">
        <v>69</v>
      </c>
      <c r="CG474" s="22">
        <v>313</v>
      </c>
      <c r="CH474" s="22">
        <v>120</v>
      </c>
      <c r="CI474" s="22">
        <v>0.76</v>
      </c>
      <c r="CJ474" s="22">
        <v>0.25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75</v>
      </c>
      <c r="B475" s="22">
        <v>75</v>
      </c>
      <c r="C475" s="22">
        <v>95658</v>
      </c>
      <c r="D475" s="22">
        <v>0</v>
      </c>
      <c r="E475" s="22">
        <v>0</v>
      </c>
      <c r="F475" s="22">
        <v>-2</v>
      </c>
      <c r="G475" s="22">
        <v>2</v>
      </c>
      <c r="H475" s="22">
        <v>0</v>
      </c>
      <c r="I475" s="22">
        <v>2</v>
      </c>
      <c r="J475" s="20">
        <v>0.4</v>
      </c>
      <c r="K475" s="20">
        <v>0.8</v>
      </c>
      <c r="L475" s="22">
        <v>0</v>
      </c>
      <c r="M475" s="20" t="s">
        <v>1299</v>
      </c>
      <c r="N475" s="20">
        <v>0</v>
      </c>
      <c r="O475" s="22">
        <v>387</v>
      </c>
      <c r="P475" s="23" t="b">
        <v>0</v>
      </c>
      <c r="Q475" s="20" t="s">
        <v>3108</v>
      </c>
      <c r="R475" s="20" t="s">
        <v>3427</v>
      </c>
      <c r="S475" s="22">
        <v>43</v>
      </c>
      <c r="T475" s="20" t="s">
        <v>1424</v>
      </c>
      <c r="U475" s="20">
        <v>0</v>
      </c>
      <c r="V475" s="20" t="s">
        <v>519</v>
      </c>
      <c r="W475" s="20">
        <v>0.3</v>
      </c>
      <c r="X475" s="23" t="b">
        <v>0</v>
      </c>
      <c r="Y475" s="20"/>
      <c r="Z475" s="20" t="s">
        <v>937</v>
      </c>
      <c r="AA475" s="22">
        <v>14</v>
      </c>
      <c r="AB475" s="22">
        <v>1</v>
      </c>
      <c r="AC475" s="22">
        <v>0</v>
      </c>
      <c r="AD475" s="22">
        <v>5123</v>
      </c>
      <c r="AE475" s="22">
        <v>68</v>
      </c>
      <c r="AF475" s="22">
        <v>34809</v>
      </c>
      <c r="AG475" s="22">
        <v>1222</v>
      </c>
      <c r="AH475" s="20">
        <v>0</v>
      </c>
      <c r="AI475" s="20">
        <v>0</v>
      </c>
      <c r="AJ475" s="20" t="s">
        <v>519</v>
      </c>
      <c r="AK475" s="22">
        <v>23</v>
      </c>
      <c r="AL475" s="22">
        <v>0</v>
      </c>
      <c r="AM475" s="22">
        <v>0</v>
      </c>
      <c r="AN475" s="22">
        <v>0</v>
      </c>
      <c r="AO475" s="22">
        <v>2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3</v>
      </c>
      <c r="AX475" s="20">
        <v>1.2</v>
      </c>
      <c r="AY475" s="20">
        <v>0.5</v>
      </c>
      <c r="AZ475" s="20">
        <v>0</v>
      </c>
      <c r="BA475" s="20">
        <v>0.2</v>
      </c>
      <c r="BB475" s="22">
        <v>0</v>
      </c>
      <c r="BC475" s="20">
        <v>0</v>
      </c>
      <c r="BD475" s="20">
        <v>0</v>
      </c>
      <c r="BE475" s="20">
        <v>0</v>
      </c>
      <c r="BF475" s="20">
        <v>1.2</v>
      </c>
      <c r="BG475" s="22">
        <v>399</v>
      </c>
      <c r="BH475" s="22">
        <v>142</v>
      </c>
      <c r="BI475" s="22">
        <v>375</v>
      </c>
      <c r="BJ475" s="22">
        <v>137</v>
      </c>
      <c r="BK475" s="22">
        <v>474</v>
      </c>
      <c r="BL475" s="22">
        <v>184</v>
      </c>
      <c r="BM475" s="22">
        <v>409</v>
      </c>
      <c r="BN475" s="22">
        <v>143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4.7</v>
      </c>
      <c r="BZ475" s="22">
        <v>7.83</v>
      </c>
      <c r="CA475" s="22">
        <v>586</v>
      </c>
      <c r="CB475" s="22">
        <v>153</v>
      </c>
      <c r="CC475" s="22">
        <v>485</v>
      </c>
      <c r="CD475" s="22">
        <v>184</v>
      </c>
      <c r="CE475" s="22">
        <v>518</v>
      </c>
      <c r="CF475" s="22">
        <v>195</v>
      </c>
      <c r="CG475" s="22">
        <v>286</v>
      </c>
      <c r="CH475" s="22">
        <v>110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516895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1467</v>
      </c>
      <c r="N476" s="20">
        <v>0</v>
      </c>
      <c r="O476" s="22">
        <v>388</v>
      </c>
      <c r="P476" s="23" t="b">
        <v>0</v>
      </c>
      <c r="Q476" s="20" t="s">
        <v>2423</v>
      </c>
      <c r="R476" s="20" t="s">
        <v>2447</v>
      </c>
      <c r="S476" s="22">
        <v>44</v>
      </c>
      <c r="T476" s="20" t="s">
        <v>1468</v>
      </c>
      <c r="U476" s="20">
        <v>0</v>
      </c>
      <c r="V476" s="20" t="s">
        <v>1469</v>
      </c>
      <c r="W476" s="20">
        <v>0</v>
      </c>
      <c r="X476" s="23" t="b">
        <v>0</v>
      </c>
      <c r="Y476" s="20"/>
      <c r="Z476" s="20" t="s">
        <v>899</v>
      </c>
      <c r="AA476" s="22">
        <v>14</v>
      </c>
      <c r="AB476" s="22">
        <v>1</v>
      </c>
      <c r="AC476" s="22">
        <v>0</v>
      </c>
      <c r="AD476" s="22">
        <v>488</v>
      </c>
      <c r="AE476" s="22">
        <v>60</v>
      </c>
      <c r="AF476" s="22">
        <v>1816</v>
      </c>
      <c r="AG476" s="22">
        <v>57</v>
      </c>
      <c r="AH476" s="20">
        <v>0</v>
      </c>
      <c r="AI476" s="20">
        <v>0</v>
      </c>
      <c r="AJ476" s="20" t="s">
        <v>1469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573</v>
      </c>
      <c r="BH476" s="22">
        <v>221</v>
      </c>
      <c r="BI476" s="22">
        <v>564</v>
      </c>
      <c r="BJ476" s="22">
        <v>222</v>
      </c>
      <c r="BK476" s="22">
        <v>551</v>
      </c>
      <c r="BL476" s="22">
        <v>216</v>
      </c>
      <c r="BM476" s="22">
        <v>578</v>
      </c>
      <c r="BN476" s="22">
        <v>224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579</v>
      </c>
      <c r="CB476" s="22">
        <v>307</v>
      </c>
      <c r="CC476" s="22">
        <v>554</v>
      </c>
      <c r="CD476" s="22">
        <v>210</v>
      </c>
      <c r="CE476" s="22">
        <v>578</v>
      </c>
      <c r="CF476" s="22">
        <v>224</v>
      </c>
      <c r="CG476" s="22">
        <v>612</v>
      </c>
      <c r="CH476" s="22">
        <v>239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222690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2</v>
      </c>
      <c r="J477" s="20">
        <v>0</v>
      </c>
      <c r="K477" s="20">
        <v>0</v>
      </c>
      <c r="L477" s="22">
        <v>0</v>
      </c>
      <c r="M477" s="20" t="s">
        <v>1453</v>
      </c>
      <c r="N477" s="20">
        <v>0</v>
      </c>
      <c r="O477" s="22">
        <v>389</v>
      </c>
      <c r="P477" s="23" t="b">
        <v>0</v>
      </c>
      <c r="Q477" s="20" t="s">
        <v>3242</v>
      </c>
      <c r="R477" s="20" t="s">
        <v>2448</v>
      </c>
      <c r="S477" s="22">
        <v>44</v>
      </c>
      <c r="T477" s="20" t="s">
        <v>1454</v>
      </c>
      <c r="U477" s="20">
        <v>0</v>
      </c>
      <c r="V477" s="20" t="s">
        <v>463</v>
      </c>
      <c r="W477" s="20">
        <v>0</v>
      </c>
      <c r="X477" s="23" t="b">
        <v>0</v>
      </c>
      <c r="Y477" s="20"/>
      <c r="Z477" s="20" t="s">
        <v>899</v>
      </c>
      <c r="AA477" s="22">
        <v>14</v>
      </c>
      <c r="AB477" s="22">
        <v>1</v>
      </c>
      <c r="AC477" s="22">
        <v>0</v>
      </c>
      <c r="AD477" s="22">
        <v>258</v>
      </c>
      <c r="AE477" s="22">
        <v>9</v>
      </c>
      <c r="AF477" s="22">
        <v>3835</v>
      </c>
      <c r="AG477" s="22">
        <v>66</v>
      </c>
      <c r="AH477" s="20">
        <v>0</v>
      </c>
      <c r="AI477" s="20">
        <v>0</v>
      </c>
      <c r="AJ477" s="20" t="s">
        <v>463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550</v>
      </c>
      <c r="BH477" s="22">
        <v>216</v>
      </c>
      <c r="BI477" s="22">
        <v>538</v>
      </c>
      <c r="BJ477" s="22">
        <v>215</v>
      </c>
      <c r="BK477" s="22">
        <v>522</v>
      </c>
      <c r="BL477" s="22">
        <v>211</v>
      </c>
      <c r="BM477" s="22">
        <v>555</v>
      </c>
      <c r="BN477" s="22">
        <v>216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534</v>
      </c>
      <c r="CB477" s="22">
        <v>138</v>
      </c>
      <c r="CC477" s="22">
        <v>527</v>
      </c>
      <c r="CD477" s="22">
        <v>208</v>
      </c>
      <c r="CE477" s="22">
        <v>555</v>
      </c>
      <c r="CF477" s="22">
        <v>214</v>
      </c>
      <c r="CG477" s="22">
        <v>558</v>
      </c>
      <c r="CH477" s="22">
        <v>203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148225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4</v>
      </c>
      <c r="J478" s="20">
        <v>1.5</v>
      </c>
      <c r="K478" s="20">
        <v>2</v>
      </c>
      <c r="L478" s="22">
        <v>0</v>
      </c>
      <c r="M478" s="20" t="s">
        <v>444</v>
      </c>
      <c r="N478" s="20">
        <v>1</v>
      </c>
      <c r="O478" s="22">
        <v>390</v>
      </c>
      <c r="P478" s="23" t="b">
        <v>0</v>
      </c>
      <c r="Q478" s="20"/>
      <c r="R478" s="20" t="s">
        <v>2449</v>
      </c>
      <c r="S478" s="22">
        <v>65</v>
      </c>
      <c r="T478" s="20" t="s">
        <v>1449</v>
      </c>
      <c r="U478" s="20">
        <v>1.2</v>
      </c>
      <c r="V478" s="20" t="s">
        <v>498</v>
      </c>
      <c r="W478" s="20">
        <v>0.3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5</v>
      </c>
      <c r="AD478" s="22">
        <v>11042</v>
      </c>
      <c r="AE478" s="22">
        <v>529</v>
      </c>
      <c r="AF478" s="22">
        <v>17982</v>
      </c>
      <c r="AG478" s="22">
        <v>1031</v>
      </c>
      <c r="AH478" s="20">
        <v>0.2</v>
      </c>
      <c r="AI478" s="20">
        <v>0.8</v>
      </c>
      <c r="AJ478" s="20" t="s">
        <v>498</v>
      </c>
      <c r="AK478" s="22">
        <v>156</v>
      </c>
      <c r="AL478" s="22">
        <v>0</v>
      </c>
      <c r="AM478" s="22">
        <v>0</v>
      </c>
      <c r="AN478" s="22">
        <v>0</v>
      </c>
      <c r="AO478" s="22">
        <v>4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18</v>
      </c>
      <c r="AX478" s="20">
        <v>13</v>
      </c>
      <c r="AY478" s="20">
        <v>37.299999999999997</v>
      </c>
      <c r="AZ478" s="20">
        <v>32</v>
      </c>
      <c r="BA478" s="20">
        <v>8.1999999999999993</v>
      </c>
      <c r="BB478" s="22">
        <v>2</v>
      </c>
      <c r="BC478" s="20">
        <v>0.09</v>
      </c>
      <c r="BD478" s="20">
        <v>0.03</v>
      </c>
      <c r="BE478" s="20">
        <v>0.12</v>
      </c>
      <c r="BF478" s="20">
        <v>3.13</v>
      </c>
      <c r="BG478" s="22">
        <v>324</v>
      </c>
      <c r="BH478" s="22">
        <v>39</v>
      </c>
      <c r="BI478" s="22">
        <v>169</v>
      </c>
      <c r="BJ478" s="22">
        <v>23</v>
      </c>
      <c r="BK478" s="22">
        <v>164</v>
      </c>
      <c r="BL478" s="22">
        <v>35</v>
      </c>
      <c r="BM478" s="22">
        <v>269</v>
      </c>
      <c r="BN478" s="22">
        <v>38</v>
      </c>
      <c r="BO478" s="20"/>
      <c r="BP478" s="20"/>
      <c r="BQ478" s="20"/>
      <c r="BR478" s="20"/>
      <c r="BS478" s="22">
        <v>2</v>
      </c>
      <c r="BT478" s="20"/>
      <c r="BU478" s="22">
        <v>0.05</v>
      </c>
      <c r="BV478" s="22">
        <v>0</v>
      </c>
      <c r="BW478" s="22">
        <v>0.02</v>
      </c>
      <c r="BX478" s="22">
        <v>7.0000000000000007E-2</v>
      </c>
      <c r="BY478" s="22">
        <v>1.81</v>
      </c>
      <c r="BZ478" s="22">
        <v>2.31</v>
      </c>
      <c r="CA478" s="22">
        <v>49</v>
      </c>
      <c r="CB478" s="22">
        <v>18</v>
      </c>
      <c r="CC478" s="22">
        <v>274</v>
      </c>
      <c r="CD478" s="22">
        <v>40</v>
      </c>
      <c r="CE478" s="22">
        <v>311</v>
      </c>
      <c r="CF478" s="22">
        <v>42</v>
      </c>
      <c r="CG478" s="22">
        <v>269</v>
      </c>
      <c r="CH478" s="22">
        <v>45</v>
      </c>
      <c r="CI478" s="22">
        <v>1.1499999999999999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75</v>
      </c>
      <c r="B479" s="22">
        <v>100</v>
      </c>
      <c r="C479" s="22">
        <v>221820</v>
      </c>
      <c r="D479" s="22">
        <v>0</v>
      </c>
      <c r="E479" s="22">
        <v>0</v>
      </c>
      <c r="F479" s="22">
        <v>-2</v>
      </c>
      <c r="G479" s="22">
        <v>2</v>
      </c>
      <c r="H479" s="22">
        <v>0</v>
      </c>
      <c r="I479" s="22">
        <v>2</v>
      </c>
      <c r="J479" s="20">
        <v>1.5</v>
      </c>
      <c r="K479" s="20">
        <v>2.5</v>
      </c>
      <c r="L479" s="22">
        <v>0</v>
      </c>
      <c r="M479" s="20" t="s">
        <v>1456</v>
      </c>
      <c r="N479" s="20">
        <v>1.5</v>
      </c>
      <c r="O479" s="22">
        <v>391</v>
      </c>
      <c r="P479" s="23" t="b">
        <v>0</v>
      </c>
      <c r="Q479" s="20" t="s">
        <v>2391</v>
      </c>
      <c r="R479" s="20" t="s">
        <v>3428</v>
      </c>
      <c r="S479" s="22">
        <v>48</v>
      </c>
      <c r="T479" s="20" t="s">
        <v>1457</v>
      </c>
      <c r="U479" s="20">
        <v>1</v>
      </c>
      <c r="V479" s="20" t="s">
        <v>483</v>
      </c>
      <c r="W479" s="20">
        <v>4.4000000000000004</v>
      </c>
      <c r="X479" s="23" t="b">
        <v>0</v>
      </c>
      <c r="Y479" s="20"/>
      <c r="Z479" s="20" t="s">
        <v>937</v>
      </c>
      <c r="AA479" s="22">
        <v>14</v>
      </c>
      <c r="AB479" s="22">
        <v>1</v>
      </c>
      <c r="AC479" s="22">
        <v>5</v>
      </c>
      <c r="AD479" s="22">
        <v>82083</v>
      </c>
      <c r="AE479" s="22">
        <v>896</v>
      </c>
      <c r="AF479" s="22">
        <v>370058</v>
      </c>
      <c r="AG479" s="22">
        <v>26754</v>
      </c>
      <c r="AH479" s="20">
        <v>0.3</v>
      </c>
      <c r="AI479" s="20">
        <v>1</v>
      </c>
      <c r="AJ479" s="20" t="s">
        <v>1897</v>
      </c>
      <c r="AK479" s="22">
        <v>375</v>
      </c>
      <c r="AL479" s="22">
        <v>0</v>
      </c>
      <c r="AM479" s="22">
        <v>1</v>
      </c>
      <c r="AN479" s="22">
        <v>0</v>
      </c>
      <c r="AO479" s="22">
        <v>8</v>
      </c>
      <c r="AP479" s="22">
        <v>1</v>
      </c>
      <c r="AQ479" s="22">
        <v>0</v>
      </c>
      <c r="AR479" s="22">
        <v>0</v>
      </c>
      <c r="AS479" s="22">
        <v>2</v>
      </c>
      <c r="AT479" s="22">
        <v>0</v>
      </c>
      <c r="AU479" s="22">
        <v>0</v>
      </c>
      <c r="AV479" s="22">
        <v>0</v>
      </c>
      <c r="AW479" s="22">
        <v>74</v>
      </c>
      <c r="AX479" s="20">
        <v>74</v>
      </c>
      <c r="AY479" s="20">
        <v>43.5</v>
      </c>
      <c r="AZ479" s="20">
        <v>2</v>
      </c>
      <c r="BA479" s="20">
        <v>11.9</v>
      </c>
      <c r="BB479" s="22">
        <v>5</v>
      </c>
      <c r="BC479" s="20">
        <v>0</v>
      </c>
      <c r="BD479" s="20">
        <v>0.08</v>
      </c>
      <c r="BE479" s="20">
        <v>0.08</v>
      </c>
      <c r="BF479" s="20">
        <v>5.51</v>
      </c>
      <c r="BG479" s="22">
        <v>161</v>
      </c>
      <c r="BH479" s="22">
        <v>66</v>
      </c>
      <c r="BI479" s="22">
        <v>153</v>
      </c>
      <c r="BJ479" s="22">
        <v>40</v>
      </c>
      <c r="BK479" s="22">
        <v>353</v>
      </c>
      <c r="BL479" s="22">
        <v>125</v>
      </c>
      <c r="BM479" s="22">
        <v>219</v>
      </c>
      <c r="BN479" s="22">
        <v>72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0.02</v>
      </c>
      <c r="BX479" s="22">
        <v>0.02</v>
      </c>
      <c r="BY479" s="22">
        <v>1.32</v>
      </c>
      <c r="BZ479" s="22">
        <v>1.92</v>
      </c>
      <c r="CA479" s="22">
        <v>315</v>
      </c>
      <c r="CB479" s="22">
        <v>34</v>
      </c>
      <c r="CC479" s="22">
        <v>213</v>
      </c>
      <c r="CD479" s="22">
        <v>72</v>
      </c>
      <c r="CE479" s="22">
        <v>359</v>
      </c>
      <c r="CF479" s="22">
        <v>126</v>
      </c>
      <c r="CG479" s="22">
        <v>78</v>
      </c>
      <c r="CH479" s="22">
        <v>29</v>
      </c>
      <c r="CI479" s="22">
        <v>1.2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195851</v>
      </c>
      <c r="D480" s="22">
        <v>0</v>
      </c>
      <c r="E480" s="22">
        <v>0</v>
      </c>
      <c r="F480" s="22">
        <v>-2</v>
      </c>
      <c r="G480" s="22">
        <v>2</v>
      </c>
      <c r="H480" s="22">
        <v>0</v>
      </c>
      <c r="I480" s="22">
        <v>3</v>
      </c>
      <c r="J480" s="20">
        <v>2</v>
      </c>
      <c r="K480" s="20">
        <v>2.5</v>
      </c>
      <c r="L480" s="22">
        <v>3</v>
      </c>
      <c r="M480" s="20" t="s">
        <v>1414</v>
      </c>
      <c r="N480" s="20">
        <v>1.5</v>
      </c>
      <c r="O480" s="22">
        <v>392</v>
      </c>
      <c r="P480" s="23" t="b">
        <v>0</v>
      </c>
      <c r="Q480" s="20"/>
      <c r="R480" s="20"/>
      <c r="S480" s="22">
        <v>48</v>
      </c>
      <c r="T480" s="20" t="s">
        <v>1438</v>
      </c>
      <c r="U480" s="20">
        <v>1.8</v>
      </c>
      <c r="V480" s="20" t="s">
        <v>630</v>
      </c>
      <c r="W480" s="20">
        <v>0.1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7</v>
      </c>
      <c r="AD480" s="22">
        <v>1213</v>
      </c>
      <c r="AE480" s="22">
        <v>249</v>
      </c>
      <c r="AF480" s="22">
        <v>3782</v>
      </c>
      <c r="AG480" s="22">
        <v>114</v>
      </c>
      <c r="AH480" s="20">
        <v>0.3</v>
      </c>
      <c r="AI480" s="20">
        <v>1.5</v>
      </c>
      <c r="AJ480" s="20" t="s">
        <v>630</v>
      </c>
      <c r="AK480" s="22">
        <v>181</v>
      </c>
      <c r="AL480" s="22">
        <v>0</v>
      </c>
      <c r="AM480" s="22">
        <v>0</v>
      </c>
      <c r="AN480" s="22">
        <v>1</v>
      </c>
      <c r="AO480" s="22">
        <v>3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27</v>
      </c>
      <c r="AX480" s="20">
        <v>24</v>
      </c>
      <c r="AY480" s="20">
        <v>12.9</v>
      </c>
      <c r="AZ480" s="20">
        <v>11</v>
      </c>
      <c r="BA480" s="20">
        <v>4.9000000000000004</v>
      </c>
      <c r="BB480" s="22">
        <v>2</v>
      </c>
      <c r="BC480" s="20">
        <v>0.04</v>
      </c>
      <c r="BD480" s="20">
        <v>0.02</v>
      </c>
      <c r="BE480" s="20">
        <v>0.06</v>
      </c>
      <c r="BF480" s="20">
        <v>2.76</v>
      </c>
      <c r="BG480" s="22">
        <v>290</v>
      </c>
      <c r="BH480" s="22">
        <v>120</v>
      </c>
      <c r="BI480" s="22">
        <v>282</v>
      </c>
      <c r="BJ480" s="22">
        <v>151</v>
      </c>
      <c r="BK480" s="22">
        <v>262</v>
      </c>
      <c r="BL480" s="22">
        <v>138</v>
      </c>
      <c r="BM480" s="22">
        <v>312</v>
      </c>
      <c r="BN480" s="22">
        <v>139</v>
      </c>
      <c r="BO480" s="20"/>
      <c r="BP480" s="20"/>
      <c r="BQ480" s="20"/>
      <c r="BR480" s="20"/>
      <c r="BS480" s="20"/>
      <c r="BT480" s="20"/>
      <c r="BU480" s="22">
        <v>0.02</v>
      </c>
      <c r="BV480" s="22">
        <v>0</v>
      </c>
      <c r="BW480" s="22">
        <v>0.01</v>
      </c>
      <c r="BX480" s="22">
        <v>0.03</v>
      </c>
      <c r="BY480" s="22">
        <v>1.37</v>
      </c>
      <c r="BZ480" s="22">
        <v>1.49</v>
      </c>
      <c r="CA480" s="22">
        <v>310</v>
      </c>
      <c r="CB480" s="22">
        <v>206</v>
      </c>
      <c r="CC480" s="22">
        <v>212</v>
      </c>
      <c r="CD480" s="22">
        <v>93</v>
      </c>
      <c r="CE480" s="22">
        <v>233</v>
      </c>
      <c r="CF480" s="22">
        <v>104</v>
      </c>
      <c r="CG480" s="22">
        <v>462</v>
      </c>
      <c r="CH480" s="22">
        <v>155</v>
      </c>
      <c r="CI480" s="22">
        <v>0.99</v>
      </c>
      <c r="CJ480" s="22">
        <v>0.5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488404</v>
      </c>
      <c r="D481" s="22">
        <v>0</v>
      </c>
      <c r="E481" s="22">
        <v>0</v>
      </c>
      <c r="F481" s="22">
        <v>-1</v>
      </c>
      <c r="G481" s="22">
        <v>1</v>
      </c>
      <c r="H481" s="22">
        <v>0</v>
      </c>
      <c r="I481" s="22">
        <v>3</v>
      </c>
      <c r="J481" s="20">
        <v>0.7</v>
      </c>
      <c r="K481" s="20">
        <v>1.2</v>
      </c>
      <c r="L481" s="22">
        <v>0</v>
      </c>
      <c r="M481" s="20" t="s">
        <v>1138</v>
      </c>
      <c r="N481" s="20">
        <v>0.2</v>
      </c>
      <c r="O481" s="22">
        <v>394</v>
      </c>
      <c r="P481" s="23" t="b">
        <v>0</v>
      </c>
      <c r="Q481" s="20"/>
      <c r="R481" s="20"/>
      <c r="S481" s="22">
        <v>44</v>
      </c>
      <c r="T481" s="20" t="s">
        <v>1450</v>
      </c>
      <c r="U481" s="20">
        <v>1</v>
      </c>
      <c r="V481" s="20" t="s">
        <v>1451</v>
      </c>
      <c r="W481" s="20">
        <v>0.2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3</v>
      </c>
      <c r="AD481" s="22">
        <v>16626</v>
      </c>
      <c r="AE481" s="22">
        <v>1318</v>
      </c>
      <c r="AF481" s="22">
        <v>11263</v>
      </c>
      <c r="AG481" s="22">
        <v>803</v>
      </c>
      <c r="AH481" s="20">
        <v>0</v>
      </c>
      <c r="AI481" s="20">
        <v>0.7</v>
      </c>
      <c r="AJ481" s="20" t="s">
        <v>758</v>
      </c>
      <c r="AK481" s="22">
        <v>23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10</v>
      </c>
      <c r="AX481" s="20">
        <v>5.6</v>
      </c>
      <c r="AY481" s="20">
        <v>1.8</v>
      </c>
      <c r="AZ481" s="20">
        <v>15</v>
      </c>
      <c r="BA481" s="20">
        <v>2.2999999999999998</v>
      </c>
      <c r="BB481" s="22">
        <v>0</v>
      </c>
      <c r="BC481" s="20">
        <v>0.24</v>
      </c>
      <c r="BD481" s="20">
        <v>0.01</v>
      </c>
      <c r="BE481" s="20">
        <v>0.25</v>
      </c>
      <c r="BF481" s="20">
        <v>1.63</v>
      </c>
      <c r="BG481" s="22">
        <v>371</v>
      </c>
      <c r="BH481" s="22">
        <v>169</v>
      </c>
      <c r="BI481" s="22">
        <v>348</v>
      </c>
      <c r="BJ481" s="22">
        <v>172</v>
      </c>
      <c r="BK481" s="22">
        <v>242</v>
      </c>
      <c r="BL481" s="22">
        <v>126</v>
      </c>
      <c r="BM481" s="22">
        <v>354</v>
      </c>
      <c r="BN481" s="22">
        <v>162</v>
      </c>
      <c r="BO481" s="20"/>
      <c r="BP481" s="20"/>
      <c r="BQ481" s="20"/>
      <c r="BR481" s="20"/>
      <c r="BS481" s="20"/>
      <c r="BT481" s="20"/>
      <c r="BU481" s="22">
        <v>0.94</v>
      </c>
      <c r="BV481" s="22">
        <v>0</v>
      </c>
      <c r="BW481" s="22">
        <v>0.04</v>
      </c>
      <c r="BX481" s="22">
        <v>0.98</v>
      </c>
      <c r="BY481" s="22">
        <v>6.38</v>
      </c>
      <c r="BZ481" s="22">
        <v>0</v>
      </c>
      <c r="CA481" s="22">
        <v>571</v>
      </c>
      <c r="CB481" s="22">
        <v>301</v>
      </c>
      <c r="CC481" s="22">
        <v>357</v>
      </c>
      <c r="CD481" s="22">
        <v>166</v>
      </c>
      <c r="CE481" s="22">
        <v>337</v>
      </c>
      <c r="CF481" s="22">
        <v>148</v>
      </c>
      <c r="CG481" s="22">
        <v>312</v>
      </c>
      <c r="CH481" s="22">
        <v>93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100</v>
      </c>
      <c r="B482" s="22">
        <v>50</v>
      </c>
      <c r="C482" s="22">
        <v>90152</v>
      </c>
      <c r="D482" s="22">
        <v>0</v>
      </c>
      <c r="E482" s="22">
        <v>0</v>
      </c>
      <c r="F482" s="22">
        <v>0</v>
      </c>
      <c r="G482" s="22">
        <v>0</v>
      </c>
      <c r="H482" s="22">
        <v>1</v>
      </c>
      <c r="I482" s="22">
        <v>2</v>
      </c>
      <c r="J482" s="20">
        <v>0.7</v>
      </c>
      <c r="K482" s="20">
        <v>0.6</v>
      </c>
      <c r="L482" s="22">
        <v>1</v>
      </c>
      <c r="M482" s="20" t="s">
        <v>1422</v>
      </c>
      <c r="N482" s="20">
        <v>0.2</v>
      </c>
      <c r="O482" s="22">
        <v>395</v>
      </c>
      <c r="P482" s="23" t="b">
        <v>0</v>
      </c>
      <c r="Q482" s="20"/>
      <c r="R482" s="20" t="s">
        <v>2952</v>
      </c>
      <c r="S482" s="22">
        <v>50</v>
      </c>
      <c r="T482" s="20" t="s">
        <v>1423</v>
      </c>
      <c r="U482" s="20">
        <v>4</v>
      </c>
      <c r="V482" s="20" t="s">
        <v>475</v>
      </c>
      <c r="W482" s="20">
        <v>2.6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16</v>
      </c>
      <c r="AD482" s="22">
        <v>352534</v>
      </c>
      <c r="AE482" s="22">
        <v>4755</v>
      </c>
      <c r="AF482" s="22">
        <v>476425</v>
      </c>
      <c r="AG482" s="22">
        <v>4377</v>
      </c>
      <c r="AH482" s="20">
        <v>0</v>
      </c>
      <c r="AI482" s="20">
        <v>3.2</v>
      </c>
      <c r="AJ482" s="20" t="s">
        <v>2219</v>
      </c>
      <c r="AK482" s="22">
        <v>236</v>
      </c>
      <c r="AL482" s="22">
        <v>1</v>
      </c>
      <c r="AM482" s="22">
        <v>0</v>
      </c>
      <c r="AN482" s="22">
        <v>1</v>
      </c>
      <c r="AO482" s="22">
        <v>4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2</v>
      </c>
      <c r="AW482" s="22">
        <v>69</v>
      </c>
      <c r="AX482" s="20">
        <v>76.400000000000006</v>
      </c>
      <c r="AY482" s="20">
        <v>7.8</v>
      </c>
      <c r="AZ482" s="20">
        <v>58</v>
      </c>
      <c r="BA482" s="20">
        <v>14.2</v>
      </c>
      <c r="BB482" s="22">
        <v>3</v>
      </c>
      <c r="BC482" s="20">
        <v>0.57999999999999996</v>
      </c>
      <c r="BD482" s="20">
        <v>0.04</v>
      </c>
      <c r="BE482" s="20">
        <v>0.62</v>
      </c>
      <c r="BF482" s="20">
        <v>5.35</v>
      </c>
      <c r="BG482" s="22">
        <v>153</v>
      </c>
      <c r="BH482" s="22">
        <v>63</v>
      </c>
      <c r="BI482" s="22">
        <v>311</v>
      </c>
      <c r="BJ482" s="22">
        <v>108</v>
      </c>
      <c r="BK482" s="22">
        <v>102</v>
      </c>
      <c r="BL482" s="22">
        <v>14</v>
      </c>
      <c r="BM482" s="22">
        <v>180</v>
      </c>
      <c r="BN482" s="22">
        <v>52</v>
      </c>
      <c r="BO482" s="20"/>
      <c r="BP482" s="20"/>
      <c r="BQ482" s="20"/>
      <c r="BR482" s="20"/>
      <c r="BS482" s="20"/>
      <c r="BT482" s="20"/>
      <c r="BU482" s="22">
        <v>0.22</v>
      </c>
      <c r="BV482" s="22">
        <v>0</v>
      </c>
      <c r="BW482" s="22">
        <v>0.02</v>
      </c>
      <c r="BX482" s="22">
        <v>0.24</v>
      </c>
      <c r="BY482" s="22">
        <v>2.04</v>
      </c>
      <c r="BZ482" s="22">
        <v>1.53</v>
      </c>
      <c r="CA482" s="22">
        <v>171</v>
      </c>
      <c r="CB482" s="22">
        <v>20</v>
      </c>
      <c r="CC482" s="22">
        <v>372</v>
      </c>
      <c r="CD482" s="22">
        <v>126</v>
      </c>
      <c r="CE482" s="22">
        <v>65</v>
      </c>
      <c r="CF482" s="22">
        <v>17</v>
      </c>
      <c r="CG482" s="22">
        <v>107</v>
      </c>
      <c r="CH482" s="22">
        <v>41</v>
      </c>
      <c r="CI482" s="22">
        <v>1.1399999999999999</v>
      </c>
      <c r="CJ482" s="22">
        <v>0.38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176297</v>
      </c>
      <c r="D483" s="22">
        <v>0</v>
      </c>
      <c r="E483" s="22">
        <v>0</v>
      </c>
      <c r="F483" s="22">
        <v>-1</v>
      </c>
      <c r="G483" s="22">
        <v>1</v>
      </c>
      <c r="H483" s="22">
        <v>0</v>
      </c>
      <c r="I483" s="22">
        <v>3</v>
      </c>
      <c r="J483" s="20">
        <v>5.3</v>
      </c>
      <c r="K483" s="20">
        <v>5.8</v>
      </c>
      <c r="L483" s="22">
        <v>3</v>
      </c>
      <c r="M483" s="20" t="s">
        <v>907</v>
      </c>
      <c r="N483" s="20">
        <v>4.8</v>
      </c>
      <c r="O483" s="22">
        <v>396</v>
      </c>
      <c r="P483" s="23" t="b">
        <v>0</v>
      </c>
      <c r="Q483" s="20"/>
      <c r="R483" s="20"/>
      <c r="S483" s="22">
        <v>89</v>
      </c>
      <c r="T483" s="20" t="s">
        <v>1433</v>
      </c>
      <c r="U483" s="20">
        <v>4</v>
      </c>
      <c r="V483" s="20" t="s">
        <v>390</v>
      </c>
      <c r="W483" s="20">
        <v>31.1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24</v>
      </c>
      <c r="AD483" s="22">
        <v>553261</v>
      </c>
      <c r="AE483" s="22">
        <v>9161</v>
      </c>
      <c r="AF483" s="22">
        <v>2028533</v>
      </c>
      <c r="AG483" s="22">
        <v>185574</v>
      </c>
      <c r="AH483" s="20">
        <v>0.5</v>
      </c>
      <c r="AI483" s="20">
        <v>2.7</v>
      </c>
      <c r="AJ483" s="20" t="s">
        <v>390</v>
      </c>
      <c r="AK483" s="22">
        <v>531</v>
      </c>
      <c r="AL483" s="22">
        <v>1</v>
      </c>
      <c r="AM483" s="22">
        <v>2</v>
      </c>
      <c r="AN483" s="22">
        <v>2</v>
      </c>
      <c r="AO483" s="22">
        <v>10</v>
      </c>
      <c r="AP483" s="22">
        <v>0</v>
      </c>
      <c r="AQ483" s="22">
        <v>0</v>
      </c>
      <c r="AR483" s="22">
        <v>0</v>
      </c>
      <c r="AS483" s="22">
        <v>1</v>
      </c>
      <c r="AT483" s="22">
        <v>0</v>
      </c>
      <c r="AU483" s="22">
        <v>0</v>
      </c>
      <c r="AV483" s="22">
        <v>0</v>
      </c>
      <c r="AW483" s="22">
        <v>60</v>
      </c>
      <c r="AX483" s="20">
        <v>96.8</v>
      </c>
      <c r="AY483" s="20">
        <v>105.5</v>
      </c>
      <c r="AZ483" s="20">
        <v>224</v>
      </c>
      <c r="BA483" s="20">
        <v>42.7</v>
      </c>
      <c r="BB483" s="22">
        <v>6</v>
      </c>
      <c r="BC483" s="20">
        <v>2.25</v>
      </c>
      <c r="BD483" s="20">
        <v>1.26</v>
      </c>
      <c r="BE483" s="20">
        <v>3.51</v>
      </c>
      <c r="BF483" s="20">
        <v>10.07</v>
      </c>
      <c r="BG483" s="22">
        <v>104</v>
      </c>
      <c r="BH483" s="22">
        <v>37</v>
      </c>
      <c r="BI483" s="22">
        <v>44</v>
      </c>
      <c r="BJ483" s="22">
        <v>33</v>
      </c>
      <c r="BK483" s="22">
        <v>9</v>
      </c>
      <c r="BL483" s="22">
        <v>5</v>
      </c>
      <c r="BM483" s="22">
        <v>23</v>
      </c>
      <c r="BN483" s="22">
        <v>17</v>
      </c>
      <c r="BO483" s="20"/>
      <c r="BP483" s="20"/>
      <c r="BQ483" s="22">
        <v>2</v>
      </c>
      <c r="BR483" s="20"/>
      <c r="BS483" s="22">
        <v>3</v>
      </c>
      <c r="BT483" s="20"/>
      <c r="BU483" s="22">
        <v>0.38</v>
      </c>
      <c r="BV483" s="22">
        <v>0</v>
      </c>
      <c r="BW483" s="22">
        <v>0.21</v>
      </c>
      <c r="BX483" s="22">
        <v>0.59</v>
      </c>
      <c r="BY483" s="22">
        <v>1.71</v>
      </c>
      <c r="BZ483" s="22">
        <v>1.69</v>
      </c>
      <c r="CA483" s="22">
        <v>6</v>
      </c>
      <c r="CB483" s="22">
        <v>4</v>
      </c>
      <c r="CC483" s="22">
        <v>39</v>
      </c>
      <c r="CD483" s="22">
        <v>19</v>
      </c>
      <c r="CE483" s="22">
        <v>72</v>
      </c>
      <c r="CF483" s="22">
        <v>33</v>
      </c>
      <c r="CG483" s="22">
        <v>7</v>
      </c>
      <c r="CH483" s="22">
        <v>4</v>
      </c>
      <c r="CI483" s="22">
        <v>1.02</v>
      </c>
      <c r="CJ483" s="22">
        <v>0.34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27.75" thickBot="1">
      <c r="A484" s="22">
        <v>0</v>
      </c>
      <c r="B484" s="22">
        <v>0</v>
      </c>
      <c r="C484" s="22">
        <v>209243</v>
      </c>
      <c r="D484" s="22">
        <v>0</v>
      </c>
      <c r="E484" s="22">
        <v>0</v>
      </c>
      <c r="F484" s="22">
        <v>-2</v>
      </c>
      <c r="G484" s="22">
        <v>2</v>
      </c>
      <c r="H484" s="22">
        <v>0</v>
      </c>
      <c r="I484" s="22">
        <v>3</v>
      </c>
      <c r="J484" s="20">
        <v>0</v>
      </c>
      <c r="K484" s="20">
        <v>0</v>
      </c>
      <c r="L484" s="22">
        <v>0</v>
      </c>
      <c r="M484" s="20" t="s">
        <v>1441</v>
      </c>
      <c r="N484" s="20">
        <v>0.2</v>
      </c>
      <c r="O484" s="22">
        <v>397</v>
      </c>
      <c r="P484" s="23" t="b">
        <v>0</v>
      </c>
      <c r="Q484" s="20" t="s">
        <v>3263</v>
      </c>
      <c r="R484" s="20" t="s">
        <v>3268</v>
      </c>
      <c r="S484" s="22">
        <v>68</v>
      </c>
      <c r="T484" s="20" t="s">
        <v>1442</v>
      </c>
      <c r="U484" s="20">
        <v>1</v>
      </c>
      <c r="V484" s="20" t="s">
        <v>537</v>
      </c>
      <c r="W484" s="20">
        <v>0.5</v>
      </c>
      <c r="X484" s="23" t="b">
        <v>0</v>
      </c>
      <c r="Y484" s="20"/>
      <c r="Z484" s="20" t="s">
        <v>3265</v>
      </c>
      <c r="AA484" s="22">
        <v>14</v>
      </c>
      <c r="AB484" s="22">
        <v>1</v>
      </c>
      <c r="AC484" s="22">
        <v>3</v>
      </c>
      <c r="AD484" s="22">
        <v>5892</v>
      </c>
      <c r="AE484" s="22">
        <v>32</v>
      </c>
      <c r="AF484" s="22">
        <v>58089</v>
      </c>
      <c r="AG484" s="22">
        <v>1822</v>
      </c>
      <c r="AH484" s="20">
        <v>0</v>
      </c>
      <c r="AI484" s="20">
        <v>0.4</v>
      </c>
      <c r="AJ484" s="20" t="s">
        <v>537</v>
      </c>
      <c r="AK484" s="22">
        <v>76</v>
      </c>
      <c r="AL484" s="22">
        <v>0</v>
      </c>
      <c r="AM484" s="22">
        <v>0</v>
      </c>
      <c r="AN484" s="22">
        <v>0</v>
      </c>
      <c r="AO484" s="22">
        <v>1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11</v>
      </c>
      <c r="AX484" s="20">
        <v>9.8000000000000007</v>
      </c>
      <c r="AY484" s="20">
        <v>14.8</v>
      </c>
      <c r="AZ484" s="20">
        <v>12</v>
      </c>
      <c r="BA484" s="20">
        <v>3.6</v>
      </c>
      <c r="BB484" s="22">
        <v>0</v>
      </c>
      <c r="BC484" s="20">
        <v>0</v>
      </c>
      <c r="BD484" s="20">
        <v>7.0000000000000007E-2</v>
      </c>
      <c r="BE484" s="20">
        <v>7.0000000000000007E-2</v>
      </c>
      <c r="BF484" s="20">
        <v>1.86</v>
      </c>
      <c r="BG484" s="22">
        <v>343</v>
      </c>
      <c r="BH484" s="22">
        <v>150</v>
      </c>
      <c r="BI484" s="22">
        <v>268</v>
      </c>
      <c r="BJ484" s="22">
        <v>146</v>
      </c>
      <c r="BK484" s="22">
        <v>259</v>
      </c>
      <c r="BL484" s="22">
        <v>137</v>
      </c>
      <c r="BM484" s="22">
        <v>328</v>
      </c>
      <c r="BN484" s="22">
        <v>147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0.08</v>
      </c>
      <c r="BX484" s="22">
        <v>0.08</v>
      </c>
      <c r="BY484" s="22">
        <v>2.2000000000000002</v>
      </c>
      <c r="BZ484" s="22">
        <v>1.18</v>
      </c>
      <c r="CA484" s="22">
        <v>38</v>
      </c>
      <c r="CB484" s="22">
        <v>22</v>
      </c>
      <c r="CC484" s="22">
        <v>377</v>
      </c>
      <c r="CD484" s="22">
        <v>178</v>
      </c>
      <c r="CE484" s="22">
        <v>391</v>
      </c>
      <c r="CF484" s="22">
        <v>190</v>
      </c>
      <c r="CG484" s="22">
        <v>222</v>
      </c>
      <c r="CH484" s="22">
        <v>69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106760</v>
      </c>
      <c r="D485" s="22">
        <v>0</v>
      </c>
      <c r="E485" s="22">
        <v>0</v>
      </c>
      <c r="F485" s="22">
        <v>-2</v>
      </c>
      <c r="G485" s="22">
        <v>2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1236</v>
      </c>
      <c r="N485" s="20">
        <v>0</v>
      </c>
      <c r="O485" s="22">
        <v>398</v>
      </c>
      <c r="P485" s="23" t="b">
        <v>0</v>
      </c>
      <c r="Q485" s="20" t="s">
        <v>2495</v>
      </c>
      <c r="R485" s="20" t="s">
        <v>2953</v>
      </c>
      <c r="S485" s="22">
        <v>53</v>
      </c>
      <c r="T485" s="20" t="s">
        <v>1428</v>
      </c>
      <c r="U485" s="20">
        <v>3</v>
      </c>
      <c r="V485" s="20" t="s">
        <v>403</v>
      </c>
      <c r="W485" s="20">
        <v>4.3</v>
      </c>
      <c r="X485" s="23" t="b">
        <v>0</v>
      </c>
      <c r="Y485" s="20"/>
      <c r="Z485" s="20" t="s">
        <v>899</v>
      </c>
      <c r="AA485" s="22">
        <v>14</v>
      </c>
      <c r="AB485" s="22">
        <v>1</v>
      </c>
      <c r="AC485" s="22">
        <v>6</v>
      </c>
      <c r="AD485" s="22">
        <v>165921</v>
      </c>
      <c r="AE485" s="22">
        <v>77</v>
      </c>
      <c r="AF485" s="22">
        <v>2128322</v>
      </c>
      <c r="AG485" s="22">
        <v>21708</v>
      </c>
      <c r="AH485" s="20">
        <v>0</v>
      </c>
      <c r="AI485" s="20">
        <v>1.1000000000000001</v>
      </c>
      <c r="AJ485" s="20" t="s">
        <v>403</v>
      </c>
      <c r="AK485" s="22">
        <v>180</v>
      </c>
      <c r="AL485" s="22">
        <v>0</v>
      </c>
      <c r="AM485" s="22">
        <v>0</v>
      </c>
      <c r="AN485" s="22">
        <v>1</v>
      </c>
      <c r="AO485" s="22">
        <v>2</v>
      </c>
      <c r="AP485" s="22">
        <v>0</v>
      </c>
      <c r="AQ485" s="22">
        <v>0</v>
      </c>
      <c r="AR485" s="22">
        <v>0</v>
      </c>
      <c r="AS485" s="22">
        <v>1</v>
      </c>
      <c r="AT485" s="22">
        <v>0</v>
      </c>
      <c r="AU485" s="22">
        <v>0</v>
      </c>
      <c r="AV485" s="22">
        <v>0</v>
      </c>
      <c r="AW485" s="22">
        <v>48</v>
      </c>
      <c r="AX485" s="20">
        <v>59.8</v>
      </c>
      <c r="AY485" s="20">
        <v>85.2</v>
      </c>
      <c r="AZ485" s="20">
        <v>10</v>
      </c>
      <c r="BA485" s="20">
        <v>15.5</v>
      </c>
      <c r="BB485" s="22">
        <v>2</v>
      </c>
      <c r="BC485" s="20">
        <v>0</v>
      </c>
      <c r="BD485" s="20">
        <v>0.51</v>
      </c>
      <c r="BE485" s="20">
        <v>0.51</v>
      </c>
      <c r="BF485" s="20">
        <v>4.07</v>
      </c>
      <c r="BG485" s="22">
        <v>195</v>
      </c>
      <c r="BH485" s="22">
        <v>79</v>
      </c>
      <c r="BI485" s="22">
        <v>66</v>
      </c>
      <c r="BJ485" s="22">
        <v>15</v>
      </c>
      <c r="BK485" s="22">
        <v>277</v>
      </c>
      <c r="BL485" s="22">
        <v>88</v>
      </c>
      <c r="BM485" s="22">
        <v>165</v>
      </c>
      <c r="BN485" s="22">
        <v>47</v>
      </c>
      <c r="BO485" s="22">
        <v>1</v>
      </c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0.26</v>
      </c>
      <c r="BX485" s="22">
        <v>0.26</v>
      </c>
      <c r="BY485" s="22">
        <v>2.04</v>
      </c>
      <c r="BZ485" s="22">
        <v>1</v>
      </c>
      <c r="CA485" s="22">
        <v>144</v>
      </c>
      <c r="CB485" s="22">
        <v>11</v>
      </c>
      <c r="CC485" s="22">
        <v>684</v>
      </c>
      <c r="CD485" s="22">
        <v>227</v>
      </c>
      <c r="CE485" s="22">
        <v>129</v>
      </c>
      <c r="CF485" s="22">
        <v>42</v>
      </c>
      <c r="CG485" s="22">
        <v>81</v>
      </c>
      <c r="CH485" s="22">
        <v>30</v>
      </c>
      <c r="CI485" s="22">
        <v>1</v>
      </c>
      <c r="CJ485" s="22">
        <v>0.5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472464</v>
      </c>
      <c r="D486" s="22">
        <v>0</v>
      </c>
      <c r="E486" s="22">
        <v>0</v>
      </c>
      <c r="F486" s="22">
        <v>-1</v>
      </c>
      <c r="G486" s="22">
        <v>1</v>
      </c>
      <c r="H486" s="22">
        <v>0</v>
      </c>
      <c r="I486" s="22">
        <v>4</v>
      </c>
      <c r="J486" s="20">
        <v>0.5</v>
      </c>
      <c r="K486" s="20">
        <v>1</v>
      </c>
      <c r="L486" s="22">
        <v>0</v>
      </c>
      <c r="M486" s="20" t="s">
        <v>1470</v>
      </c>
      <c r="N486" s="20">
        <v>0</v>
      </c>
      <c r="O486" s="22">
        <v>399</v>
      </c>
      <c r="P486" s="23" t="b">
        <v>0</v>
      </c>
      <c r="Q486" s="20"/>
      <c r="R486" s="20"/>
      <c r="S486" s="22">
        <v>44</v>
      </c>
      <c r="T486" s="20" t="s">
        <v>1471</v>
      </c>
      <c r="U486" s="20">
        <v>0</v>
      </c>
      <c r="V486" s="20" t="s">
        <v>1472</v>
      </c>
      <c r="W486" s="20">
        <v>0.3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0</v>
      </c>
      <c r="AD486" s="22">
        <v>17288</v>
      </c>
      <c r="AE486" s="22">
        <v>1652</v>
      </c>
      <c r="AF486" s="22">
        <v>12335</v>
      </c>
      <c r="AG486" s="22">
        <v>867</v>
      </c>
      <c r="AH486" s="20">
        <v>0</v>
      </c>
      <c r="AI486" s="20">
        <v>0</v>
      </c>
      <c r="AJ486" s="20" t="s">
        <v>1472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566</v>
      </c>
      <c r="BH486" s="22">
        <v>54</v>
      </c>
      <c r="BI486" s="22">
        <v>555</v>
      </c>
      <c r="BJ486" s="22">
        <v>57</v>
      </c>
      <c r="BK486" s="22">
        <v>540</v>
      </c>
      <c r="BL486" s="22">
        <v>56</v>
      </c>
      <c r="BM486" s="22">
        <v>571</v>
      </c>
      <c r="BN486" s="22">
        <v>56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562</v>
      </c>
      <c r="CB486" s="22">
        <v>90</v>
      </c>
      <c r="CC486" s="22">
        <v>545</v>
      </c>
      <c r="CD486" s="22">
        <v>54</v>
      </c>
      <c r="CE486" s="22">
        <v>571</v>
      </c>
      <c r="CF486" s="22">
        <v>58</v>
      </c>
      <c r="CG486" s="22">
        <v>287</v>
      </c>
      <c r="CH486" s="22">
        <v>49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180184</v>
      </c>
      <c r="D487" s="22">
        <v>0</v>
      </c>
      <c r="E487" s="22">
        <v>0</v>
      </c>
      <c r="F487" s="22">
        <v>-2</v>
      </c>
      <c r="G487" s="22">
        <v>2</v>
      </c>
      <c r="H487" s="22">
        <v>0</v>
      </c>
      <c r="I487" s="22">
        <v>3</v>
      </c>
      <c r="J487" s="20">
        <v>0.5</v>
      </c>
      <c r="K487" s="20">
        <v>1</v>
      </c>
      <c r="L487" s="22">
        <v>0</v>
      </c>
      <c r="M487" s="20" t="s">
        <v>1434</v>
      </c>
      <c r="N487" s="20">
        <v>0</v>
      </c>
      <c r="O487" s="22">
        <v>400</v>
      </c>
      <c r="P487" s="23" t="b">
        <v>0</v>
      </c>
      <c r="Q487" s="20"/>
      <c r="R487" s="20"/>
      <c r="S487" s="22">
        <v>48</v>
      </c>
      <c r="T487" s="20" t="s">
        <v>1435</v>
      </c>
      <c r="U487" s="20">
        <v>0</v>
      </c>
      <c r="V487" s="20" t="s">
        <v>1436</v>
      </c>
      <c r="W487" s="20">
        <v>0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0</v>
      </c>
      <c r="AD487" s="22">
        <v>647</v>
      </c>
      <c r="AE487" s="22">
        <v>49</v>
      </c>
      <c r="AF487" s="22">
        <v>3000</v>
      </c>
      <c r="AG487" s="22">
        <v>85</v>
      </c>
      <c r="AH487" s="20">
        <v>0</v>
      </c>
      <c r="AI487" s="20">
        <v>0</v>
      </c>
      <c r="AJ487" s="20" t="s">
        <v>607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647</v>
      </c>
      <c r="BH487" s="22">
        <v>262</v>
      </c>
      <c r="BI487" s="22">
        <v>644</v>
      </c>
      <c r="BJ487" s="22">
        <v>263</v>
      </c>
      <c r="BK487" s="22">
        <v>640</v>
      </c>
      <c r="BL487" s="22">
        <v>260</v>
      </c>
      <c r="BM487" s="22">
        <v>652</v>
      </c>
      <c r="BN487" s="22">
        <v>265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308</v>
      </c>
      <c r="CB487" s="22">
        <v>204</v>
      </c>
      <c r="CC487" s="22">
        <v>634</v>
      </c>
      <c r="CD487" s="22">
        <v>255</v>
      </c>
      <c r="CE487" s="22">
        <v>651</v>
      </c>
      <c r="CF487" s="22">
        <v>264</v>
      </c>
      <c r="CG487" s="22">
        <v>518</v>
      </c>
      <c r="CH487" s="22">
        <v>184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0</v>
      </c>
      <c r="B488" s="22">
        <v>0</v>
      </c>
      <c r="C488" s="22">
        <v>214590</v>
      </c>
      <c r="D488" s="22">
        <v>-1</v>
      </c>
      <c r="E488" s="22">
        <v>1</v>
      </c>
      <c r="F488" s="22">
        <v>0</v>
      </c>
      <c r="G488" s="22">
        <v>0</v>
      </c>
      <c r="H488" s="22">
        <v>1</v>
      </c>
      <c r="I488" s="22">
        <v>2</v>
      </c>
      <c r="J488" s="20">
        <v>0</v>
      </c>
      <c r="K488" s="20">
        <v>0</v>
      </c>
      <c r="L488" s="22">
        <v>0</v>
      </c>
      <c r="M488" s="20" t="s">
        <v>883</v>
      </c>
      <c r="N488" s="20">
        <v>0.5</v>
      </c>
      <c r="O488" s="22">
        <v>401</v>
      </c>
      <c r="P488" s="23" t="b">
        <v>0</v>
      </c>
      <c r="Q488" s="20" t="s">
        <v>2400</v>
      </c>
      <c r="R488" s="20" t="s">
        <v>3269</v>
      </c>
      <c r="S488" s="22">
        <v>45</v>
      </c>
      <c r="T488" s="20" t="s">
        <v>1443</v>
      </c>
      <c r="U488" s="20">
        <v>3</v>
      </c>
      <c r="V488" s="20" t="s">
        <v>408</v>
      </c>
      <c r="W488" s="20">
        <v>3.5</v>
      </c>
      <c r="X488" s="23" t="b">
        <v>0</v>
      </c>
      <c r="Y488" s="20"/>
      <c r="Z488" s="20" t="s">
        <v>899</v>
      </c>
      <c r="AA488" s="22">
        <v>14</v>
      </c>
      <c r="AB488" s="22">
        <v>1</v>
      </c>
      <c r="AC488" s="22">
        <v>15</v>
      </c>
      <c r="AD488" s="22">
        <v>462560</v>
      </c>
      <c r="AE488" s="22">
        <v>75</v>
      </c>
      <c r="AF488" s="22">
        <v>424558</v>
      </c>
      <c r="AG488" s="22">
        <v>50095</v>
      </c>
      <c r="AH488" s="20">
        <v>0.1</v>
      </c>
      <c r="AI488" s="20">
        <v>3.3</v>
      </c>
      <c r="AJ488" s="20" t="s">
        <v>408</v>
      </c>
      <c r="AK488" s="22">
        <v>340</v>
      </c>
      <c r="AL488" s="22">
        <v>0</v>
      </c>
      <c r="AM488" s="22">
        <v>1</v>
      </c>
      <c r="AN488" s="22">
        <v>1</v>
      </c>
      <c r="AO488" s="22">
        <v>6</v>
      </c>
      <c r="AP488" s="22">
        <v>0</v>
      </c>
      <c r="AQ488" s="22">
        <v>0</v>
      </c>
      <c r="AR488" s="22">
        <v>0</v>
      </c>
      <c r="AS488" s="22">
        <v>2</v>
      </c>
      <c r="AT488" s="22">
        <v>0</v>
      </c>
      <c r="AU488" s="22">
        <v>0</v>
      </c>
      <c r="AV488" s="22">
        <v>3</v>
      </c>
      <c r="AW488" s="22">
        <v>86</v>
      </c>
      <c r="AX488" s="20">
        <v>100.6</v>
      </c>
      <c r="AY488" s="20">
        <v>57.3</v>
      </c>
      <c r="AZ488" s="20">
        <v>10</v>
      </c>
      <c r="BA488" s="20">
        <v>16.899999999999999</v>
      </c>
      <c r="BB488" s="22">
        <v>4</v>
      </c>
      <c r="BC488" s="20">
        <v>0</v>
      </c>
      <c r="BD488" s="20">
        <v>0.93</v>
      </c>
      <c r="BE488" s="20">
        <v>0.93</v>
      </c>
      <c r="BF488" s="20">
        <v>7.77</v>
      </c>
      <c r="BG488" s="22">
        <v>96</v>
      </c>
      <c r="BH488" s="22">
        <v>33</v>
      </c>
      <c r="BI488" s="22">
        <v>125</v>
      </c>
      <c r="BJ488" s="22">
        <v>27</v>
      </c>
      <c r="BK488" s="22">
        <v>269</v>
      </c>
      <c r="BL488" s="22">
        <v>84</v>
      </c>
      <c r="BM488" s="22">
        <v>141</v>
      </c>
      <c r="BN488" s="22">
        <v>34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0.25</v>
      </c>
      <c r="BX488" s="22">
        <v>0.25</v>
      </c>
      <c r="BY488" s="22">
        <v>2.06</v>
      </c>
      <c r="BZ488" s="22">
        <v>1.59</v>
      </c>
      <c r="CA488" s="22">
        <v>384</v>
      </c>
      <c r="CB488" s="22">
        <v>72</v>
      </c>
      <c r="CC488" s="22">
        <v>318</v>
      </c>
      <c r="CD488" s="22">
        <v>106</v>
      </c>
      <c r="CE488" s="22">
        <v>124</v>
      </c>
      <c r="CF488" s="22">
        <v>39</v>
      </c>
      <c r="CG488" s="22">
        <v>95</v>
      </c>
      <c r="CH488" s="22">
        <v>38</v>
      </c>
      <c r="CI488" s="22">
        <v>1.06</v>
      </c>
      <c r="CJ488" s="22">
        <v>0.26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199249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2</v>
      </c>
      <c r="J489" s="20">
        <v>2.5</v>
      </c>
      <c r="K489" s="20">
        <v>3</v>
      </c>
      <c r="L489" s="22">
        <v>5</v>
      </c>
      <c r="M489" s="20" t="s">
        <v>1417</v>
      </c>
      <c r="N489" s="20">
        <v>2</v>
      </c>
      <c r="O489" s="22">
        <v>508</v>
      </c>
      <c r="P489" s="23" t="b">
        <v>0</v>
      </c>
      <c r="Q489" s="20"/>
      <c r="R489" s="20"/>
      <c r="S489" s="22">
        <v>44</v>
      </c>
      <c r="T489" s="20" t="s">
        <v>1604</v>
      </c>
      <c r="U489" s="20">
        <v>3</v>
      </c>
      <c r="V489" s="20" t="s">
        <v>709</v>
      </c>
      <c r="W489" s="20">
        <v>1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6</v>
      </c>
      <c r="AD489" s="22">
        <v>96647</v>
      </c>
      <c r="AE489" s="22">
        <v>18865</v>
      </c>
      <c r="AF489" s="22">
        <v>23082</v>
      </c>
      <c r="AG489" s="22">
        <v>1725</v>
      </c>
      <c r="AH489" s="20">
        <v>0.5</v>
      </c>
      <c r="AI489" s="20">
        <v>1.4</v>
      </c>
      <c r="AJ489" s="20" t="s">
        <v>709</v>
      </c>
      <c r="AK489" s="22">
        <v>162</v>
      </c>
      <c r="AL489" s="22">
        <v>0</v>
      </c>
      <c r="AM489" s="22">
        <v>0</v>
      </c>
      <c r="AN489" s="22">
        <v>1</v>
      </c>
      <c r="AO489" s="22">
        <v>3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0</v>
      </c>
      <c r="AW489" s="22">
        <v>27</v>
      </c>
      <c r="AX489" s="20">
        <v>17</v>
      </c>
      <c r="AY489" s="20">
        <v>27</v>
      </c>
      <c r="AZ489" s="20">
        <v>2</v>
      </c>
      <c r="BA489" s="20">
        <v>4.5999999999999996</v>
      </c>
      <c r="BB489" s="22">
        <v>2</v>
      </c>
      <c r="BC489" s="20">
        <v>0</v>
      </c>
      <c r="BD489" s="20">
        <v>0.24</v>
      </c>
      <c r="BE489" s="20">
        <v>0.24</v>
      </c>
      <c r="BF489" s="20">
        <v>1.97</v>
      </c>
      <c r="BG489" s="22">
        <v>309</v>
      </c>
      <c r="BH489" s="22">
        <v>121</v>
      </c>
      <c r="BI489" s="22">
        <v>210</v>
      </c>
      <c r="BJ489" s="22">
        <v>61</v>
      </c>
      <c r="BK489" s="22">
        <v>339</v>
      </c>
      <c r="BL489" s="22">
        <v>120</v>
      </c>
      <c r="BM489" s="22">
        <v>316</v>
      </c>
      <c r="BN489" s="22">
        <v>112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0.13</v>
      </c>
      <c r="BX489" s="22">
        <v>0.13</v>
      </c>
      <c r="BY489" s="22">
        <v>1.0900000000000001</v>
      </c>
      <c r="BZ489" s="22">
        <v>1.67</v>
      </c>
      <c r="CA489" s="22">
        <v>519</v>
      </c>
      <c r="CB489" s="22">
        <v>129</v>
      </c>
      <c r="CC489" s="22">
        <v>162</v>
      </c>
      <c r="CD489" s="22">
        <v>55</v>
      </c>
      <c r="CE489" s="22">
        <v>120</v>
      </c>
      <c r="CF489" s="22">
        <v>36</v>
      </c>
      <c r="CG489" s="22">
        <v>161</v>
      </c>
      <c r="CH489" s="22">
        <v>63</v>
      </c>
      <c r="CI489" s="22">
        <v>1.1100000000000001</v>
      </c>
      <c r="CJ489" s="22">
        <v>0.56000000000000005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202641</v>
      </c>
      <c r="D490" s="22">
        <v>0</v>
      </c>
      <c r="E490" s="22">
        <v>0</v>
      </c>
      <c r="F490" s="22">
        <v>-1</v>
      </c>
      <c r="G490" s="22">
        <v>1</v>
      </c>
      <c r="H490" s="22">
        <v>0</v>
      </c>
      <c r="I490" s="22">
        <v>1</v>
      </c>
      <c r="J490" s="20">
        <v>2.7</v>
      </c>
      <c r="K490" s="20">
        <v>3.2</v>
      </c>
      <c r="L490" s="22">
        <v>7</v>
      </c>
      <c r="M490" s="20" t="s">
        <v>1251</v>
      </c>
      <c r="N490" s="20">
        <v>2.2000000000000002</v>
      </c>
      <c r="O490" s="22">
        <v>597</v>
      </c>
      <c r="P490" s="23" t="b">
        <v>0</v>
      </c>
      <c r="Q490" s="20"/>
      <c r="R490" s="20"/>
      <c r="S490" s="22">
        <v>49</v>
      </c>
      <c r="T490" s="20" t="s">
        <v>2220</v>
      </c>
      <c r="U490" s="20">
        <v>3.3</v>
      </c>
      <c r="V490" s="20" t="s">
        <v>554</v>
      </c>
      <c r="W490" s="20">
        <v>21.2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20</v>
      </c>
      <c r="AD490" s="22">
        <v>382717</v>
      </c>
      <c r="AE490" s="22">
        <v>13607</v>
      </c>
      <c r="AF490" s="22">
        <v>1023612</v>
      </c>
      <c r="AG490" s="22">
        <v>33423</v>
      </c>
      <c r="AH490" s="20">
        <v>0.4</v>
      </c>
      <c r="AI490" s="20">
        <v>4.0999999999999996</v>
      </c>
      <c r="AJ490" s="20" t="s">
        <v>554</v>
      </c>
      <c r="AK490" s="22">
        <v>540</v>
      </c>
      <c r="AL490" s="22">
        <v>0</v>
      </c>
      <c r="AM490" s="22">
        <v>0</v>
      </c>
      <c r="AN490" s="22">
        <v>2</v>
      </c>
      <c r="AO490" s="22">
        <v>10</v>
      </c>
      <c r="AP490" s="22">
        <v>0</v>
      </c>
      <c r="AQ490" s="22">
        <v>0</v>
      </c>
      <c r="AR490" s="22">
        <v>0</v>
      </c>
      <c r="AS490" s="22">
        <v>2</v>
      </c>
      <c r="AT490" s="22">
        <v>0</v>
      </c>
      <c r="AU490" s="22">
        <v>24</v>
      </c>
      <c r="AV490" s="22">
        <v>1</v>
      </c>
      <c r="AW490" s="22">
        <v>115</v>
      </c>
      <c r="AX490" s="20">
        <v>196.8</v>
      </c>
      <c r="AY490" s="20">
        <v>0</v>
      </c>
      <c r="AZ490" s="20">
        <v>0</v>
      </c>
      <c r="BA490" s="20">
        <v>19.7</v>
      </c>
      <c r="BB490" s="22">
        <v>6</v>
      </c>
      <c r="BC490" s="20">
        <v>0</v>
      </c>
      <c r="BD490" s="20">
        <v>0</v>
      </c>
      <c r="BE490" s="20">
        <v>0</v>
      </c>
      <c r="BF490" s="20">
        <v>10.59</v>
      </c>
      <c r="BG490" s="22">
        <v>13</v>
      </c>
      <c r="BH490" s="22">
        <v>6</v>
      </c>
      <c r="BI490" s="22">
        <v>661</v>
      </c>
      <c r="BJ490" s="22">
        <v>80</v>
      </c>
      <c r="BK490" s="22">
        <v>657</v>
      </c>
      <c r="BL490" s="22">
        <v>79</v>
      </c>
      <c r="BM490" s="22">
        <v>115</v>
      </c>
      <c r="BN490" s="22">
        <v>6</v>
      </c>
      <c r="BO490" s="20"/>
      <c r="BP490" s="20"/>
      <c r="BQ490" s="20"/>
      <c r="BR490" s="20"/>
      <c r="BS490" s="20"/>
      <c r="BT490" s="20"/>
      <c r="BU490" s="22">
        <v>0</v>
      </c>
      <c r="BV490" s="22">
        <v>4</v>
      </c>
      <c r="BW490" s="22">
        <v>0</v>
      </c>
      <c r="BX490" s="22">
        <v>0</v>
      </c>
      <c r="BY490" s="22">
        <v>1.76</v>
      </c>
      <c r="BZ490" s="22">
        <v>1.67</v>
      </c>
      <c r="CA490" s="22">
        <v>256</v>
      </c>
      <c r="CB490" s="22">
        <v>9</v>
      </c>
      <c r="CC490" s="22">
        <v>150</v>
      </c>
      <c r="CD490" s="22">
        <v>16</v>
      </c>
      <c r="CE490" s="22">
        <v>107</v>
      </c>
      <c r="CF490" s="22">
        <v>13</v>
      </c>
      <c r="CG490" s="22">
        <v>16</v>
      </c>
      <c r="CH490" s="22">
        <v>2</v>
      </c>
      <c r="CI490" s="22">
        <v>1</v>
      </c>
      <c r="CJ490" s="22">
        <v>0.33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497894</v>
      </c>
      <c r="D491" s="22">
        <v>0</v>
      </c>
      <c r="E491" s="22">
        <v>0</v>
      </c>
      <c r="F491" s="22">
        <v>1</v>
      </c>
      <c r="G491" s="22">
        <v>-1</v>
      </c>
      <c r="H491" s="22">
        <v>0</v>
      </c>
      <c r="I491" s="22">
        <v>4</v>
      </c>
      <c r="J491" s="20">
        <v>1.7</v>
      </c>
      <c r="K491" s="20">
        <v>2.2000000000000002</v>
      </c>
      <c r="L491" s="22">
        <v>2</v>
      </c>
      <c r="M491" s="20" t="s">
        <v>2450</v>
      </c>
      <c r="N491" s="20">
        <v>1.2</v>
      </c>
      <c r="O491" s="22">
        <v>617</v>
      </c>
      <c r="P491" s="23" t="b">
        <v>0</v>
      </c>
      <c r="Q491" s="20"/>
      <c r="R491" s="20" t="s">
        <v>2451</v>
      </c>
      <c r="S491" s="22">
        <v>71</v>
      </c>
      <c r="T491" s="20" t="s">
        <v>2452</v>
      </c>
      <c r="U491" s="20">
        <v>1.7</v>
      </c>
      <c r="V491" s="20" t="s">
        <v>2453</v>
      </c>
      <c r="W491" s="20">
        <v>4.5999999999999996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5</v>
      </c>
      <c r="AD491" s="22">
        <v>428052</v>
      </c>
      <c r="AE491" s="22">
        <v>35095</v>
      </c>
      <c r="AF491" s="22">
        <v>105362</v>
      </c>
      <c r="AG491" s="22">
        <v>13634</v>
      </c>
      <c r="AH491" s="20">
        <v>0.2</v>
      </c>
      <c r="AI491" s="20">
        <v>0.7</v>
      </c>
      <c r="AJ491" s="20" t="s">
        <v>2453</v>
      </c>
      <c r="AK491" s="22">
        <v>176</v>
      </c>
      <c r="AL491" s="22">
        <v>0</v>
      </c>
      <c r="AM491" s="22">
        <v>0</v>
      </c>
      <c r="AN491" s="22">
        <v>1</v>
      </c>
      <c r="AO491" s="22">
        <v>4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6</v>
      </c>
      <c r="AX491" s="20">
        <v>7</v>
      </c>
      <c r="AY491" s="20">
        <v>24.7</v>
      </c>
      <c r="AZ491" s="20">
        <v>35</v>
      </c>
      <c r="BA491" s="20">
        <v>6.6</v>
      </c>
      <c r="BB491" s="22">
        <v>2</v>
      </c>
      <c r="BC491" s="20">
        <v>0.55000000000000004</v>
      </c>
      <c r="BD491" s="20">
        <v>7.0000000000000007E-2</v>
      </c>
      <c r="BE491" s="20">
        <v>0.62</v>
      </c>
      <c r="BF491" s="20">
        <v>3.22</v>
      </c>
      <c r="BG491" s="22">
        <v>362</v>
      </c>
      <c r="BH491" s="22">
        <v>43</v>
      </c>
      <c r="BI491" s="22">
        <v>225</v>
      </c>
      <c r="BJ491" s="22">
        <v>32</v>
      </c>
      <c r="BK491" s="22">
        <v>155</v>
      </c>
      <c r="BL491" s="22">
        <v>33</v>
      </c>
      <c r="BM491" s="22">
        <v>292</v>
      </c>
      <c r="BN491" s="22">
        <v>42</v>
      </c>
      <c r="BO491" s="20"/>
      <c r="BP491" s="20"/>
      <c r="BQ491" s="20"/>
      <c r="BR491" s="20"/>
      <c r="BS491" s="20"/>
      <c r="BT491" s="20"/>
      <c r="BU491" s="22">
        <v>0.28000000000000003</v>
      </c>
      <c r="BV491" s="22">
        <v>0</v>
      </c>
      <c r="BW491" s="22">
        <v>0.04</v>
      </c>
      <c r="BX491" s="22">
        <v>0.32</v>
      </c>
      <c r="BY491" s="22">
        <v>1.65</v>
      </c>
      <c r="BZ491" s="22">
        <v>2.0499999999999998</v>
      </c>
      <c r="CA491" s="22">
        <v>30</v>
      </c>
      <c r="CB491" s="22">
        <v>12</v>
      </c>
      <c r="CC491" s="22">
        <v>247</v>
      </c>
      <c r="CD491" s="22">
        <v>35</v>
      </c>
      <c r="CE491" s="22">
        <v>259</v>
      </c>
      <c r="CF491" s="22">
        <v>35</v>
      </c>
      <c r="CG491" s="22">
        <v>76</v>
      </c>
      <c r="CH491" s="22">
        <v>16</v>
      </c>
      <c r="CI491" s="22">
        <v>1.02</v>
      </c>
      <c r="CJ491" s="22">
        <v>0.51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487828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3</v>
      </c>
      <c r="J492" s="20">
        <v>0.5</v>
      </c>
      <c r="K492" s="20">
        <v>1</v>
      </c>
      <c r="L492" s="22">
        <v>0</v>
      </c>
      <c r="M492" s="20" t="s">
        <v>2500</v>
      </c>
      <c r="N492" s="20">
        <v>0</v>
      </c>
      <c r="O492" s="22">
        <v>632</v>
      </c>
      <c r="P492" s="23" t="b">
        <v>0</v>
      </c>
      <c r="Q492" s="20"/>
      <c r="R492" s="20"/>
      <c r="S492" s="22">
        <v>45</v>
      </c>
      <c r="T492" s="20" t="s">
        <v>2595</v>
      </c>
      <c r="U492" s="20">
        <v>0</v>
      </c>
      <c r="V492" s="20" t="s">
        <v>2596</v>
      </c>
      <c r="W492" s="20">
        <v>0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0</v>
      </c>
      <c r="AD492" s="22">
        <v>332</v>
      </c>
      <c r="AE492" s="22">
        <v>17</v>
      </c>
      <c r="AF492" s="22">
        <v>654</v>
      </c>
      <c r="AG492" s="22">
        <v>28</v>
      </c>
      <c r="AH492" s="20">
        <v>0</v>
      </c>
      <c r="AI492" s="20">
        <v>0</v>
      </c>
      <c r="AJ492" s="20" t="s">
        <v>2596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618</v>
      </c>
      <c r="BH492" s="22">
        <v>243</v>
      </c>
      <c r="BI492" s="22">
        <v>614</v>
      </c>
      <c r="BJ492" s="22">
        <v>244</v>
      </c>
      <c r="BK492" s="22">
        <v>605</v>
      </c>
      <c r="BL492" s="22">
        <v>239</v>
      </c>
      <c r="BM492" s="22">
        <v>623</v>
      </c>
      <c r="BN492" s="22">
        <v>246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439</v>
      </c>
      <c r="CB492" s="22">
        <v>246</v>
      </c>
      <c r="CC492" s="22">
        <v>600</v>
      </c>
      <c r="CD492" s="22">
        <v>234</v>
      </c>
      <c r="CE492" s="22">
        <v>623</v>
      </c>
      <c r="CF492" s="22">
        <v>246</v>
      </c>
      <c r="CG492" s="22">
        <v>633</v>
      </c>
      <c r="CH492" s="22">
        <v>255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477733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1</v>
      </c>
      <c r="J493" s="20">
        <v>0.5</v>
      </c>
      <c r="K493" s="20">
        <v>1</v>
      </c>
      <c r="L493" s="22">
        <v>0</v>
      </c>
      <c r="M493" s="20" t="s">
        <v>2837</v>
      </c>
      <c r="N493" s="20">
        <v>0</v>
      </c>
      <c r="O493" s="22">
        <v>669</v>
      </c>
      <c r="P493" s="23" t="b">
        <v>0</v>
      </c>
      <c r="Q493" s="20"/>
      <c r="R493" s="20"/>
      <c r="S493" s="22">
        <v>40</v>
      </c>
      <c r="T493" s="20" t="s">
        <v>2838</v>
      </c>
      <c r="U493" s="20">
        <v>0</v>
      </c>
      <c r="V493" s="20" t="s">
        <v>2839</v>
      </c>
      <c r="W493" s="20">
        <v>0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0</v>
      </c>
      <c r="AD493" s="22">
        <v>1422</v>
      </c>
      <c r="AE493" s="22">
        <v>91</v>
      </c>
      <c r="AF493" s="22">
        <v>543</v>
      </c>
      <c r="AG493" s="22">
        <v>61</v>
      </c>
      <c r="AH493" s="20">
        <v>0</v>
      </c>
      <c r="AI493" s="20">
        <v>0</v>
      </c>
      <c r="AJ493" s="20" t="s">
        <v>2839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494</v>
      </c>
      <c r="BH493" s="22">
        <v>67</v>
      </c>
      <c r="BI493" s="22">
        <v>479</v>
      </c>
      <c r="BJ493" s="22">
        <v>51</v>
      </c>
      <c r="BK493" s="22">
        <v>453</v>
      </c>
      <c r="BL493" s="22">
        <v>47</v>
      </c>
      <c r="BM493" s="22">
        <v>499</v>
      </c>
      <c r="BN493" s="22">
        <v>67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684</v>
      </c>
      <c r="CB493" s="22">
        <v>75</v>
      </c>
      <c r="CC493" s="22">
        <v>464</v>
      </c>
      <c r="CD493" s="22">
        <v>66</v>
      </c>
      <c r="CE493" s="22">
        <v>497</v>
      </c>
      <c r="CF493" s="22">
        <v>67</v>
      </c>
      <c r="CG493" s="22">
        <v>574</v>
      </c>
      <c r="CH493" s="22">
        <v>71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504598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3</v>
      </c>
      <c r="J494" s="20">
        <v>0.5</v>
      </c>
      <c r="K494" s="20">
        <v>1</v>
      </c>
      <c r="L494" s="22">
        <v>0</v>
      </c>
      <c r="M494" s="20" t="s">
        <v>1026</v>
      </c>
      <c r="N494" s="20">
        <v>0</v>
      </c>
      <c r="O494" s="22">
        <v>685</v>
      </c>
      <c r="P494" s="23" t="b">
        <v>0</v>
      </c>
      <c r="Q494" s="20"/>
      <c r="R494" s="20"/>
      <c r="S494" s="22">
        <v>45</v>
      </c>
      <c r="T494" s="20" t="s">
        <v>2954</v>
      </c>
      <c r="U494" s="20">
        <v>0</v>
      </c>
      <c r="V494" s="20" t="s">
        <v>2955</v>
      </c>
      <c r="W494" s="20">
        <v>0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0</v>
      </c>
      <c r="AD494" s="22">
        <v>184</v>
      </c>
      <c r="AE494" s="22">
        <v>24</v>
      </c>
      <c r="AF494" s="22">
        <v>79</v>
      </c>
      <c r="AG494" s="22">
        <v>13</v>
      </c>
      <c r="AH494" s="20">
        <v>0</v>
      </c>
      <c r="AI494" s="20">
        <v>0</v>
      </c>
      <c r="AJ494" s="20" t="s">
        <v>2955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627</v>
      </c>
      <c r="BH494" s="22">
        <v>248</v>
      </c>
      <c r="BI494" s="22">
        <v>622</v>
      </c>
      <c r="BJ494" s="22">
        <v>249</v>
      </c>
      <c r="BK494" s="22">
        <v>614</v>
      </c>
      <c r="BL494" s="22">
        <v>244</v>
      </c>
      <c r="BM494" s="22">
        <v>632</v>
      </c>
      <c r="BN494" s="22">
        <v>251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451</v>
      </c>
      <c r="CB494" s="22">
        <v>252</v>
      </c>
      <c r="CC494" s="22">
        <v>609</v>
      </c>
      <c r="CD494" s="22">
        <v>239</v>
      </c>
      <c r="CE494" s="22">
        <v>631</v>
      </c>
      <c r="CF494" s="22">
        <v>251</v>
      </c>
      <c r="CG494" s="22">
        <v>701</v>
      </c>
      <c r="CH494" s="22">
        <v>295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451302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1</v>
      </c>
      <c r="J495" s="20">
        <v>0.5</v>
      </c>
      <c r="K495" s="20">
        <v>1</v>
      </c>
      <c r="L495" s="22">
        <v>0</v>
      </c>
      <c r="M495" s="20" t="s">
        <v>3111</v>
      </c>
      <c r="N495" s="20">
        <v>0</v>
      </c>
      <c r="O495" s="22">
        <v>695</v>
      </c>
      <c r="P495" s="23" t="b">
        <v>0</v>
      </c>
      <c r="Q495" s="20"/>
      <c r="R495" s="20"/>
      <c r="S495" s="22">
        <v>40</v>
      </c>
      <c r="T495" s="20" t="s">
        <v>3112</v>
      </c>
      <c r="U495" s="20">
        <v>0</v>
      </c>
      <c r="V495" s="20" t="s">
        <v>3113</v>
      </c>
      <c r="W495" s="20">
        <v>0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0</v>
      </c>
      <c r="AD495" s="22">
        <v>1398</v>
      </c>
      <c r="AE495" s="22">
        <v>157</v>
      </c>
      <c r="AF495" s="22">
        <v>362</v>
      </c>
      <c r="AG495" s="22">
        <v>64</v>
      </c>
      <c r="AH495" s="20">
        <v>0</v>
      </c>
      <c r="AI495" s="20">
        <v>0</v>
      </c>
      <c r="AJ495" s="20" t="s">
        <v>3111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483</v>
      </c>
      <c r="BH495" s="22">
        <v>62</v>
      </c>
      <c r="BI495" s="22">
        <v>469</v>
      </c>
      <c r="BJ495" s="22">
        <v>46</v>
      </c>
      <c r="BK495" s="22">
        <v>442</v>
      </c>
      <c r="BL495" s="22">
        <v>42</v>
      </c>
      <c r="BM495" s="22">
        <v>489</v>
      </c>
      <c r="BN495" s="22">
        <v>62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671</v>
      </c>
      <c r="CB495" s="22">
        <v>70</v>
      </c>
      <c r="CC495" s="22">
        <v>453</v>
      </c>
      <c r="CD495" s="22">
        <v>61</v>
      </c>
      <c r="CE495" s="22">
        <v>487</v>
      </c>
      <c r="CF495" s="22">
        <v>62</v>
      </c>
      <c r="CG495" s="22">
        <v>606</v>
      </c>
      <c r="CH495" s="22">
        <v>76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37642</v>
      </c>
      <c r="D496" s="22">
        <v>0</v>
      </c>
      <c r="E496" s="22">
        <v>0</v>
      </c>
      <c r="F496" s="22">
        <v>0</v>
      </c>
      <c r="G496" s="22">
        <v>0</v>
      </c>
      <c r="H496" s="22">
        <v>1</v>
      </c>
      <c r="I496" s="22">
        <v>2</v>
      </c>
      <c r="J496" s="20">
        <v>4.5</v>
      </c>
      <c r="K496" s="20">
        <v>5</v>
      </c>
      <c r="L496" s="22">
        <v>12</v>
      </c>
      <c r="M496" s="20" t="s">
        <v>3114</v>
      </c>
      <c r="N496" s="20">
        <v>4</v>
      </c>
      <c r="O496" s="22">
        <v>703</v>
      </c>
      <c r="P496" s="23" t="b">
        <v>0</v>
      </c>
      <c r="Q496" s="20"/>
      <c r="R496" s="20"/>
      <c r="S496" s="22">
        <v>40</v>
      </c>
      <c r="T496" s="20" t="s">
        <v>3115</v>
      </c>
      <c r="U496" s="20">
        <v>6</v>
      </c>
      <c r="V496" s="20" t="s">
        <v>3116</v>
      </c>
      <c r="W496" s="20">
        <v>0.3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12</v>
      </c>
      <c r="AD496" s="22">
        <v>31824</v>
      </c>
      <c r="AE496" s="22">
        <v>29759</v>
      </c>
      <c r="AF496" s="22">
        <v>2040</v>
      </c>
      <c r="AG496" s="22">
        <v>1501</v>
      </c>
      <c r="AH496" s="20">
        <v>1</v>
      </c>
      <c r="AI496" s="20">
        <v>3</v>
      </c>
      <c r="AJ496" s="20" t="s">
        <v>3116</v>
      </c>
      <c r="AK496" s="22">
        <v>94</v>
      </c>
      <c r="AL496" s="22">
        <v>0</v>
      </c>
      <c r="AM496" s="22">
        <v>1</v>
      </c>
      <c r="AN496" s="22">
        <v>1</v>
      </c>
      <c r="AO496" s="22">
        <v>2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3</v>
      </c>
      <c r="AW496" s="22">
        <v>43</v>
      </c>
      <c r="AX496" s="20">
        <v>37.799999999999997</v>
      </c>
      <c r="AY496" s="20">
        <v>14.2</v>
      </c>
      <c r="AZ496" s="20">
        <v>2</v>
      </c>
      <c r="BA496" s="20">
        <v>5.4</v>
      </c>
      <c r="BB496" s="22">
        <v>1</v>
      </c>
      <c r="BC496" s="20">
        <v>0</v>
      </c>
      <c r="BD496" s="20">
        <v>0.14000000000000001</v>
      </c>
      <c r="BE496" s="20">
        <v>0.14000000000000001</v>
      </c>
      <c r="BF496" s="20">
        <v>1.85</v>
      </c>
      <c r="BG496" s="22">
        <v>250</v>
      </c>
      <c r="BH496" s="22">
        <v>99</v>
      </c>
      <c r="BI496" s="22">
        <v>272</v>
      </c>
      <c r="BJ496" s="22">
        <v>88</v>
      </c>
      <c r="BK496" s="22">
        <v>336</v>
      </c>
      <c r="BL496" s="22">
        <v>117</v>
      </c>
      <c r="BM496" s="22">
        <v>303</v>
      </c>
      <c r="BN496" s="22">
        <v>108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0.13</v>
      </c>
      <c r="BX496" s="22">
        <v>0.13</v>
      </c>
      <c r="BY496" s="22">
        <v>1.77</v>
      </c>
      <c r="BZ496" s="22">
        <v>1.91</v>
      </c>
      <c r="CA496" s="22">
        <v>599</v>
      </c>
      <c r="CB496" s="22">
        <v>161</v>
      </c>
      <c r="CC496" s="22">
        <v>47</v>
      </c>
      <c r="CD496" s="22">
        <v>12</v>
      </c>
      <c r="CE496" s="22">
        <v>11</v>
      </c>
      <c r="CF496" s="22">
        <v>1</v>
      </c>
      <c r="CG496" s="22">
        <v>259</v>
      </c>
      <c r="CH496" s="22">
        <v>101</v>
      </c>
      <c r="CI496" s="22">
        <v>0.96</v>
      </c>
      <c r="CJ496" s="22">
        <v>0.96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50</v>
      </c>
      <c r="C497" s="22">
        <v>172912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1</v>
      </c>
      <c r="K497" s="20">
        <v>0.8</v>
      </c>
      <c r="L497" s="22">
        <v>1</v>
      </c>
      <c r="M497" s="20" t="s">
        <v>3270</v>
      </c>
      <c r="N497" s="20">
        <v>0.5</v>
      </c>
      <c r="O497" s="22">
        <v>709</v>
      </c>
      <c r="P497" s="23" t="b">
        <v>0</v>
      </c>
      <c r="Q497" s="20"/>
      <c r="R497" s="20" t="s">
        <v>3271</v>
      </c>
      <c r="S497" s="22">
        <v>50</v>
      </c>
      <c r="T497" s="20" t="s">
        <v>3272</v>
      </c>
      <c r="U497" s="20">
        <v>1</v>
      </c>
      <c r="V497" s="20" t="s">
        <v>3273</v>
      </c>
      <c r="W497" s="20">
        <v>0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1</v>
      </c>
      <c r="AD497" s="22">
        <v>5158</v>
      </c>
      <c r="AE497" s="22">
        <v>1474</v>
      </c>
      <c r="AF497" s="22">
        <v>1515</v>
      </c>
      <c r="AG497" s="22">
        <v>223</v>
      </c>
      <c r="AH497" s="20">
        <v>0.1</v>
      </c>
      <c r="AI497" s="20">
        <v>0.2</v>
      </c>
      <c r="AJ497" s="20" t="s">
        <v>3273</v>
      </c>
      <c r="AK497" s="22">
        <v>1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2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0.01</v>
      </c>
      <c r="BG497" s="22">
        <v>683</v>
      </c>
      <c r="BH497" s="22">
        <v>288</v>
      </c>
      <c r="BI497" s="22">
        <v>681</v>
      </c>
      <c r="BJ497" s="22">
        <v>288</v>
      </c>
      <c r="BK497" s="22">
        <v>677</v>
      </c>
      <c r="BL497" s="22">
        <v>285</v>
      </c>
      <c r="BM497" s="22">
        <v>684</v>
      </c>
      <c r="BN497" s="22">
        <v>289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0.9</v>
      </c>
      <c r="BZ497" s="22">
        <v>0</v>
      </c>
      <c r="CA497" s="22">
        <v>188</v>
      </c>
      <c r="CB497" s="22">
        <v>116</v>
      </c>
      <c r="CC497" s="22">
        <v>331</v>
      </c>
      <c r="CD497" s="22">
        <v>158</v>
      </c>
      <c r="CE497" s="22">
        <v>374</v>
      </c>
      <c r="CF497" s="22">
        <v>175</v>
      </c>
      <c r="CG497" s="22">
        <v>503</v>
      </c>
      <c r="CH497" s="22">
        <v>175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487838</v>
      </c>
      <c r="D498" s="22">
        <v>-1</v>
      </c>
      <c r="E498" s="22">
        <v>1</v>
      </c>
      <c r="F498" s="22">
        <v>-1</v>
      </c>
      <c r="G498" s="22">
        <v>1</v>
      </c>
      <c r="H498" s="22">
        <v>0</v>
      </c>
      <c r="I498" s="22">
        <v>2</v>
      </c>
      <c r="J498" s="20">
        <v>1.2</v>
      </c>
      <c r="K498" s="20">
        <v>1.2</v>
      </c>
      <c r="L498" s="22">
        <v>1</v>
      </c>
      <c r="M498" s="20" t="s">
        <v>505</v>
      </c>
      <c r="N498" s="20">
        <v>0.2</v>
      </c>
      <c r="O498" s="22">
        <v>204</v>
      </c>
      <c r="P498" s="23" t="b">
        <v>0</v>
      </c>
      <c r="Q498" s="20"/>
      <c r="R498" s="20"/>
      <c r="S498" s="22">
        <v>44</v>
      </c>
      <c r="T498" s="20" t="s">
        <v>1187</v>
      </c>
      <c r="U498" s="20">
        <v>1</v>
      </c>
      <c r="V498" s="20" t="s">
        <v>1188</v>
      </c>
      <c r="W498" s="20">
        <v>0.2</v>
      </c>
      <c r="X498" s="23" t="b">
        <v>0</v>
      </c>
      <c r="Y498" s="20"/>
      <c r="Z498" s="20" t="s">
        <v>858</v>
      </c>
      <c r="AA498" s="22">
        <v>15</v>
      </c>
      <c r="AB498" s="22">
        <v>4</v>
      </c>
      <c r="AC498" s="22">
        <v>1</v>
      </c>
      <c r="AD498" s="22">
        <v>9821</v>
      </c>
      <c r="AE498" s="22">
        <v>230</v>
      </c>
      <c r="AF498" s="22">
        <v>13645</v>
      </c>
      <c r="AG498" s="22">
        <v>779</v>
      </c>
      <c r="AH498" s="20">
        <v>0</v>
      </c>
      <c r="AI498" s="20">
        <v>0.2</v>
      </c>
      <c r="AJ498" s="20" t="s">
        <v>1188</v>
      </c>
      <c r="AK498" s="22">
        <v>9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2</v>
      </c>
      <c r="AX498" s="20">
        <v>1</v>
      </c>
      <c r="AY498" s="20">
        <v>0</v>
      </c>
      <c r="AZ498" s="20">
        <v>0</v>
      </c>
      <c r="BA498" s="20">
        <v>0.1</v>
      </c>
      <c r="BB498" s="22">
        <v>0</v>
      </c>
      <c r="BC498" s="20">
        <v>0</v>
      </c>
      <c r="BD498" s="20">
        <v>0</v>
      </c>
      <c r="BE498" s="20">
        <v>0</v>
      </c>
      <c r="BF498" s="20">
        <v>0.09</v>
      </c>
      <c r="BG498" s="22">
        <v>400</v>
      </c>
      <c r="BH498" s="22">
        <v>143</v>
      </c>
      <c r="BI498" s="22">
        <v>559</v>
      </c>
      <c r="BJ498" s="22">
        <v>218</v>
      </c>
      <c r="BK498" s="22">
        <v>544</v>
      </c>
      <c r="BL498" s="22">
        <v>214</v>
      </c>
      <c r="BM498" s="22">
        <v>413</v>
      </c>
      <c r="BN498" s="22">
        <v>145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0.9</v>
      </c>
      <c r="BZ498" s="22">
        <v>0</v>
      </c>
      <c r="CA498" s="22">
        <v>570</v>
      </c>
      <c r="CB498" s="22">
        <v>149</v>
      </c>
      <c r="CC498" s="22">
        <v>356</v>
      </c>
      <c r="CD498" s="22">
        <v>122</v>
      </c>
      <c r="CE498" s="22">
        <v>336</v>
      </c>
      <c r="CF498" s="22">
        <v>122</v>
      </c>
      <c r="CG498" s="22">
        <v>320</v>
      </c>
      <c r="CH498" s="22">
        <v>122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179018</v>
      </c>
      <c r="D499" s="22">
        <v>0</v>
      </c>
      <c r="E499" s="22">
        <v>0</v>
      </c>
      <c r="F499" s="22">
        <v>-2</v>
      </c>
      <c r="G499" s="22">
        <v>2</v>
      </c>
      <c r="H499" s="22">
        <v>0</v>
      </c>
      <c r="I499" s="22">
        <v>3</v>
      </c>
      <c r="J499" s="20">
        <v>4</v>
      </c>
      <c r="K499" s="20">
        <v>4</v>
      </c>
      <c r="L499" s="22">
        <v>8</v>
      </c>
      <c r="M499" s="20" t="s">
        <v>1499</v>
      </c>
      <c r="N499" s="20">
        <v>3</v>
      </c>
      <c r="O499" s="22">
        <v>402</v>
      </c>
      <c r="P499" s="23" t="b">
        <v>0</v>
      </c>
      <c r="Q499" s="20"/>
      <c r="R499" s="20"/>
      <c r="S499" s="22">
        <v>63</v>
      </c>
      <c r="T499" s="20" t="s">
        <v>1500</v>
      </c>
      <c r="U499" s="20">
        <v>2.7</v>
      </c>
      <c r="V499" s="20" t="s">
        <v>1501</v>
      </c>
      <c r="W499" s="20">
        <v>4.3</v>
      </c>
      <c r="X499" s="23" t="b">
        <v>0</v>
      </c>
      <c r="Y499" s="20"/>
      <c r="Z499" s="20" t="s">
        <v>858</v>
      </c>
      <c r="AA499" s="22">
        <v>15</v>
      </c>
      <c r="AB499" s="22">
        <v>4</v>
      </c>
      <c r="AC499" s="22">
        <v>16</v>
      </c>
      <c r="AD499" s="22">
        <v>107945</v>
      </c>
      <c r="AE499" s="22">
        <v>11417</v>
      </c>
      <c r="AF499" s="22">
        <v>430259</v>
      </c>
      <c r="AG499" s="22">
        <v>9691</v>
      </c>
      <c r="AH499" s="20">
        <v>0.5</v>
      </c>
      <c r="AI499" s="20">
        <v>2.5</v>
      </c>
      <c r="AJ499" s="20" t="s">
        <v>410</v>
      </c>
      <c r="AK499" s="22">
        <v>393</v>
      </c>
      <c r="AL499" s="22">
        <v>1</v>
      </c>
      <c r="AM499" s="22">
        <v>0</v>
      </c>
      <c r="AN499" s="22">
        <v>1</v>
      </c>
      <c r="AO499" s="22">
        <v>5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58</v>
      </c>
      <c r="AX499" s="20">
        <v>57.8</v>
      </c>
      <c r="AY499" s="20">
        <v>57.3</v>
      </c>
      <c r="AZ499" s="20">
        <v>87</v>
      </c>
      <c r="BA499" s="20">
        <v>20.100000000000001</v>
      </c>
      <c r="BB499" s="22">
        <v>5</v>
      </c>
      <c r="BC499" s="20">
        <v>1.1000000000000001</v>
      </c>
      <c r="BD499" s="20">
        <v>0.15</v>
      </c>
      <c r="BE499" s="20">
        <v>1.25</v>
      </c>
      <c r="BF499" s="20">
        <v>5.54</v>
      </c>
      <c r="BG499" s="22">
        <v>199</v>
      </c>
      <c r="BH499" s="22">
        <v>78</v>
      </c>
      <c r="BI499" s="22">
        <v>126</v>
      </c>
      <c r="BJ499" s="22">
        <v>87</v>
      </c>
      <c r="BK499" s="22">
        <v>62</v>
      </c>
      <c r="BL499" s="22">
        <v>34</v>
      </c>
      <c r="BM499" s="22">
        <v>109</v>
      </c>
      <c r="BN499" s="22">
        <v>60</v>
      </c>
      <c r="BO499" s="20"/>
      <c r="BP499" s="20"/>
      <c r="BQ499" s="20"/>
      <c r="BR499" s="20"/>
      <c r="BS499" s="20"/>
      <c r="BT499" s="20"/>
      <c r="BU499" s="22">
        <v>0.25</v>
      </c>
      <c r="BV499" s="22">
        <v>0</v>
      </c>
      <c r="BW499" s="22">
        <v>0.03</v>
      </c>
      <c r="BX499" s="22">
        <v>0.28000000000000003</v>
      </c>
      <c r="BY499" s="22">
        <v>1.27</v>
      </c>
      <c r="BZ499" s="22">
        <v>1.1499999999999999</v>
      </c>
      <c r="CA499" s="22">
        <v>57</v>
      </c>
      <c r="CB499" s="22">
        <v>35</v>
      </c>
      <c r="CC499" s="22">
        <v>102</v>
      </c>
      <c r="CD499" s="22">
        <v>46</v>
      </c>
      <c r="CE499" s="22">
        <v>155</v>
      </c>
      <c r="CF499" s="22">
        <v>65</v>
      </c>
      <c r="CG499" s="22">
        <v>80</v>
      </c>
      <c r="CH499" s="22">
        <v>23</v>
      </c>
      <c r="CI499" s="22">
        <v>1.1499999999999999</v>
      </c>
      <c r="CJ499" s="22">
        <v>0.23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215379</v>
      </c>
      <c r="D500" s="22">
        <v>0</v>
      </c>
      <c r="E500" s="22">
        <v>0</v>
      </c>
      <c r="F500" s="22">
        <v>-1</v>
      </c>
      <c r="G500" s="22">
        <v>1</v>
      </c>
      <c r="H500" s="22">
        <v>0</v>
      </c>
      <c r="I500" s="22">
        <v>3</v>
      </c>
      <c r="J500" s="20">
        <v>3.8</v>
      </c>
      <c r="K500" s="20">
        <v>3.8</v>
      </c>
      <c r="L500" s="22">
        <v>6</v>
      </c>
      <c r="M500" s="20" t="s">
        <v>1518</v>
      </c>
      <c r="N500" s="20">
        <v>2.8</v>
      </c>
      <c r="O500" s="22">
        <v>403</v>
      </c>
      <c r="P500" s="23" t="b">
        <v>0</v>
      </c>
      <c r="Q500" s="20"/>
      <c r="R500" s="20" t="s">
        <v>3274</v>
      </c>
      <c r="S500" s="22">
        <v>44</v>
      </c>
      <c r="T500" s="20" t="s">
        <v>1519</v>
      </c>
      <c r="U500" s="20">
        <v>2.2000000000000002</v>
      </c>
      <c r="V500" s="20" t="s">
        <v>539</v>
      </c>
      <c r="W500" s="20">
        <v>3.3</v>
      </c>
      <c r="X500" s="23" t="b">
        <v>0</v>
      </c>
      <c r="Y500" s="20"/>
      <c r="Z500" s="20" t="s">
        <v>858</v>
      </c>
      <c r="AA500" s="22">
        <v>15</v>
      </c>
      <c r="AB500" s="22">
        <v>4</v>
      </c>
      <c r="AC500" s="22">
        <v>13</v>
      </c>
      <c r="AD500" s="22">
        <v>73175</v>
      </c>
      <c r="AE500" s="22">
        <v>12216</v>
      </c>
      <c r="AF500" s="22">
        <v>295988</v>
      </c>
      <c r="AG500" s="22">
        <v>6973</v>
      </c>
      <c r="AH500" s="20">
        <v>0.6</v>
      </c>
      <c r="AI500" s="20">
        <v>3</v>
      </c>
      <c r="AJ500" s="20" t="s">
        <v>539</v>
      </c>
      <c r="AK500" s="22">
        <v>244</v>
      </c>
      <c r="AL500" s="22">
        <v>0</v>
      </c>
      <c r="AM500" s="22">
        <v>1</v>
      </c>
      <c r="AN500" s="22">
        <v>2</v>
      </c>
      <c r="AO500" s="22">
        <v>3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54</v>
      </c>
      <c r="AX500" s="20">
        <v>72.8</v>
      </c>
      <c r="AY500" s="20">
        <v>66.599999999999994</v>
      </c>
      <c r="AZ500" s="20">
        <v>33</v>
      </c>
      <c r="BA500" s="20">
        <v>17.2</v>
      </c>
      <c r="BB500" s="22">
        <v>2</v>
      </c>
      <c r="BC500" s="20">
        <v>0.1</v>
      </c>
      <c r="BD500" s="20">
        <v>0.24</v>
      </c>
      <c r="BE500" s="20">
        <v>0.34</v>
      </c>
      <c r="BF500" s="20">
        <v>2.66</v>
      </c>
      <c r="BG500" s="22">
        <v>164</v>
      </c>
      <c r="BH500" s="22">
        <v>61</v>
      </c>
      <c r="BI500" s="22">
        <v>106</v>
      </c>
      <c r="BJ500" s="22">
        <v>74</v>
      </c>
      <c r="BK500" s="22">
        <v>158</v>
      </c>
      <c r="BL500" s="22">
        <v>93</v>
      </c>
      <c r="BM500" s="22">
        <v>136</v>
      </c>
      <c r="BN500" s="22">
        <v>75</v>
      </c>
      <c r="BO500" s="20"/>
      <c r="BP500" s="20"/>
      <c r="BQ500" s="20"/>
      <c r="BR500" s="20"/>
      <c r="BS500" s="20"/>
      <c r="BT500" s="20"/>
      <c r="BU500" s="22">
        <v>0.04</v>
      </c>
      <c r="BV500" s="22">
        <v>0</v>
      </c>
      <c r="BW500" s="22">
        <v>0.09</v>
      </c>
      <c r="BX500" s="22">
        <v>0.13</v>
      </c>
      <c r="BY500" s="22">
        <v>0.98</v>
      </c>
      <c r="BZ500" s="22">
        <v>1.1100000000000001</v>
      </c>
      <c r="CA500" s="22">
        <v>527</v>
      </c>
      <c r="CB500" s="22">
        <v>278</v>
      </c>
      <c r="CC500" s="22">
        <v>107</v>
      </c>
      <c r="CD500" s="22">
        <v>50</v>
      </c>
      <c r="CE500" s="22">
        <v>186</v>
      </c>
      <c r="CF500" s="22">
        <v>79</v>
      </c>
      <c r="CG500" s="22">
        <v>98</v>
      </c>
      <c r="CH500" s="22">
        <v>27</v>
      </c>
      <c r="CI500" s="22">
        <v>0.74</v>
      </c>
      <c r="CJ500" s="22">
        <v>0.74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0</v>
      </c>
      <c r="B501" s="22">
        <v>0</v>
      </c>
      <c r="C501" s="22">
        <v>441024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2</v>
      </c>
      <c r="J501" s="20">
        <v>0</v>
      </c>
      <c r="K501" s="20">
        <v>0</v>
      </c>
      <c r="L501" s="22">
        <v>0</v>
      </c>
      <c r="M501" s="20" t="s">
        <v>504</v>
      </c>
      <c r="N501" s="20">
        <v>0</v>
      </c>
      <c r="O501" s="22">
        <v>404</v>
      </c>
      <c r="P501" s="23" t="b">
        <v>0</v>
      </c>
      <c r="Q501" s="20" t="s">
        <v>2454</v>
      </c>
      <c r="R501" s="20" t="s">
        <v>2455</v>
      </c>
      <c r="S501" s="22">
        <v>40</v>
      </c>
      <c r="T501" s="20" t="s">
        <v>1662</v>
      </c>
      <c r="U501" s="20">
        <v>0</v>
      </c>
      <c r="V501" s="20" t="s">
        <v>678</v>
      </c>
      <c r="W501" s="20">
        <v>0</v>
      </c>
      <c r="X501" s="23" t="b">
        <v>0</v>
      </c>
      <c r="Y501" s="20"/>
      <c r="Z501" s="20" t="s">
        <v>872</v>
      </c>
      <c r="AA501" s="22">
        <v>15</v>
      </c>
      <c r="AB501" s="22">
        <v>4</v>
      </c>
      <c r="AC501" s="22">
        <v>0</v>
      </c>
      <c r="AD501" s="22">
        <v>0</v>
      </c>
      <c r="AE501" s="22">
        <v>0</v>
      </c>
      <c r="AF501" s="22">
        <v>1856</v>
      </c>
      <c r="AG501" s="22">
        <v>28</v>
      </c>
      <c r="AH501" s="20">
        <v>0</v>
      </c>
      <c r="AI501" s="20">
        <v>0</v>
      </c>
      <c r="AJ501" s="20" t="s">
        <v>678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476</v>
      </c>
      <c r="BH501" s="22">
        <v>175</v>
      </c>
      <c r="BI501" s="22">
        <v>462</v>
      </c>
      <c r="BJ501" s="22">
        <v>174</v>
      </c>
      <c r="BK501" s="22">
        <v>434</v>
      </c>
      <c r="BL501" s="22">
        <v>160</v>
      </c>
      <c r="BM501" s="22">
        <v>482</v>
      </c>
      <c r="BN501" s="22">
        <v>176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663</v>
      </c>
      <c r="CB501" s="22">
        <v>195</v>
      </c>
      <c r="CC501" s="22">
        <v>446</v>
      </c>
      <c r="CD501" s="22">
        <v>160</v>
      </c>
      <c r="CE501" s="22">
        <v>480</v>
      </c>
      <c r="CF501" s="22">
        <v>172</v>
      </c>
      <c r="CG501" s="22">
        <v>609</v>
      </c>
      <c r="CH501" s="22">
        <v>210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220237</v>
      </c>
      <c r="D502" s="22">
        <v>1</v>
      </c>
      <c r="E502" s="22">
        <v>-1</v>
      </c>
      <c r="F502" s="22">
        <v>2</v>
      </c>
      <c r="G502" s="22">
        <v>-2</v>
      </c>
      <c r="H502" s="22">
        <v>2</v>
      </c>
      <c r="I502" s="22">
        <v>2</v>
      </c>
      <c r="J502" s="20">
        <v>6.8</v>
      </c>
      <c r="K502" s="20">
        <v>6.8</v>
      </c>
      <c r="L502" s="22">
        <v>12</v>
      </c>
      <c r="M502" s="20" t="s">
        <v>1516</v>
      </c>
      <c r="N502" s="20">
        <v>5.8</v>
      </c>
      <c r="O502" s="22">
        <v>405</v>
      </c>
      <c r="P502" s="23" t="b">
        <v>1</v>
      </c>
      <c r="Q502" s="20"/>
      <c r="R502" s="20" t="s">
        <v>2956</v>
      </c>
      <c r="S502" s="22">
        <v>47</v>
      </c>
      <c r="T502" s="20" t="s">
        <v>1517</v>
      </c>
      <c r="U502" s="20">
        <v>6</v>
      </c>
      <c r="V502" s="20" t="s">
        <v>400</v>
      </c>
      <c r="W502" s="20">
        <v>22.3</v>
      </c>
      <c r="X502" s="23" t="b">
        <v>0</v>
      </c>
      <c r="Y502" s="20"/>
      <c r="Z502" s="20" t="s">
        <v>858</v>
      </c>
      <c r="AA502" s="22">
        <v>15</v>
      </c>
      <c r="AB502" s="22">
        <v>4</v>
      </c>
      <c r="AC502" s="22">
        <v>30</v>
      </c>
      <c r="AD502" s="22">
        <v>1222203</v>
      </c>
      <c r="AE502" s="22">
        <v>251279</v>
      </c>
      <c r="AF502" s="22">
        <v>781201</v>
      </c>
      <c r="AG502" s="22">
        <v>6997</v>
      </c>
      <c r="AH502" s="20">
        <v>1.2</v>
      </c>
      <c r="AI502" s="20">
        <v>6.4</v>
      </c>
      <c r="AJ502" s="20" t="s">
        <v>400</v>
      </c>
      <c r="AK502" s="22">
        <v>446</v>
      </c>
      <c r="AL502" s="22">
        <v>1</v>
      </c>
      <c r="AM502" s="22">
        <v>1</v>
      </c>
      <c r="AN502" s="22">
        <v>2</v>
      </c>
      <c r="AO502" s="22">
        <v>3</v>
      </c>
      <c r="AP502" s="22">
        <v>0</v>
      </c>
      <c r="AQ502" s="22">
        <v>0</v>
      </c>
      <c r="AR502" s="22">
        <v>0</v>
      </c>
      <c r="AS502" s="22">
        <v>1</v>
      </c>
      <c r="AT502" s="22">
        <v>0</v>
      </c>
      <c r="AU502" s="22">
        <v>0</v>
      </c>
      <c r="AV502" s="22">
        <v>4</v>
      </c>
      <c r="AW502" s="22">
        <v>127</v>
      </c>
      <c r="AX502" s="20">
        <v>125.6</v>
      </c>
      <c r="AY502" s="20">
        <v>25.2</v>
      </c>
      <c r="AZ502" s="20">
        <v>39</v>
      </c>
      <c r="BA502" s="20">
        <v>19</v>
      </c>
      <c r="BB502" s="22">
        <v>5</v>
      </c>
      <c r="BC502" s="20">
        <v>0.28999999999999998</v>
      </c>
      <c r="BD502" s="20">
        <v>0.28000000000000003</v>
      </c>
      <c r="BE502" s="20">
        <v>0.56999999999999995</v>
      </c>
      <c r="BF502" s="20">
        <v>4.9800000000000004</v>
      </c>
      <c r="BG502" s="22">
        <v>63</v>
      </c>
      <c r="BH502" s="22">
        <v>19</v>
      </c>
      <c r="BI502" s="22">
        <v>219</v>
      </c>
      <c r="BJ502" s="22">
        <v>66</v>
      </c>
      <c r="BK502" s="22">
        <v>143</v>
      </c>
      <c r="BL502" s="22">
        <v>27</v>
      </c>
      <c r="BM502" s="22">
        <v>119</v>
      </c>
      <c r="BN502" s="22">
        <v>28</v>
      </c>
      <c r="BO502" s="20"/>
      <c r="BP502" s="20"/>
      <c r="BQ502" s="20"/>
      <c r="BR502" s="20"/>
      <c r="BS502" s="20"/>
      <c r="BT502" s="20"/>
      <c r="BU502" s="22">
        <v>0.06</v>
      </c>
      <c r="BV502" s="22">
        <v>0</v>
      </c>
      <c r="BW502" s="22">
        <v>0.06</v>
      </c>
      <c r="BX502" s="22">
        <v>0.12</v>
      </c>
      <c r="BY502" s="22">
        <v>1</v>
      </c>
      <c r="BZ502" s="22">
        <v>0.61</v>
      </c>
      <c r="CA502" s="22">
        <v>332</v>
      </c>
      <c r="CB502" s="22">
        <v>38</v>
      </c>
      <c r="CC502" s="22">
        <v>14</v>
      </c>
      <c r="CD502" s="22">
        <v>3</v>
      </c>
      <c r="CE502" s="22">
        <v>12</v>
      </c>
      <c r="CF502" s="22">
        <v>2</v>
      </c>
      <c r="CG502" s="22">
        <v>15</v>
      </c>
      <c r="CH502" s="22">
        <v>5</v>
      </c>
      <c r="CI502" s="22">
        <v>1.01</v>
      </c>
      <c r="CJ502" s="22">
        <v>0.4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208706</v>
      </c>
      <c r="D503" s="22">
        <v>0</v>
      </c>
      <c r="E503" s="22">
        <v>0</v>
      </c>
      <c r="F503" s="22">
        <v>-2</v>
      </c>
      <c r="G503" s="22">
        <v>2</v>
      </c>
      <c r="H503" s="22">
        <v>1</v>
      </c>
      <c r="I503" s="22">
        <v>3</v>
      </c>
      <c r="J503" s="20">
        <v>5.8</v>
      </c>
      <c r="K503" s="20">
        <v>5.8</v>
      </c>
      <c r="L503" s="22">
        <v>13</v>
      </c>
      <c r="M503" s="20" t="s">
        <v>1429</v>
      </c>
      <c r="N503" s="20">
        <v>4.8</v>
      </c>
      <c r="O503" s="22">
        <v>406</v>
      </c>
      <c r="P503" s="23" t="b">
        <v>0</v>
      </c>
      <c r="Q503" s="20"/>
      <c r="R503" s="20"/>
      <c r="S503" s="22">
        <v>58</v>
      </c>
      <c r="T503" s="20" t="s">
        <v>1510</v>
      </c>
      <c r="U503" s="20">
        <v>3.5</v>
      </c>
      <c r="V503" s="20" t="s">
        <v>1511</v>
      </c>
      <c r="W503" s="20">
        <v>2.4</v>
      </c>
      <c r="X503" s="23" t="b">
        <v>0</v>
      </c>
      <c r="Y503" s="20"/>
      <c r="Z503" s="20" t="s">
        <v>858</v>
      </c>
      <c r="AA503" s="22">
        <v>15</v>
      </c>
      <c r="AB503" s="22">
        <v>4</v>
      </c>
      <c r="AC503" s="22">
        <v>21</v>
      </c>
      <c r="AD503" s="22">
        <v>59677</v>
      </c>
      <c r="AE503" s="22">
        <v>15207</v>
      </c>
      <c r="AF503" s="22">
        <v>162705</v>
      </c>
      <c r="AG503" s="22">
        <v>3364</v>
      </c>
      <c r="AH503" s="20">
        <v>0.8</v>
      </c>
      <c r="AI503" s="20">
        <v>3.6</v>
      </c>
      <c r="AJ503" s="20" t="s">
        <v>2221</v>
      </c>
      <c r="AK503" s="22">
        <v>524</v>
      </c>
      <c r="AL503" s="22">
        <v>1</v>
      </c>
      <c r="AM503" s="22">
        <v>1</v>
      </c>
      <c r="AN503" s="22">
        <v>2</v>
      </c>
      <c r="AO503" s="22">
        <v>7</v>
      </c>
      <c r="AP503" s="22">
        <v>0</v>
      </c>
      <c r="AQ503" s="22">
        <v>0</v>
      </c>
      <c r="AR503" s="22">
        <v>0</v>
      </c>
      <c r="AS503" s="22">
        <v>3</v>
      </c>
      <c r="AT503" s="22">
        <v>0</v>
      </c>
      <c r="AU503" s="22">
        <v>0</v>
      </c>
      <c r="AV503" s="22">
        <v>2</v>
      </c>
      <c r="AW503" s="22">
        <v>87</v>
      </c>
      <c r="AX503" s="20">
        <v>116.2</v>
      </c>
      <c r="AY503" s="20">
        <v>117.8</v>
      </c>
      <c r="AZ503" s="20">
        <v>76</v>
      </c>
      <c r="BA503" s="20">
        <v>31</v>
      </c>
      <c r="BB503" s="22">
        <v>6</v>
      </c>
      <c r="BC503" s="20">
        <v>0.75</v>
      </c>
      <c r="BD503" s="20">
        <v>0.67</v>
      </c>
      <c r="BE503" s="20">
        <v>1.42</v>
      </c>
      <c r="BF503" s="20">
        <v>6.42</v>
      </c>
      <c r="BG503" s="22">
        <v>73</v>
      </c>
      <c r="BH503" s="22">
        <v>28</v>
      </c>
      <c r="BI503" s="22">
        <v>37</v>
      </c>
      <c r="BJ503" s="22">
        <v>27</v>
      </c>
      <c r="BK503" s="22">
        <v>74</v>
      </c>
      <c r="BL503" s="22">
        <v>42</v>
      </c>
      <c r="BM503" s="22">
        <v>52</v>
      </c>
      <c r="BN503" s="22">
        <v>34</v>
      </c>
      <c r="BO503" s="20"/>
      <c r="BP503" s="20"/>
      <c r="BQ503" s="20"/>
      <c r="BR503" s="20"/>
      <c r="BS503" s="20"/>
      <c r="BT503" s="20"/>
      <c r="BU503" s="22">
        <v>0.13</v>
      </c>
      <c r="BV503" s="22">
        <v>0</v>
      </c>
      <c r="BW503" s="22">
        <v>0.12</v>
      </c>
      <c r="BX503" s="22">
        <v>0.25</v>
      </c>
      <c r="BY503" s="22">
        <v>1.1000000000000001</v>
      </c>
      <c r="BZ503" s="22">
        <v>1.2</v>
      </c>
      <c r="CA503" s="22">
        <v>82</v>
      </c>
      <c r="CB503" s="22">
        <v>51</v>
      </c>
      <c r="CC503" s="22">
        <v>38</v>
      </c>
      <c r="CD503" s="22">
        <v>18</v>
      </c>
      <c r="CE503" s="22">
        <v>102</v>
      </c>
      <c r="CF503" s="22">
        <v>44</v>
      </c>
      <c r="CG503" s="22">
        <v>111</v>
      </c>
      <c r="CH503" s="22">
        <v>32</v>
      </c>
      <c r="CI503" s="22">
        <v>1.03</v>
      </c>
      <c r="CJ503" s="22">
        <v>0.34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78916</v>
      </c>
      <c r="D504" s="22">
        <v>0</v>
      </c>
      <c r="E504" s="22">
        <v>0</v>
      </c>
      <c r="F504" s="22">
        <v>0</v>
      </c>
      <c r="G504" s="22">
        <v>0</v>
      </c>
      <c r="H504" s="22">
        <v>1</v>
      </c>
      <c r="I504" s="22">
        <v>2</v>
      </c>
      <c r="J504" s="20">
        <v>5.8</v>
      </c>
      <c r="K504" s="20">
        <v>5.8</v>
      </c>
      <c r="L504" s="22">
        <v>12</v>
      </c>
      <c r="M504" s="20" t="s">
        <v>1482</v>
      </c>
      <c r="N504" s="20">
        <v>4.8</v>
      </c>
      <c r="O504" s="22">
        <v>407</v>
      </c>
      <c r="P504" s="23" t="b">
        <v>0</v>
      </c>
      <c r="Q504" s="20"/>
      <c r="R504" s="20"/>
      <c r="S504" s="22">
        <v>45</v>
      </c>
      <c r="T504" s="20" t="s">
        <v>1483</v>
      </c>
      <c r="U504" s="20">
        <v>3.8</v>
      </c>
      <c r="V504" s="20" t="s">
        <v>401</v>
      </c>
      <c r="W504" s="20">
        <v>3.9</v>
      </c>
      <c r="X504" s="23" t="b">
        <v>0</v>
      </c>
      <c r="Y504" s="20"/>
      <c r="Z504" s="20" t="s">
        <v>858</v>
      </c>
      <c r="AA504" s="22">
        <v>15</v>
      </c>
      <c r="AB504" s="22">
        <v>4</v>
      </c>
      <c r="AC504" s="22">
        <v>23</v>
      </c>
      <c r="AD504" s="22">
        <v>176511</v>
      </c>
      <c r="AE504" s="22">
        <v>46055</v>
      </c>
      <c r="AF504" s="22">
        <v>109867</v>
      </c>
      <c r="AG504" s="22">
        <v>3507</v>
      </c>
      <c r="AH504" s="20">
        <v>1.1000000000000001</v>
      </c>
      <c r="AI504" s="20">
        <v>5.0999999999999996</v>
      </c>
      <c r="AJ504" s="20" t="s">
        <v>401</v>
      </c>
      <c r="AK504" s="22">
        <v>540</v>
      </c>
      <c r="AL504" s="22">
        <v>1</v>
      </c>
      <c r="AM504" s="22">
        <v>0</v>
      </c>
      <c r="AN504" s="22">
        <v>2</v>
      </c>
      <c r="AO504" s="22">
        <v>7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0</v>
      </c>
      <c r="AW504" s="22">
        <v>107</v>
      </c>
      <c r="AX504" s="20">
        <v>129.19999999999999</v>
      </c>
      <c r="AY504" s="20">
        <v>33.9</v>
      </c>
      <c r="AZ504" s="20">
        <v>60</v>
      </c>
      <c r="BA504" s="20">
        <v>22.3</v>
      </c>
      <c r="BB504" s="22">
        <v>6</v>
      </c>
      <c r="BC504" s="20">
        <v>0.51</v>
      </c>
      <c r="BD504" s="20">
        <v>0.1</v>
      </c>
      <c r="BE504" s="20">
        <v>0.61</v>
      </c>
      <c r="BF504" s="20">
        <v>6.84</v>
      </c>
      <c r="BG504" s="22">
        <v>59</v>
      </c>
      <c r="BH504" s="22">
        <v>16</v>
      </c>
      <c r="BI504" s="22">
        <v>181</v>
      </c>
      <c r="BJ504" s="22">
        <v>51</v>
      </c>
      <c r="BK504" s="22">
        <v>95</v>
      </c>
      <c r="BL504" s="22">
        <v>11</v>
      </c>
      <c r="BM504" s="22">
        <v>89</v>
      </c>
      <c r="BN504" s="22">
        <v>20</v>
      </c>
      <c r="BO504" s="20"/>
      <c r="BP504" s="20"/>
      <c r="BQ504" s="20"/>
      <c r="BR504" s="20"/>
      <c r="BS504" s="20"/>
      <c r="BT504" s="20"/>
      <c r="BU504" s="22">
        <v>0.08</v>
      </c>
      <c r="BV504" s="22">
        <v>0</v>
      </c>
      <c r="BW504" s="22">
        <v>0.02</v>
      </c>
      <c r="BX504" s="22">
        <v>0.1</v>
      </c>
      <c r="BY504" s="22">
        <v>1.1399999999999999</v>
      </c>
      <c r="BZ504" s="22">
        <v>1.17</v>
      </c>
      <c r="CA504" s="22">
        <v>346</v>
      </c>
      <c r="CB504" s="22">
        <v>46</v>
      </c>
      <c r="CC504" s="22">
        <v>32</v>
      </c>
      <c r="CD504" s="22">
        <v>8</v>
      </c>
      <c r="CE504" s="22">
        <v>73</v>
      </c>
      <c r="CF504" s="22">
        <v>19</v>
      </c>
      <c r="CG504" s="22">
        <v>84</v>
      </c>
      <c r="CH504" s="22">
        <v>32</v>
      </c>
      <c r="CI504" s="22">
        <v>1</v>
      </c>
      <c r="CJ504" s="22">
        <v>0.33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0</v>
      </c>
      <c r="B505" s="22">
        <v>0</v>
      </c>
      <c r="C505" s="22">
        <v>59735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1</v>
      </c>
      <c r="J505" s="20">
        <v>0</v>
      </c>
      <c r="K505" s="20">
        <v>0</v>
      </c>
      <c r="L505" s="22">
        <v>0</v>
      </c>
      <c r="M505" s="20" t="s">
        <v>919</v>
      </c>
      <c r="N505" s="20">
        <v>0</v>
      </c>
      <c r="O505" s="22">
        <v>408</v>
      </c>
      <c r="P505" s="23" t="b">
        <v>0</v>
      </c>
      <c r="Q505" s="20" t="s">
        <v>2456</v>
      </c>
      <c r="R505" s="20" t="s">
        <v>2457</v>
      </c>
      <c r="S505" s="22">
        <v>40</v>
      </c>
      <c r="T505" s="20" t="s">
        <v>1478</v>
      </c>
      <c r="U505" s="20">
        <v>0</v>
      </c>
      <c r="V505" s="20" t="s">
        <v>745</v>
      </c>
      <c r="W505" s="20">
        <v>0</v>
      </c>
      <c r="X505" s="23" t="b">
        <v>0</v>
      </c>
      <c r="Y505" s="20"/>
      <c r="Z505" s="20" t="s">
        <v>872</v>
      </c>
      <c r="AA505" s="22">
        <v>15</v>
      </c>
      <c r="AB505" s="22">
        <v>4</v>
      </c>
      <c r="AC505" s="22">
        <v>0</v>
      </c>
      <c r="AD505" s="22">
        <v>0</v>
      </c>
      <c r="AE505" s="22">
        <v>0</v>
      </c>
      <c r="AF505" s="22">
        <v>680</v>
      </c>
      <c r="AG505" s="22">
        <v>16</v>
      </c>
      <c r="AH505" s="20">
        <v>0</v>
      </c>
      <c r="AI505" s="20">
        <v>0</v>
      </c>
      <c r="AJ505" s="20" t="s">
        <v>745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426</v>
      </c>
      <c r="BH505" s="22">
        <v>33</v>
      </c>
      <c r="BI505" s="22">
        <v>409</v>
      </c>
      <c r="BJ505" s="22">
        <v>15</v>
      </c>
      <c r="BK505" s="22">
        <v>380</v>
      </c>
      <c r="BL505" s="22">
        <v>11</v>
      </c>
      <c r="BM505" s="22">
        <v>432</v>
      </c>
      <c r="BN505" s="22">
        <v>33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603</v>
      </c>
      <c r="CB505" s="22">
        <v>39</v>
      </c>
      <c r="CC505" s="22">
        <v>394</v>
      </c>
      <c r="CD505" s="22">
        <v>33</v>
      </c>
      <c r="CE505" s="22">
        <v>427</v>
      </c>
      <c r="CF505" s="22">
        <v>33</v>
      </c>
      <c r="CG505" s="22">
        <v>653</v>
      </c>
      <c r="CH505" s="22">
        <v>80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67089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1</v>
      </c>
      <c r="J506" s="20">
        <v>1</v>
      </c>
      <c r="K506" s="20">
        <v>1</v>
      </c>
      <c r="L506" s="22">
        <v>0</v>
      </c>
      <c r="M506" s="20" t="s">
        <v>866</v>
      </c>
      <c r="N506" s="20">
        <v>0</v>
      </c>
      <c r="O506" s="22">
        <v>409</v>
      </c>
      <c r="P506" s="23" t="b">
        <v>0</v>
      </c>
      <c r="Q506" s="20"/>
      <c r="R506" s="20"/>
      <c r="S506" s="22">
        <v>40</v>
      </c>
      <c r="T506" s="20" t="s">
        <v>1479</v>
      </c>
      <c r="U506" s="20">
        <v>0</v>
      </c>
      <c r="V506" s="20" t="s">
        <v>759</v>
      </c>
      <c r="W506" s="20">
        <v>1</v>
      </c>
      <c r="X506" s="23" t="b">
        <v>0</v>
      </c>
      <c r="Y506" s="20"/>
      <c r="Z506" s="20" t="s">
        <v>858</v>
      </c>
      <c r="AA506" s="22">
        <v>15</v>
      </c>
      <c r="AB506" s="22">
        <v>4</v>
      </c>
      <c r="AC506" s="22">
        <v>0</v>
      </c>
      <c r="AD506" s="22">
        <v>6126</v>
      </c>
      <c r="AE506" s="22">
        <v>213</v>
      </c>
      <c r="AF506" s="22">
        <v>29058</v>
      </c>
      <c r="AG506" s="22">
        <v>1355</v>
      </c>
      <c r="AH506" s="20">
        <v>0</v>
      </c>
      <c r="AI506" s="20">
        <v>0</v>
      </c>
      <c r="AJ506" s="20" t="s">
        <v>759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428</v>
      </c>
      <c r="BH506" s="22">
        <v>35</v>
      </c>
      <c r="BI506" s="22">
        <v>411</v>
      </c>
      <c r="BJ506" s="22">
        <v>17</v>
      </c>
      <c r="BK506" s="22">
        <v>382</v>
      </c>
      <c r="BL506" s="22">
        <v>13</v>
      </c>
      <c r="BM506" s="22">
        <v>434</v>
      </c>
      <c r="BN506" s="22">
        <v>35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605</v>
      </c>
      <c r="CB506" s="22">
        <v>41</v>
      </c>
      <c r="CC506" s="22">
        <v>396</v>
      </c>
      <c r="CD506" s="22">
        <v>35</v>
      </c>
      <c r="CE506" s="22">
        <v>429</v>
      </c>
      <c r="CF506" s="22">
        <v>35</v>
      </c>
      <c r="CG506" s="22">
        <v>165</v>
      </c>
      <c r="CH506" s="22">
        <v>22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90105</v>
      </c>
      <c r="D507" s="22">
        <v>0</v>
      </c>
      <c r="E507" s="22">
        <v>0</v>
      </c>
      <c r="F507" s="22">
        <v>-1</v>
      </c>
      <c r="G507" s="22">
        <v>1</v>
      </c>
      <c r="H507" s="22">
        <v>0</v>
      </c>
      <c r="I507" s="22">
        <v>3</v>
      </c>
      <c r="J507" s="20">
        <v>0</v>
      </c>
      <c r="K507" s="20">
        <v>0</v>
      </c>
      <c r="L507" s="22">
        <v>0</v>
      </c>
      <c r="M507" s="20" t="s">
        <v>983</v>
      </c>
      <c r="N507" s="20">
        <v>0</v>
      </c>
      <c r="O507" s="22">
        <v>410</v>
      </c>
      <c r="P507" s="23" t="b">
        <v>0</v>
      </c>
      <c r="Q507" s="20" t="s">
        <v>2924</v>
      </c>
      <c r="R507" s="20" t="s">
        <v>2957</v>
      </c>
      <c r="S507" s="22">
        <v>49</v>
      </c>
      <c r="T507" s="20" t="s">
        <v>1484</v>
      </c>
      <c r="U507" s="20">
        <v>0</v>
      </c>
      <c r="V507" s="20" t="s">
        <v>622</v>
      </c>
      <c r="W507" s="20">
        <v>0</v>
      </c>
      <c r="X507" s="23" t="b">
        <v>0</v>
      </c>
      <c r="Y507" s="20"/>
      <c r="Z507" s="20" t="s">
        <v>872</v>
      </c>
      <c r="AA507" s="22">
        <v>15</v>
      </c>
      <c r="AB507" s="22">
        <v>4</v>
      </c>
      <c r="AC507" s="22">
        <v>0</v>
      </c>
      <c r="AD507" s="22">
        <v>285</v>
      </c>
      <c r="AE507" s="22">
        <v>0</v>
      </c>
      <c r="AF507" s="22">
        <v>3615</v>
      </c>
      <c r="AG507" s="22">
        <v>72</v>
      </c>
      <c r="AH507" s="20">
        <v>0</v>
      </c>
      <c r="AI507" s="20">
        <v>0</v>
      </c>
      <c r="AJ507" s="20" t="s">
        <v>622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655</v>
      </c>
      <c r="BH507" s="22">
        <v>268</v>
      </c>
      <c r="BI507" s="22">
        <v>652</v>
      </c>
      <c r="BJ507" s="22">
        <v>269</v>
      </c>
      <c r="BK507" s="22">
        <v>647</v>
      </c>
      <c r="BL507" s="22">
        <v>265</v>
      </c>
      <c r="BM507" s="22">
        <v>659</v>
      </c>
      <c r="BN507" s="22">
        <v>270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236</v>
      </c>
      <c r="CB507" s="22">
        <v>154</v>
      </c>
      <c r="CC507" s="22">
        <v>644</v>
      </c>
      <c r="CD507" s="22">
        <v>263</v>
      </c>
      <c r="CE507" s="22">
        <v>659</v>
      </c>
      <c r="CF507" s="22">
        <v>270</v>
      </c>
      <c r="CG507" s="22">
        <v>575</v>
      </c>
      <c r="CH507" s="22">
        <v>217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81441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1</v>
      </c>
      <c r="J508" s="20">
        <v>1</v>
      </c>
      <c r="K508" s="20">
        <v>1</v>
      </c>
      <c r="L508" s="22">
        <v>0</v>
      </c>
      <c r="M508" s="20" t="s">
        <v>1006</v>
      </c>
      <c r="N508" s="20">
        <v>0</v>
      </c>
      <c r="O508" s="22">
        <v>411</v>
      </c>
      <c r="P508" s="23" t="b">
        <v>0</v>
      </c>
      <c r="Q508" s="20"/>
      <c r="R508" s="20"/>
      <c r="S508" s="22">
        <v>40</v>
      </c>
      <c r="T508" s="20" t="s">
        <v>1874</v>
      </c>
      <c r="U508" s="20">
        <v>0</v>
      </c>
      <c r="V508" s="20" t="s">
        <v>1875</v>
      </c>
      <c r="W508" s="20">
        <v>0.1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0</v>
      </c>
      <c r="AD508" s="22">
        <v>414</v>
      </c>
      <c r="AE508" s="22">
        <v>9</v>
      </c>
      <c r="AF508" s="22">
        <v>1829</v>
      </c>
      <c r="AG508" s="22">
        <v>91</v>
      </c>
      <c r="AH508" s="20">
        <v>0</v>
      </c>
      <c r="AI508" s="20">
        <v>0</v>
      </c>
      <c r="AJ508" s="20" t="s">
        <v>1875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0">
        <v>0</v>
      </c>
      <c r="AY508" s="20">
        <v>0</v>
      </c>
      <c r="AZ508" s="20">
        <v>0</v>
      </c>
      <c r="BA508" s="20">
        <v>0</v>
      </c>
      <c r="BB508" s="22">
        <v>0</v>
      </c>
      <c r="BC508" s="20">
        <v>0</v>
      </c>
      <c r="BD508" s="20">
        <v>0</v>
      </c>
      <c r="BE508" s="20">
        <v>0</v>
      </c>
      <c r="BF508" s="20">
        <v>0</v>
      </c>
      <c r="BG508" s="22">
        <v>430</v>
      </c>
      <c r="BH508" s="22">
        <v>37</v>
      </c>
      <c r="BI508" s="22">
        <v>413</v>
      </c>
      <c r="BJ508" s="22">
        <v>19</v>
      </c>
      <c r="BK508" s="22">
        <v>384</v>
      </c>
      <c r="BL508" s="22">
        <v>15</v>
      </c>
      <c r="BM508" s="22">
        <v>436</v>
      </c>
      <c r="BN508" s="22">
        <v>37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</v>
      </c>
      <c r="BZ508" s="22">
        <v>0</v>
      </c>
      <c r="CA508" s="22">
        <v>607</v>
      </c>
      <c r="CB508" s="22">
        <v>43</v>
      </c>
      <c r="CC508" s="22">
        <v>398</v>
      </c>
      <c r="CD508" s="22">
        <v>37</v>
      </c>
      <c r="CE508" s="22">
        <v>431</v>
      </c>
      <c r="CF508" s="22">
        <v>37</v>
      </c>
      <c r="CG508" s="22">
        <v>459</v>
      </c>
      <c r="CH508" s="22">
        <v>64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232826</v>
      </c>
      <c r="D509" s="22">
        <v>1</v>
      </c>
      <c r="E509" s="22">
        <v>-1</v>
      </c>
      <c r="F509" s="22">
        <v>1</v>
      </c>
      <c r="G509" s="22">
        <v>-1</v>
      </c>
      <c r="H509" s="22">
        <v>0</v>
      </c>
      <c r="I509" s="22">
        <v>3</v>
      </c>
      <c r="J509" s="20">
        <v>8</v>
      </c>
      <c r="K509" s="20">
        <v>8</v>
      </c>
      <c r="L509" s="22">
        <v>12</v>
      </c>
      <c r="M509" s="20" t="s">
        <v>444</v>
      </c>
      <c r="N509" s="20">
        <v>7</v>
      </c>
      <c r="O509" s="22">
        <v>412</v>
      </c>
      <c r="P509" s="23" t="b">
        <v>0</v>
      </c>
      <c r="Q509" s="20"/>
      <c r="R509" s="20"/>
      <c r="S509" s="22">
        <v>56</v>
      </c>
      <c r="T509" s="20" t="s">
        <v>1267</v>
      </c>
      <c r="U509" s="20">
        <v>5.3</v>
      </c>
      <c r="V509" s="20" t="s">
        <v>581</v>
      </c>
      <c r="W509" s="20">
        <v>3.3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32</v>
      </c>
      <c r="AD509" s="22">
        <v>330825</v>
      </c>
      <c r="AE509" s="22">
        <v>105257</v>
      </c>
      <c r="AF509" s="22">
        <v>72219</v>
      </c>
      <c r="AG509" s="22">
        <v>5277</v>
      </c>
      <c r="AH509" s="20">
        <v>1.3</v>
      </c>
      <c r="AI509" s="20">
        <v>5.7</v>
      </c>
      <c r="AJ509" s="20" t="s">
        <v>581</v>
      </c>
      <c r="AK509" s="22">
        <v>451</v>
      </c>
      <c r="AL509" s="22">
        <v>2</v>
      </c>
      <c r="AM509" s="22">
        <v>3</v>
      </c>
      <c r="AN509" s="22">
        <v>3</v>
      </c>
      <c r="AO509" s="22">
        <v>5</v>
      </c>
      <c r="AP509" s="22">
        <v>0</v>
      </c>
      <c r="AQ509" s="22">
        <v>0</v>
      </c>
      <c r="AR509" s="22">
        <v>0</v>
      </c>
      <c r="AS509" s="22">
        <v>4</v>
      </c>
      <c r="AT509" s="22">
        <v>0</v>
      </c>
      <c r="AU509" s="22">
        <v>0</v>
      </c>
      <c r="AV509" s="22">
        <v>3</v>
      </c>
      <c r="AW509" s="22">
        <v>107</v>
      </c>
      <c r="AX509" s="20">
        <v>153.80000000000001</v>
      </c>
      <c r="AY509" s="20">
        <v>117.4</v>
      </c>
      <c r="AZ509" s="20">
        <v>128</v>
      </c>
      <c r="BA509" s="20">
        <v>39.5</v>
      </c>
      <c r="BB509" s="22">
        <v>5</v>
      </c>
      <c r="BC509" s="20">
        <v>1.56</v>
      </c>
      <c r="BD509" s="20">
        <v>1.18</v>
      </c>
      <c r="BE509" s="20">
        <v>2.73</v>
      </c>
      <c r="BF509" s="20">
        <v>5.22</v>
      </c>
      <c r="BG509" s="22">
        <v>36</v>
      </c>
      <c r="BH509" s="22">
        <v>13</v>
      </c>
      <c r="BI509" s="22">
        <v>38</v>
      </c>
      <c r="BJ509" s="22">
        <v>28</v>
      </c>
      <c r="BK509" s="22">
        <v>40</v>
      </c>
      <c r="BL509" s="22">
        <v>26</v>
      </c>
      <c r="BM509" s="22">
        <v>28</v>
      </c>
      <c r="BN509" s="22">
        <v>20</v>
      </c>
      <c r="BO509" s="22">
        <v>2</v>
      </c>
      <c r="BP509" s="20"/>
      <c r="BQ509" s="20"/>
      <c r="BR509" s="20"/>
      <c r="BS509" s="20"/>
      <c r="BT509" s="20"/>
      <c r="BU509" s="22">
        <v>0.31</v>
      </c>
      <c r="BV509" s="22">
        <v>0</v>
      </c>
      <c r="BW509" s="22">
        <v>0.24</v>
      </c>
      <c r="BX509" s="22">
        <v>0.55000000000000004</v>
      </c>
      <c r="BY509" s="22">
        <v>1.04</v>
      </c>
      <c r="BZ509" s="22">
        <v>1</v>
      </c>
      <c r="CA509" s="22">
        <v>90</v>
      </c>
      <c r="CB509" s="22">
        <v>55</v>
      </c>
      <c r="CC509" s="22">
        <v>6</v>
      </c>
      <c r="CD509" s="22">
        <v>5</v>
      </c>
      <c r="CE509" s="22">
        <v>20</v>
      </c>
      <c r="CF509" s="22">
        <v>13</v>
      </c>
      <c r="CG509" s="22">
        <v>99</v>
      </c>
      <c r="CH509" s="22">
        <v>28</v>
      </c>
      <c r="CI509" s="22">
        <v>1</v>
      </c>
      <c r="CJ509" s="22">
        <v>0.6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27.75" thickBot="1">
      <c r="A510" s="22">
        <v>0</v>
      </c>
      <c r="B510" s="22">
        <v>0</v>
      </c>
      <c r="C510" s="22">
        <v>153127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3</v>
      </c>
      <c r="J510" s="20">
        <v>0</v>
      </c>
      <c r="K510" s="20">
        <v>0</v>
      </c>
      <c r="L510" s="22">
        <v>0</v>
      </c>
      <c r="M510" s="20" t="s">
        <v>1282</v>
      </c>
      <c r="N510" s="20">
        <v>0</v>
      </c>
      <c r="O510" s="22">
        <v>413</v>
      </c>
      <c r="P510" s="23" t="b">
        <v>0</v>
      </c>
      <c r="Q510" s="20" t="s">
        <v>3275</v>
      </c>
      <c r="R510" s="20" t="s">
        <v>3276</v>
      </c>
      <c r="S510" s="22">
        <v>44</v>
      </c>
      <c r="T510" s="20" t="s">
        <v>2222</v>
      </c>
      <c r="U510" s="20">
        <v>0</v>
      </c>
      <c r="V510" s="20" t="s">
        <v>2223</v>
      </c>
      <c r="W510" s="20">
        <v>0</v>
      </c>
      <c r="X510" s="23" t="b">
        <v>0</v>
      </c>
      <c r="Y510" s="20"/>
      <c r="Z510" s="20" t="s">
        <v>872</v>
      </c>
      <c r="AA510" s="22">
        <v>15</v>
      </c>
      <c r="AB510" s="22">
        <v>4</v>
      </c>
      <c r="AC510" s="22">
        <v>0</v>
      </c>
      <c r="AD510" s="22">
        <v>851</v>
      </c>
      <c r="AE510" s="22">
        <v>0</v>
      </c>
      <c r="AF510" s="22">
        <v>3493</v>
      </c>
      <c r="AG510" s="22">
        <v>158</v>
      </c>
      <c r="AH510" s="20">
        <v>0</v>
      </c>
      <c r="AI510" s="20">
        <v>0</v>
      </c>
      <c r="AJ510" s="20" t="s">
        <v>2223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532</v>
      </c>
      <c r="BH510" s="22">
        <v>199</v>
      </c>
      <c r="BI510" s="22">
        <v>520</v>
      </c>
      <c r="BJ510" s="22">
        <v>199</v>
      </c>
      <c r="BK510" s="22">
        <v>499</v>
      </c>
      <c r="BL510" s="22">
        <v>190</v>
      </c>
      <c r="BM510" s="22">
        <v>537</v>
      </c>
      <c r="BN510" s="22">
        <v>202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502</v>
      </c>
      <c r="CB510" s="22">
        <v>272</v>
      </c>
      <c r="CC510" s="22">
        <v>506</v>
      </c>
      <c r="CD510" s="22">
        <v>185</v>
      </c>
      <c r="CE510" s="22">
        <v>537</v>
      </c>
      <c r="CF510" s="22">
        <v>202</v>
      </c>
      <c r="CG510" s="22">
        <v>538</v>
      </c>
      <c r="CH510" s="22">
        <v>197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83314</v>
      </c>
      <c r="D511" s="22">
        <v>0</v>
      </c>
      <c r="E511" s="22">
        <v>0</v>
      </c>
      <c r="F511" s="22">
        <v>-1</v>
      </c>
      <c r="G511" s="22">
        <v>1</v>
      </c>
      <c r="H511" s="22">
        <v>0</v>
      </c>
      <c r="I511" s="22">
        <v>3</v>
      </c>
      <c r="J511" s="20">
        <v>0</v>
      </c>
      <c r="K511" s="20">
        <v>0</v>
      </c>
      <c r="L511" s="22">
        <v>0</v>
      </c>
      <c r="M511" s="20" t="s">
        <v>1512</v>
      </c>
      <c r="N511" s="20">
        <v>0</v>
      </c>
      <c r="O511" s="22">
        <v>414</v>
      </c>
      <c r="P511" s="23" t="b">
        <v>0</v>
      </c>
      <c r="Q511" s="20" t="s">
        <v>3117</v>
      </c>
      <c r="R511" s="20" t="s">
        <v>3118</v>
      </c>
      <c r="S511" s="22">
        <v>44</v>
      </c>
      <c r="T511" s="20" t="s">
        <v>1513</v>
      </c>
      <c r="U511" s="20">
        <v>0</v>
      </c>
      <c r="V511" s="20" t="s">
        <v>744</v>
      </c>
      <c r="W511" s="20">
        <v>0</v>
      </c>
      <c r="X511" s="23" t="b">
        <v>0</v>
      </c>
      <c r="Y511" s="20"/>
      <c r="Z511" s="20" t="s">
        <v>872</v>
      </c>
      <c r="AA511" s="22">
        <v>15</v>
      </c>
      <c r="AB511" s="22">
        <v>4</v>
      </c>
      <c r="AC511" s="22">
        <v>0</v>
      </c>
      <c r="AD511" s="22">
        <v>716</v>
      </c>
      <c r="AE511" s="22">
        <v>0</v>
      </c>
      <c r="AF511" s="22">
        <v>3880</v>
      </c>
      <c r="AG511" s="22">
        <v>101</v>
      </c>
      <c r="AH511" s="20">
        <v>0</v>
      </c>
      <c r="AI511" s="20">
        <v>0</v>
      </c>
      <c r="AJ511" s="20" t="s">
        <v>744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524</v>
      </c>
      <c r="BH511" s="22">
        <v>195</v>
      </c>
      <c r="BI511" s="22">
        <v>511</v>
      </c>
      <c r="BJ511" s="22">
        <v>195</v>
      </c>
      <c r="BK511" s="22">
        <v>489</v>
      </c>
      <c r="BL511" s="22">
        <v>186</v>
      </c>
      <c r="BM511" s="22">
        <v>529</v>
      </c>
      <c r="BN511" s="22">
        <v>198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485</v>
      </c>
      <c r="CB511" s="22">
        <v>268</v>
      </c>
      <c r="CC511" s="22">
        <v>497</v>
      </c>
      <c r="CD511" s="22">
        <v>181</v>
      </c>
      <c r="CE511" s="22">
        <v>529</v>
      </c>
      <c r="CF511" s="22">
        <v>198</v>
      </c>
      <c r="CG511" s="22">
        <v>540</v>
      </c>
      <c r="CH511" s="22">
        <v>198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0"/>
      <c r="B512" s="20"/>
      <c r="C512" s="22">
        <v>219168</v>
      </c>
      <c r="D512" s="22">
        <v>0</v>
      </c>
      <c r="E512" s="22">
        <v>0</v>
      </c>
      <c r="F512" s="22">
        <v>1</v>
      </c>
      <c r="G512" s="22">
        <v>-1</v>
      </c>
      <c r="H512" s="22">
        <v>1</v>
      </c>
      <c r="I512" s="22">
        <v>4</v>
      </c>
      <c r="J512" s="20">
        <v>3.2</v>
      </c>
      <c r="K512" s="20">
        <v>3.2</v>
      </c>
      <c r="L512" s="22">
        <v>5</v>
      </c>
      <c r="M512" s="20" t="s">
        <v>1520</v>
      </c>
      <c r="N512" s="20">
        <v>2.2000000000000002</v>
      </c>
      <c r="O512" s="22">
        <v>415</v>
      </c>
      <c r="P512" s="23" t="b">
        <v>0</v>
      </c>
      <c r="Q512" s="20"/>
      <c r="R512" s="20"/>
      <c r="S512" s="22">
        <v>76</v>
      </c>
      <c r="T512" s="20" t="s">
        <v>1521</v>
      </c>
      <c r="U512" s="20">
        <v>4.8</v>
      </c>
      <c r="V512" s="20" t="s">
        <v>1522</v>
      </c>
      <c r="W512" s="20">
        <v>22.8</v>
      </c>
      <c r="X512" s="23" t="b">
        <v>0</v>
      </c>
      <c r="Y512" s="20"/>
      <c r="Z512" s="20" t="s">
        <v>858</v>
      </c>
      <c r="AA512" s="22">
        <v>15</v>
      </c>
      <c r="AB512" s="22">
        <v>4</v>
      </c>
      <c r="AC512" s="22">
        <v>24</v>
      </c>
      <c r="AD512" s="22">
        <v>1386778</v>
      </c>
      <c r="AE512" s="22">
        <v>24227</v>
      </c>
      <c r="AF512" s="22">
        <v>1223230</v>
      </c>
      <c r="AG512" s="22">
        <v>94727</v>
      </c>
      <c r="AH512" s="20">
        <v>0.3</v>
      </c>
      <c r="AI512" s="20">
        <v>3.2</v>
      </c>
      <c r="AJ512" s="20" t="s">
        <v>1522</v>
      </c>
      <c r="AK512" s="22">
        <v>296</v>
      </c>
      <c r="AL512" s="22">
        <v>3</v>
      </c>
      <c r="AM512" s="22">
        <v>0</v>
      </c>
      <c r="AN512" s="22">
        <v>1</v>
      </c>
      <c r="AO512" s="22">
        <v>5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3</v>
      </c>
      <c r="AW512" s="22">
        <v>97</v>
      </c>
      <c r="AX512" s="20">
        <v>111</v>
      </c>
      <c r="AY512" s="20">
        <v>17.8</v>
      </c>
      <c r="AZ512" s="20">
        <v>127</v>
      </c>
      <c r="BA512" s="20">
        <v>25.6</v>
      </c>
      <c r="BB512" s="22">
        <v>4</v>
      </c>
      <c r="BC512" s="20">
        <v>2.0099999999999998</v>
      </c>
      <c r="BD512" s="20">
        <v>0.11</v>
      </c>
      <c r="BE512" s="20">
        <v>2.12</v>
      </c>
      <c r="BF512" s="20">
        <v>4.24</v>
      </c>
      <c r="BG512" s="22">
        <v>84</v>
      </c>
      <c r="BH512" s="22">
        <v>10</v>
      </c>
      <c r="BI512" s="22">
        <v>246</v>
      </c>
      <c r="BJ512" s="22">
        <v>36</v>
      </c>
      <c r="BK512" s="22">
        <v>42</v>
      </c>
      <c r="BL512" s="22">
        <v>15</v>
      </c>
      <c r="BM512" s="22">
        <v>65</v>
      </c>
      <c r="BN512" s="22">
        <v>16</v>
      </c>
      <c r="BO512" s="20"/>
      <c r="BP512" s="20"/>
      <c r="BQ512" s="20"/>
      <c r="BR512" s="20"/>
      <c r="BS512" s="22">
        <v>2</v>
      </c>
      <c r="BT512" s="20"/>
      <c r="BU512" s="22">
        <v>0.61</v>
      </c>
      <c r="BV512" s="22">
        <v>0</v>
      </c>
      <c r="BW512" s="22">
        <v>0.03</v>
      </c>
      <c r="BX512" s="22">
        <v>0.64</v>
      </c>
      <c r="BY512" s="22">
        <v>1.29</v>
      </c>
      <c r="BZ512" s="22">
        <v>1.52</v>
      </c>
      <c r="CA512" s="22">
        <v>19</v>
      </c>
      <c r="CB512" s="22">
        <v>7</v>
      </c>
      <c r="CC512" s="22">
        <v>158</v>
      </c>
      <c r="CD512" s="22">
        <v>22</v>
      </c>
      <c r="CE512" s="22">
        <v>35</v>
      </c>
      <c r="CF512" s="22">
        <v>8</v>
      </c>
      <c r="CG512" s="22">
        <v>14</v>
      </c>
      <c r="CH512" s="22">
        <v>3</v>
      </c>
      <c r="CI512" s="22">
        <v>1.22</v>
      </c>
      <c r="CJ512" s="22">
        <v>0.3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180974</v>
      </c>
      <c r="D513" s="22">
        <v>-1</v>
      </c>
      <c r="E513" s="22">
        <v>1</v>
      </c>
      <c r="F513" s="22">
        <v>-2</v>
      </c>
      <c r="G513" s="22">
        <v>2</v>
      </c>
      <c r="H513" s="22">
        <v>0</v>
      </c>
      <c r="I513" s="22">
        <v>3</v>
      </c>
      <c r="J513" s="20">
        <v>0</v>
      </c>
      <c r="K513" s="20">
        <v>0</v>
      </c>
      <c r="L513" s="22">
        <v>0</v>
      </c>
      <c r="M513" s="20" t="s">
        <v>1505</v>
      </c>
      <c r="N513" s="20">
        <v>0.8</v>
      </c>
      <c r="O513" s="22">
        <v>416</v>
      </c>
      <c r="P513" s="23" t="b">
        <v>0</v>
      </c>
      <c r="Q513" s="20" t="s">
        <v>3277</v>
      </c>
      <c r="R513" s="20" t="s">
        <v>3278</v>
      </c>
      <c r="S513" s="22">
        <v>58</v>
      </c>
      <c r="T513" s="20" t="s">
        <v>1506</v>
      </c>
      <c r="U513" s="20">
        <v>1.2</v>
      </c>
      <c r="V513" s="20" t="s">
        <v>1507</v>
      </c>
      <c r="W513" s="20">
        <v>0.5</v>
      </c>
      <c r="X513" s="23" t="b">
        <v>0</v>
      </c>
      <c r="Y513" s="20"/>
      <c r="Z513" s="20" t="s">
        <v>899</v>
      </c>
      <c r="AA513" s="22">
        <v>15</v>
      </c>
      <c r="AB513" s="22">
        <v>4</v>
      </c>
      <c r="AC513" s="22">
        <v>5</v>
      </c>
      <c r="AD513" s="22">
        <v>11440</v>
      </c>
      <c r="AE513" s="22">
        <v>29</v>
      </c>
      <c r="AF513" s="22">
        <v>80459</v>
      </c>
      <c r="AG513" s="22">
        <v>3014</v>
      </c>
      <c r="AH513" s="20">
        <v>0.1</v>
      </c>
      <c r="AI513" s="20">
        <v>0.9</v>
      </c>
      <c r="AJ513" s="20" t="s">
        <v>217</v>
      </c>
      <c r="AK513" s="22">
        <v>284</v>
      </c>
      <c r="AL513" s="22">
        <v>0</v>
      </c>
      <c r="AM513" s="22">
        <v>0</v>
      </c>
      <c r="AN513" s="22">
        <v>0</v>
      </c>
      <c r="AO513" s="22">
        <v>4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0</v>
      </c>
      <c r="AW513" s="22">
        <v>37</v>
      </c>
      <c r="AX513" s="20">
        <v>36.799999999999997</v>
      </c>
      <c r="AY513" s="20">
        <v>67.400000000000006</v>
      </c>
      <c r="AZ513" s="20">
        <v>46</v>
      </c>
      <c r="BA513" s="20">
        <v>15</v>
      </c>
      <c r="BB513" s="22">
        <v>4</v>
      </c>
      <c r="BC513" s="20">
        <v>0.34</v>
      </c>
      <c r="BD513" s="20">
        <v>0.25</v>
      </c>
      <c r="BE513" s="20">
        <v>0.59</v>
      </c>
      <c r="BF513" s="20">
        <v>4.13</v>
      </c>
      <c r="BG513" s="22">
        <v>252</v>
      </c>
      <c r="BH513" s="22">
        <v>101</v>
      </c>
      <c r="BI513" s="22">
        <v>101</v>
      </c>
      <c r="BJ513" s="22">
        <v>71</v>
      </c>
      <c r="BK513" s="22">
        <v>125</v>
      </c>
      <c r="BL513" s="22">
        <v>78</v>
      </c>
      <c r="BM513" s="22">
        <v>172</v>
      </c>
      <c r="BN513" s="22">
        <v>88</v>
      </c>
      <c r="BO513" s="20"/>
      <c r="BP513" s="20"/>
      <c r="BQ513" s="20"/>
      <c r="BR513" s="20"/>
      <c r="BS513" s="22">
        <v>3</v>
      </c>
      <c r="BT513" s="20"/>
      <c r="BU513" s="22">
        <v>0.11</v>
      </c>
      <c r="BV513" s="22">
        <v>0</v>
      </c>
      <c r="BW513" s="22">
        <v>0.08</v>
      </c>
      <c r="BX513" s="22">
        <v>0.19</v>
      </c>
      <c r="BY513" s="22">
        <v>1.31</v>
      </c>
      <c r="BZ513" s="22">
        <v>1.27</v>
      </c>
      <c r="CA513" s="22">
        <v>80</v>
      </c>
      <c r="CB513" s="22">
        <v>49</v>
      </c>
      <c r="CC513" s="22">
        <v>300</v>
      </c>
      <c r="CD513" s="22">
        <v>140</v>
      </c>
      <c r="CE513" s="22">
        <v>310</v>
      </c>
      <c r="CF513" s="22">
        <v>142</v>
      </c>
      <c r="CG513" s="22">
        <v>231</v>
      </c>
      <c r="CH513" s="22">
        <v>71</v>
      </c>
      <c r="CI513" s="22">
        <v>1.27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111773</v>
      </c>
      <c r="D514" s="22">
        <v>0</v>
      </c>
      <c r="E514" s="22">
        <v>0</v>
      </c>
      <c r="F514" s="22">
        <v>-1</v>
      </c>
      <c r="G514" s="22">
        <v>1</v>
      </c>
      <c r="H514" s="22">
        <v>0</v>
      </c>
      <c r="I514" s="22">
        <v>2</v>
      </c>
      <c r="J514" s="20">
        <v>0</v>
      </c>
      <c r="K514" s="20">
        <v>0</v>
      </c>
      <c r="L514" s="22">
        <v>0</v>
      </c>
      <c r="M514" s="20" t="s">
        <v>1492</v>
      </c>
      <c r="N514" s="20">
        <v>0</v>
      </c>
      <c r="O514" s="22">
        <v>417</v>
      </c>
      <c r="P514" s="23" t="b">
        <v>0</v>
      </c>
      <c r="Q514" s="20" t="s">
        <v>2597</v>
      </c>
      <c r="R514" s="20" t="s">
        <v>2458</v>
      </c>
      <c r="S514" s="22">
        <v>44</v>
      </c>
      <c r="T514" s="20" t="s">
        <v>1493</v>
      </c>
      <c r="U514" s="20">
        <v>0</v>
      </c>
      <c r="V514" s="20" t="s">
        <v>740</v>
      </c>
      <c r="W514" s="20">
        <v>0</v>
      </c>
      <c r="X514" s="23" t="b">
        <v>0</v>
      </c>
      <c r="Y514" s="20"/>
      <c r="Z514" s="20" t="s">
        <v>899</v>
      </c>
      <c r="AA514" s="22">
        <v>15</v>
      </c>
      <c r="AB514" s="22">
        <v>4</v>
      </c>
      <c r="AC514" s="22">
        <v>0</v>
      </c>
      <c r="AD514" s="22">
        <v>199</v>
      </c>
      <c r="AE514" s="22">
        <v>7</v>
      </c>
      <c r="AF514" s="22">
        <v>989</v>
      </c>
      <c r="AG514" s="22">
        <v>14</v>
      </c>
      <c r="AH514" s="20">
        <v>0</v>
      </c>
      <c r="AI514" s="20">
        <v>0</v>
      </c>
      <c r="AJ514" s="20" t="s">
        <v>740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526</v>
      </c>
      <c r="BH514" s="22">
        <v>204</v>
      </c>
      <c r="BI514" s="22">
        <v>514</v>
      </c>
      <c r="BJ514" s="22">
        <v>203</v>
      </c>
      <c r="BK514" s="22">
        <v>493</v>
      </c>
      <c r="BL514" s="22">
        <v>195</v>
      </c>
      <c r="BM514" s="22">
        <v>531</v>
      </c>
      <c r="BN514" s="22">
        <v>204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495</v>
      </c>
      <c r="CB514" s="22">
        <v>114</v>
      </c>
      <c r="CC514" s="22">
        <v>499</v>
      </c>
      <c r="CD514" s="22">
        <v>192</v>
      </c>
      <c r="CE514" s="22">
        <v>531</v>
      </c>
      <c r="CF514" s="22">
        <v>202</v>
      </c>
      <c r="CG514" s="22">
        <v>658</v>
      </c>
      <c r="CH514" s="22">
        <v>222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564510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3</v>
      </c>
      <c r="J515" s="20">
        <v>0</v>
      </c>
      <c r="K515" s="20">
        <v>0</v>
      </c>
      <c r="L515" s="22">
        <v>0</v>
      </c>
      <c r="M515" s="20" t="s">
        <v>1526</v>
      </c>
      <c r="N515" s="20">
        <v>0</v>
      </c>
      <c r="O515" s="22">
        <v>418</v>
      </c>
      <c r="P515" s="23" t="b">
        <v>0</v>
      </c>
      <c r="Q515" s="20" t="s">
        <v>2598</v>
      </c>
      <c r="R515" s="20" t="s">
        <v>2599</v>
      </c>
      <c r="S515" s="22">
        <v>45</v>
      </c>
      <c r="T515" s="20" t="s">
        <v>1527</v>
      </c>
      <c r="U515" s="20">
        <v>0</v>
      </c>
      <c r="V515" s="20" t="s">
        <v>1528</v>
      </c>
      <c r="W515" s="20">
        <v>0</v>
      </c>
      <c r="X515" s="23" t="b">
        <v>0</v>
      </c>
      <c r="Y515" s="20"/>
      <c r="Z515" s="20" t="s">
        <v>872</v>
      </c>
      <c r="AA515" s="22">
        <v>15</v>
      </c>
      <c r="AB515" s="22">
        <v>4</v>
      </c>
      <c r="AC515" s="22">
        <v>0</v>
      </c>
      <c r="AD515" s="22">
        <v>0</v>
      </c>
      <c r="AE515" s="22">
        <v>0</v>
      </c>
      <c r="AF515" s="22">
        <v>559</v>
      </c>
      <c r="AG515" s="22">
        <v>6</v>
      </c>
      <c r="AH515" s="20">
        <v>0</v>
      </c>
      <c r="AI515" s="20">
        <v>0</v>
      </c>
      <c r="AJ515" s="20" t="s">
        <v>1528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639</v>
      </c>
      <c r="BH515" s="22">
        <v>257</v>
      </c>
      <c r="BI515" s="22">
        <v>634</v>
      </c>
      <c r="BJ515" s="22">
        <v>258</v>
      </c>
      <c r="BK515" s="22">
        <v>627</v>
      </c>
      <c r="BL515" s="22">
        <v>254</v>
      </c>
      <c r="BM515" s="22">
        <v>644</v>
      </c>
      <c r="BN515" s="22">
        <v>260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468</v>
      </c>
      <c r="CB515" s="22">
        <v>264</v>
      </c>
      <c r="CC515" s="22">
        <v>623</v>
      </c>
      <c r="CD515" s="22">
        <v>249</v>
      </c>
      <c r="CE515" s="22">
        <v>643</v>
      </c>
      <c r="CF515" s="22">
        <v>260</v>
      </c>
      <c r="CG515" s="22">
        <v>695</v>
      </c>
      <c r="CH515" s="22">
        <v>291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101148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2</v>
      </c>
      <c r="J516" s="20">
        <v>1.2</v>
      </c>
      <c r="K516" s="20">
        <v>1.2</v>
      </c>
      <c r="L516" s="22">
        <v>0</v>
      </c>
      <c r="M516" s="20" t="s">
        <v>1485</v>
      </c>
      <c r="N516" s="20">
        <v>0.2</v>
      </c>
      <c r="O516" s="22">
        <v>419</v>
      </c>
      <c r="P516" s="23" t="b">
        <v>0</v>
      </c>
      <c r="Q516" s="20"/>
      <c r="R516" s="20"/>
      <c r="S516" s="22">
        <v>39</v>
      </c>
      <c r="T516" s="20" t="s">
        <v>1486</v>
      </c>
      <c r="U516" s="20">
        <v>1</v>
      </c>
      <c r="V516" s="20" t="s">
        <v>739</v>
      </c>
      <c r="W516" s="20">
        <v>0.4</v>
      </c>
      <c r="X516" s="23" t="b">
        <v>0</v>
      </c>
      <c r="Y516" s="20"/>
      <c r="Z516" s="20" t="s">
        <v>858</v>
      </c>
      <c r="AA516" s="22">
        <v>15</v>
      </c>
      <c r="AB516" s="22">
        <v>4</v>
      </c>
      <c r="AC516" s="22">
        <v>1</v>
      </c>
      <c r="AD516" s="22">
        <v>9939</v>
      </c>
      <c r="AE516" s="22">
        <v>2437</v>
      </c>
      <c r="AF516" s="22">
        <v>16765</v>
      </c>
      <c r="AG516" s="22">
        <v>942</v>
      </c>
      <c r="AH516" s="20">
        <v>0.1</v>
      </c>
      <c r="AI516" s="20">
        <v>0.3</v>
      </c>
      <c r="AJ516" s="20" t="s">
        <v>739</v>
      </c>
      <c r="AK516" s="22">
        <v>16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2</v>
      </c>
      <c r="AX516" s="20">
        <v>1.6</v>
      </c>
      <c r="AY516" s="20">
        <v>0</v>
      </c>
      <c r="AZ516" s="20">
        <v>0</v>
      </c>
      <c r="BA516" s="20">
        <v>0.2</v>
      </c>
      <c r="BB516" s="22">
        <v>0</v>
      </c>
      <c r="BC516" s="20">
        <v>0</v>
      </c>
      <c r="BD516" s="20">
        <v>0</v>
      </c>
      <c r="BE516" s="20">
        <v>0</v>
      </c>
      <c r="BF516" s="20">
        <v>0.1</v>
      </c>
      <c r="BG516" s="22">
        <v>397</v>
      </c>
      <c r="BH516" s="22">
        <v>141</v>
      </c>
      <c r="BI516" s="22">
        <v>395</v>
      </c>
      <c r="BJ516" s="22">
        <v>143</v>
      </c>
      <c r="BK516" s="22">
        <v>365</v>
      </c>
      <c r="BL516" s="22">
        <v>127</v>
      </c>
      <c r="BM516" s="22">
        <v>407</v>
      </c>
      <c r="BN516" s="22">
        <v>141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0.56000000000000005</v>
      </c>
      <c r="BZ516" s="22">
        <v>0</v>
      </c>
      <c r="CA516" s="22">
        <v>707</v>
      </c>
      <c r="CB516" s="22">
        <v>223</v>
      </c>
      <c r="CC516" s="22">
        <v>343</v>
      </c>
      <c r="CD516" s="22">
        <v>110</v>
      </c>
      <c r="CE516" s="22">
        <v>312</v>
      </c>
      <c r="CF516" s="22">
        <v>105</v>
      </c>
      <c r="CG516" s="22">
        <v>239</v>
      </c>
      <c r="CH516" s="22">
        <v>93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194799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2</v>
      </c>
      <c r="J517" s="20">
        <v>0</v>
      </c>
      <c r="K517" s="20">
        <v>0</v>
      </c>
      <c r="L517" s="22">
        <v>0</v>
      </c>
      <c r="M517" s="20" t="s">
        <v>987</v>
      </c>
      <c r="N517" s="20">
        <v>0</v>
      </c>
      <c r="O517" s="22">
        <v>420</v>
      </c>
      <c r="P517" s="23" t="b">
        <v>0</v>
      </c>
      <c r="Q517" s="20" t="s">
        <v>2224</v>
      </c>
      <c r="R517" s="20" t="s">
        <v>2225</v>
      </c>
      <c r="S517" s="22">
        <v>40</v>
      </c>
      <c r="T517" s="20" t="s">
        <v>1508</v>
      </c>
      <c r="U517" s="20">
        <v>0</v>
      </c>
      <c r="V517" s="20" t="s">
        <v>505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0</v>
      </c>
      <c r="AE517" s="22">
        <v>0</v>
      </c>
      <c r="AF517" s="22">
        <v>711</v>
      </c>
      <c r="AG517" s="22">
        <v>15</v>
      </c>
      <c r="AH517" s="20">
        <v>0</v>
      </c>
      <c r="AI517" s="20">
        <v>0</v>
      </c>
      <c r="AJ517" s="20" t="s">
        <v>2226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451</v>
      </c>
      <c r="BH517" s="22">
        <v>161</v>
      </c>
      <c r="BI517" s="22">
        <v>435</v>
      </c>
      <c r="BJ517" s="22">
        <v>159</v>
      </c>
      <c r="BK517" s="22">
        <v>406</v>
      </c>
      <c r="BL517" s="22">
        <v>144</v>
      </c>
      <c r="BM517" s="22">
        <v>457</v>
      </c>
      <c r="BN517" s="22">
        <v>162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631</v>
      </c>
      <c r="CB517" s="22">
        <v>175</v>
      </c>
      <c r="CC517" s="22">
        <v>418</v>
      </c>
      <c r="CD517" s="22">
        <v>143</v>
      </c>
      <c r="CE517" s="22">
        <v>452</v>
      </c>
      <c r="CF517" s="22">
        <v>155</v>
      </c>
      <c r="CG517" s="22">
        <v>668</v>
      </c>
      <c r="CH517" s="22">
        <v>225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180135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3</v>
      </c>
      <c r="J518" s="20">
        <v>5.8</v>
      </c>
      <c r="K518" s="20">
        <v>5.8</v>
      </c>
      <c r="L518" s="22">
        <v>11</v>
      </c>
      <c r="M518" s="20" t="s">
        <v>1502</v>
      </c>
      <c r="N518" s="20">
        <v>4.8</v>
      </c>
      <c r="O518" s="22">
        <v>421</v>
      </c>
      <c r="P518" s="23" t="b">
        <v>0</v>
      </c>
      <c r="Q518" s="20"/>
      <c r="R518" s="20"/>
      <c r="S518" s="22">
        <v>49</v>
      </c>
      <c r="T518" s="20" t="s">
        <v>1503</v>
      </c>
      <c r="U518" s="20">
        <v>3.5</v>
      </c>
      <c r="V518" s="20" t="s">
        <v>1504</v>
      </c>
      <c r="W518" s="20">
        <v>0.2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21</v>
      </c>
      <c r="AD518" s="22">
        <v>8876</v>
      </c>
      <c r="AE518" s="22">
        <v>5947</v>
      </c>
      <c r="AF518" s="22">
        <v>10269</v>
      </c>
      <c r="AG518" s="22">
        <v>469</v>
      </c>
      <c r="AH518" s="20">
        <v>1</v>
      </c>
      <c r="AI518" s="20">
        <v>4.3</v>
      </c>
      <c r="AJ518" s="20" t="s">
        <v>1504</v>
      </c>
      <c r="AK518" s="22">
        <v>268</v>
      </c>
      <c r="AL518" s="22">
        <v>1</v>
      </c>
      <c r="AM518" s="22">
        <v>2</v>
      </c>
      <c r="AN518" s="22">
        <v>2</v>
      </c>
      <c r="AO518" s="22">
        <v>4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82</v>
      </c>
      <c r="AX518" s="20">
        <v>96.8</v>
      </c>
      <c r="AY518" s="20">
        <v>59.5</v>
      </c>
      <c r="AZ518" s="20">
        <v>52</v>
      </c>
      <c r="BA518" s="20">
        <v>21</v>
      </c>
      <c r="BB518" s="22">
        <v>2</v>
      </c>
      <c r="BC518" s="20">
        <v>0.53</v>
      </c>
      <c r="BD518" s="20">
        <v>0.22</v>
      </c>
      <c r="BE518" s="20">
        <v>0.75</v>
      </c>
      <c r="BF518" s="20">
        <v>3.1</v>
      </c>
      <c r="BG518" s="22">
        <v>102</v>
      </c>
      <c r="BH518" s="22">
        <v>36</v>
      </c>
      <c r="BI518" s="22">
        <v>119</v>
      </c>
      <c r="BJ518" s="22">
        <v>83</v>
      </c>
      <c r="BK518" s="22">
        <v>115</v>
      </c>
      <c r="BL518" s="22">
        <v>69</v>
      </c>
      <c r="BM518" s="22">
        <v>96</v>
      </c>
      <c r="BN518" s="22">
        <v>54</v>
      </c>
      <c r="BO518" s="20"/>
      <c r="BP518" s="20"/>
      <c r="BQ518" s="20"/>
      <c r="BR518" s="20"/>
      <c r="BS518" s="20"/>
      <c r="BT518" s="20"/>
      <c r="BU518" s="22">
        <v>0.18</v>
      </c>
      <c r="BV518" s="22">
        <v>0</v>
      </c>
      <c r="BW518" s="22">
        <v>7.0000000000000007E-2</v>
      </c>
      <c r="BX518" s="22">
        <v>0.25</v>
      </c>
      <c r="BY518" s="22">
        <v>1.04</v>
      </c>
      <c r="BZ518" s="22">
        <v>1.34</v>
      </c>
      <c r="CA518" s="22">
        <v>250</v>
      </c>
      <c r="CB518" s="22">
        <v>165</v>
      </c>
      <c r="CC518" s="22">
        <v>34</v>
      </c>
      <c r="CD518" s="22">
        <v>15</v>
      </c>
      <c r="CE518" s="22">
        <v>97</v>
      </c>
      <c r="CF518" s="22">
        <v>41</v>
      </c>
      <c r="CG518" s="22">
        <v>305</v>
      </c>
      <c r="CH518" s="22">
        <v>92</v>
      </c>
      <c r="CI518" s="22">
        <v>0.67</v>
      </c>
      <c r="CJ518" s="22">
        <v>0.67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109528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2</v>
      </c>
      <c r="J519" s="20">
        <v>1</v>
      </c>
      <c r="K519" s="20">
        <v>1</v>
      </c>
      <c r="L519" s="22">
        <v>0</v>
      </c>
      <c r="M519" s="20" t="s">
        <v>1489</v>
      </c>
      <c r="N519" s="20">
        <v>0</v>
      </c>
      <c r="O519" s="22">
        <v>422</v>
      </c>
      <c r="P519" s="23" t="b">
        <v>0</v>
      </c>
      <c r="Q519" s="20"/>
      <c r="R519" s="20" t="s">
        <v>2459</v>
      </c>
      <c r="S519" s="22">
        <v>40</v>
      </c>
      <c r="T519" s="20" t="s">
        <v>1490</v>
      </c>
      <c r="U519" s="20">
        <v>0</v>
      </c>
      <c r="V519" s="20" t="s">
        <v>1491</v>
      </c>
      <c r="W519" s="20">
        <v>0</v>
      </c>
      <c r="X519" s="23" t="b">
        <v>0</v>
      </c>
      <c r="Y519" s="20"/>
      <c r="Z519" s="20" t="s">
        <v>858</v>
      </c>
      <c r="AA519" s="22">
        <v>15</v>
      </c>
      <c r="AB519" s="22">
        <v>4</v>
      </c>
      <c r="AC519" s="22">
        <v>0</v>
      </c>
      <c r="AD519" s="22">
        <v>948</v>
      </c>
      <c r="AE519" s="22">
        <v>262</v>
      </c>
      <c r="AF519" s="22">
        <v>2887</v>
      </c>
      <c r="AG519" s="22">
        <v>116</v>
      </c>
      <c r="AH519" s="20">
        <v>0</v>
      </c>
      <c r="AI519" s="20">
        <v>0</v>
      </c>
      <c r="AJ519" s="20" t="s">
        <v>742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436</v>
      </c>
      <c r="BH519" s="22">
        <v>155</v>
      </c>
      <c r="BI519" s="22">
        <v>419</v>
      </c>
      <c r="BJ519" s="22">
        <v>153</v>
      </c>
      <c r="BK519" s="22">
        <v>390</v>
      </c>
      <c r="BL519" s="22">
        <v>138</v>
      </c>
      <c r="BM519" s="22">
        <v>442</v>
      </c>
      <c r="BN519" s="22">
        <v>156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613</v>
      </c>
      <c r="CB519" s="22">
        <v>167</v>
      </c>
      <c r="CC519" s="22">
        <v>404</v>
      </c>
      <c r="CD519" s="22">
        <v>137</v>
      </c>
      <c r="CE519" s="22">
        <v>437</v>
      </c>
      <c r="CF519" s="22">
        <v>149</v>
      </c>
      <c r="CG519" s="22">
        <v>522</v>
      </c>
      <c r="CH519" s="22">
        <v>195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114243</v>
      </c>
      <c r="D520" s="22">
        <v>0</v>
      </c>
      <c r="E520" s="22">
        <v>0</v>
      </c>
      <c r="F520" s="22">
        <v>-2</v>
      </c>
      <c r="G520" s="22">
        <v>2</v>
      </c>
      <c r="H520" s="22">
        <v>0</v>
      </c>
      <c r="I520" s="22">
        <v>3</v>
      </c>
      <c r="J520" s="20">
        <v>1</v>
      </c>
      <c r="K520" s="20">
        <v>1</v>
      </c>
      <c r="L520" s="22">
        <v>0</v>
      </c>
      <c r="M520" s="20" t="s">
        <v>957</v>
      </c>
      <c r="N520" s="20">
        <v>0</v>
      </c>
      <c r="O520" s="22">
        <v>423</v>
      </c>
      <c r="P520" s="23" t="b">
        <v>0</v>
      </c>
      <c r="Q520" s="20"/>
      <c r="R520" s="20"/>
      <c r="S520" s="22">
        <v>48</v>
      </c>
      <c r="T520" s="20" t="s">
        <v>1494</v>
      </c>
      <c r="U520" s="20">
        <v>4</v>
      </c>
      <c r="V520" s="20" t="s">
        <v>511</v>
      </c>
      <c r="W520" s="20">
        <v>0.1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4</v>
      </c>
      <c r="AD520" s="22">
        <v>5236</v>
      </c>
      <c r="AE520" s="22">
        <v>240</v>
      </c>
      <c r="AF520" s="22">
        <v>15047</v>
      </c>
      <c r="AG520" s="22">
        <v>496</v>
      </c>
      <c r="AH520" s="20">
        <v>0</v>
      </c>
      <c r="AI520" s="20">
        <v>0.8</v>
      </c>
      <c r="AJ520" s="20" t="s">
        <v>2600</v>
      </c>
      <c r="AK520" s="22">
        <v>4</v>
      </c>
      <c r="AL520" s="22">
        <v>0</v>
      </c>
      <c r="AM520" s="22">
        <v>1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19</v>
      </c>
      <c r="AX520" s="20">
        <v>21.6</v>
      </c>
      <c r="AY520" s="20">
        <v>26.3</v>
      </c>
      <c r="AZ520" s="20">
        <v>2</v>
      </c>
      <c r="BA520" s="20">
        <v>5</v>
      </c>
      <c r="BB520" s="22">
        <v>0</v>
      </c>
      <c r="BC520" s="20">
        <v>0</v>
      </c>
      <c r="BD520" s="20">
        <v>0.28999999999999998</v>
      </c>
      <c r="BE520" s="20">
        <v>0.28999999999999998</v>
      </c>
      <c r="BF520" s="20">
        <v>0.32</v>
      </c>
      <c r="BG520" s="22">
        <v>294</v>
      </c>
      <c r="BH520" s="22">
        <v>124</v>
      </c>
      <c r="BI520" s="22">
        <v>212</v>
      </c>
      <c r="BJ520" s="22">
        <v>120</v>
      </c>
      <c r="BK520" s="22">
        <v>351</v>
      </c>
      <c r="BL520" s="22">
        <v>174</v>
      </c>
      <c r="BM520" s="22">
        <v>308</v>
      </c>
      <c r="BN520" s="22">
        <v>137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6.52</v>
      </c>
      <c r="BX520" s="22">
        <v>6.52</v>
      </c>
      <c r="BY520" s="22">
        <v>7.2</v>
      </c>
      <c r="BZ520" s="22">
        <v>0</v>
      </c>
      <c r="CA520" s="22">
        <v>296</v>
      </c>
      <c r="CB520" s="22">
        <v>196</v>
      </c>
      <c r="CC520" s="22">
        <v>631</v>
      </c>
      <c r="CD520" s="22">
        <v>254</v>
      </c>
      <c r="CE520" s="22">
        <v>63</v>
      </c>
      <c r="CF520" s="22">
        <v>28</v>
      </c>
      <c r="CG520" s="22">
        <v>361</v>
      </c>
      <c r="CH520" s="22">
        <v>115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98747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1</v>
      </c>
      <c r="J521" s="20">
        <v>4.8</v>
      </c>
      <c r="K521" s="20">
        <v>4.8</v>
      </c>
      <c r="L521" s="22">
        <v>6</v>
      </c>
      <c r="M521" s="20" t="s">
        <v>1514</v>
      </c>
      <c r="N521" s="20">
        <v>3.8</v>
      </c>
      <c r="O521" s="22">
        <v>424</v>
      </c>
      <c r="P521" s="23" t="b">
        <v>0</v>
      </c>
      <c r="Q521" s="20"/>
      <c r="R521" s="20"/>
      <c r="S521" s="22">
        <v>55</v>
      </c>
      <c r="T521" s="20" t="s">
        <v>1515</v>
      </c>
      <c r="U521" s="20">
        <v>3.5</v>
      </c>
      <c r="V521" s="20" t="s">
        <v>396</v>
      </c>
      <c r="W521" s="20">
        <v>11.3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21</v>
      </c>
      <c r="AD521" s="22">
        <v>232168</v>
      </c>
      <c r="AE521" s="22">
        <v>19048</v>
      </c>
      <c r="AF521" s="22">
        <v>257538</v>
      </c>
      <c r="AG521" s="22">
        <v>9350</v>
      </c>
      <c r="AH521" s="20">
        <v>0.7</v>
      </c>
      <c r="AI521" s="20">
        <v>3.8</v>
      </c>
      <c r="AJ521" s="20" t="s">
        <v>396</v>
      </c>
      <c r="AK521" s="22">
        <v>540</v>
      </c>
      <c r="AL521" s="22">
        <v>0</v>
      </c>
      <c r="AM521" s="22">
        <v>0</v>
      </c>
      <c r="AN521" s="22">
        <v>2</v>
      </c>
      <c r="AO521" s="22">
        <v>7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17</v>
      </c>
      <c r="AV521" s="22">
        <v>0</v>
      </c>
      <c r="AW521" s="22">
        <v>108</v>
      </c>
      <c r="AX521" s="20">
        <v>124.6</v>
      </c>
      <c r="AY521" s="20">
        <v>0</v>
      </c>
      <c r="AZ521" s="20">
        <v>4</v>
      </c>
      <c r="BA521" s="20">
        <v>12.9</v>
      </c>
      <c r="BB521" s="22">
        <v>6</v>
      </c>
      <c r="BC521" s="20">
        <v>0.02</v>
      </c>
      <c r="BD521" s="20">
        <v>0</v>
      </c>
      <c r="BE521" s="20">
        <v>0.02</v>
      </c>
      <c r="BF521" s="20">
        <v>6.84</v>
      </c>
      <c r="BG521" s="22">
        <v>64</v>
      </c>
      <c r="BH521" s="22">
        <v>13</v>
      </c>
      <c r="BI521" s="22">
        <v>701</v>
      </c>
      <c r="BJ521" s="22">
        <v>85</v>
      </c>
      <c r="BK521" s="22">
        <v>328</v>
      </c>
      <c r="BL521" s="22">
        <v>1</v>
      </c>
      <c r="BM521" s="22">
        <v>203</v>
      </c>
      <c r="BN521" s="22">
        <v>14</v>
      </c>
      <c r="BO521" s="20"/>
      <c r="BP521" s="20"/>
      <c r="BQ521" s="20"/>
      <c r="BR521" s="20"/>
      <c r="BS521" s="20"/>
      <c r="BT521" s="20"/>
      <c r="BU521" s="22">
        <v>0</v>
      </c>
      <c r="BV521" s="22">
        <v>2.83</v>
      </c>
      <c r="BW521" s="22">
        <v>0</v>
      </c>
      <c r="BX521" s="22">
        <v>0</v>
      </c>
      <c r="BY521" s="22">
        <v>1.1399999999999999</v>
      </c>
      <c r="BZ521" s="22">
        <v>1.17</v>
      </c>
      <c r="CA521" s="22">
        <v>94</v>
      </c>
      <c r="CB521" s="22">
        <v>2</v>
      </c>
      <c r="CC521" s="22">
        <v>60</v>
      </c>
      <c r="CD521" s="22">
        <v>6</v>
      </c>
      <c r="CE521" s="22">
        <v>100</v>
      </c>
      <c r="CF521" s="22">
        <v>11</v>
      </c>
      <c r="CG521" s="22">
        <v>36</v>
      </c>
      <c r="CH521" s="22">
        <v>7</v>
      </c>
      <c r="CI521" s="22">
        <v>1</v>
      </c>
      <c r="CJ521" s="22">
        <v>0.33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56983</v>
      </c>
      <c r="D522" s="22">
        <v>0</v>
      </c>
      <c r="E522" s="22">
        <v>0</v>
      </c>
      <c r="F522" s="22">
        <v>-1</v>
      </c>
      <c r="G522" s="22">
        <v>1</v>
      </c>
      <c r="H522" s="22">
        <v>0</v>
      </c>
      <c r="I522" s="22">
        <v>3</v>
      </c>
      <c r="J522" s="20">
        <v>1</v>
      </c>
      <c r="K522" s="20">
        <v>1</v>
      </c>
      <c r="L522" s="22">
        <v>0</v>
      </c>
      <c r="M522" s="20" t="s">
        <v>900</v>
      </c>
      <c r="N522" s="20">
        <v>0</v>
      </c>
      <c r="O522" s="22">
        <v>425</v>
      </c>
      <c r="P522" s="23" t="b">
        <v>0</v>
      </c>
      <c r="Q522" s="20"/>
      <c r="R522" s="20"/>
      <c r="S522" s="22">
        <v>44</v>
      </c>
      <c r="T522" s="20" t="s">
        <v>1477</v>
      </c>
      <c r="U522" s="20">
        <v>0</v>
      </c>
      <c r="V522" s="20" t="s">
        <v>741</v>
      </c>
      <c r="W522" s="20">
        <v>0.2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0</v>
      </c>
      <c r="AD522" s="22">
        <v>7001</v>
      </c>
      <c r="AE522" s="22">
        <v>385</v>
      </c>
      <c r="AF522" s="22">
        <v>10553</v>
      </c>
      <c r="AG522" s="22">
        <v>550</v>
      </c>
      <c r="AH522" s="20">
        <v>0</v>
      </c>
      <c r="AI522" s="20">
        <v>0</v>
      </c>
      <c r="AJ522" s="20" t="s">
        <v>741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519</v>
      </c>
      <c r="BH522" s="22">
        <v>194</v>
      </c>
      <c r="BI522" s="22">
        <v>506</v>
      </c>
      <c r="BJ522" s="22">
        <v>194</v>
      </c>
      <c r="BK522" s="22">
        <v>484</v>
      </c>
      <c r="BL522" s="22">
        <v>185</v>
      </c>
      <c r="BM522" s="22">
        <v>524</v>
      </c>
      <c r="BN522" s="22">
        <v>197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480</v>
      </c>
      <c r="CB522" s="22">
        <v>267</v>
      </c>
      <c r="CC522" s="22">
        <v>492</v>
      </c>
      <c r="CD522" s="22">
        <v>180</v>
      </c>
      <c r="CE522" s="22">
        <v>524</v>
      </c>
      <c r="CF522" s="22">
        <v>197</v>
      </c>
      <c r="CG522" s="22">
        <v>344</v>
      </c>
      <c r="CH522" s="22">
        <v>107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170137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3</v>
      </c>
      <c r="J523" s="20">
        <v>0</v>
      </c>
      <c r="K523" s="20">
        <v>0</v>
      </c>
      <c r="L523" s="22">
        <v>0</v>
      </c>
      <c r="M523" s="20" t="s">
        <v>365</v>
      </c>
      <c r="N523" s="20">
        <v>0</v>
      </c>
      <c r="O523" s="22">
        <v>426</v>
      </c>
      <c r="P523" s="23" t="b">
        <v>0</v>
      </c>
      <c r="Q523" s="20" t="s">
        <v>2460</v>
      </c>
      <c r="R523" s="20" t="s">
        <v>2461</v>
      </c>
      <c r="S523" s="22">
        <v>60</v>
      </c>
      <c r="T523" s="20" t="s">
        <v>1498</v>
      </c>
      <c r="U523" s="20">
        <v>0</v>
      </c>
      <c r="V523" s="20" t="s">
        <v>422</v>
      </c>
      <c r="W523" s="20">
        <v>0</v>
      </c>
      <c r="X523" s="23" t="b">
        <v>0</v>
      </c>
      <c r="Y523" s="20"/>
      <c r="Z523" s="20" t="s">
        <v>872</v>
      </c>
      <c r="AA523" s="22">
        <v>15</v>
      </c>
      <c r="AB523" s="22">
        <v>4</v>
      </c>
      <c r="AC523" s="22">
        <v>0</v>
      </c>
      <c r="AD523" s="22">
        <v>0</v>
      </c>
      <c r="AE523" s="22">
        <v>0</v>
      </c>
      <c r="AF523" s="22">
        <v>5045</v>
      </c>
      <c r="AG523" s="22">
        <v>25</v>
      </c>
      <c r="AH523" s="20">
        <v>0</v>
      </c>
      <c r="AI523" s="20">
        <v>0</v>
      </c>
      <c r="AJ523" s="20" t="s">
        <v>422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711</v>
      </c>
      <c r="BH523" s="22">
        <v>308</v>
      </c>
      <c r="BI523" s="22">
        <v>711</v>
      </c>
      <c r="BJ523" s="22">
        <v>308</v>
      </c>
      <c r="BK523" s="22">
        <v>710</v>
      </c>
      <c r="BL523" s="22">
        <v>307</v>
      </c>
      <c r="BM523" s="22">
        <v>711</v>
      </c>
      <c r="BN523" s="22">
        <v>308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63</v>
      </c>
      <c r="CB523" s="22">
        <v>40</v>
      </c>
      <c r="CC523" s="22">
        <v>704</v>
      </c>
      <c r="CD523" s="22">
        <v>306</v>
      </c>
      <c r="CE523" s="22">
        <v>710</v>
      </c>
      <c r="CF523" s="22">
        <v>307</v>
      </c>
      <c r="CG523" s="22">
        <v>550</v>
      </c>
      <c r="CH523" s="22">
        <v>205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119471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2</v>
      </c>
      <c r="J524" s="20">
        <v>4.5</v>
      </c>
      <c r="K524" s="20">
        <v>4.5</v>
      </c>
      <c r="L524" s="22">
        <v>6</v>
      </c>
      <c r="M524" s="20" t="s">
        <v>1495</v>
      </c>
      <c r="N524" s="20">
        <v>3.5</v>
      </c>
      <c r="O524" s="22">
        <v>427</v>
      </c>
      <c r="P524" s="23" t="b">
        <v>0</v>
      </c>
      <c r="Q524" s="20"/>
      <c r="R524" s="20" t="s">
        <v>2462</v>
      </c>
      <c r="S524" s="22">
        <v>50</v>
      </c>
      <c r="T524" s="20" t="s">
        <v>1496</v>
      </c>
      <c r="U524" s="20">
        <v>3</v>
      </c>
      <c r="V524" s="20" t="s">
        <v>397</v>
      </c>
      <c r="W524" s="20">
        <v>3.8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18</v>
      </c>
      <c r="AD524" s="22">
        <v>239360</v>
      </c>
      <c r="AE524" s="22">
        <v>15696</v>
      </c>
      <c r="AF524" s="22">
        <v>111658</v>
      </c>
      <c r="AG524" s="22">
        <v>7367</v>
      </c>
      <c r="AH524" s="20">
        <v>0.7</v>
      </c>
      <c r="AI524" s="20">
        <v>3.6</v>
      </c>
      <c r="AJ524" s="20" t="s">
        <v>397</v>
      </c>
      <c r="AK524" s="22">
        <v>540</v>
      </c>
      <c r="AL524" s="22">
        <v>0</v>
      </c>
      <c r="AM524" s="22">
        <v>0</v>
      </c>
      <c r="AN524" s="22">
        <v>2</v>
      </c>
      <c r="AO524" s="22">
        <v>7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1</v>
      </c>
      <c r="AW524" s="22">
        <v>99</v>
      </c>
      <c r="AX524" s="20">
        <v>111</v>
      </c>
      <c r="AY524" s="20">
        <v>11.8</v>
      </c>
      <c r="AZ524" s="20">
        <v>35</v>
      </c>
      <c r="BA524" s="20">
        <v>15.9</v>
      </c>
      <c r="BB524" s="22">
        <v>6</v>
      </c>
      <c r="BC524" s="20">
        <v>0.16</v>
      </c>
      <c r="BD524" s="20">
        <v>7.0000000000000007E-2</v>
      </c>
      <c r="BE524" s="20">
        <v>0.23</v>
      </c>
      <c r="BF524" s="20">
        <v>6.84</v>
      </c>
      <c r="BG524" s="22">
        <v>83</v>
      </c>
      <c r="BH524" s="22">
        <v>27</v>
      </c>
      <c r="BI524" s="22">
        <v>290</v>
      </c>
      <c r="BJ524" s="22">
        <v>97</v>
      </c>
      <c r="BK524" s="22">
        <v>153</v>
      </c>
      <c r="BL524" s="22">
        <v>31</v>
      </c>
      <c r="BM524" s="22">
        <v>154</v>
      </c>
      <c r="BN524" s="22">
        <v>39</v>
      </c>
      <c r="BO524" s="20"/>
      <c r="BP524" s="20"/>
      <c r="BQ524" s="22">
        <v>2</v>
      </c>
      <c r="BR524" s="20"/>
      <c r="BS524" s="20"/>
      <c r="BT524" s="20"/>
      <c r="BU524" s="22">
        <v>0.03</v>
      </c>
      <c r="BV524" s="22">
        <v>0</v>
      </c>
      <c r="BW524" s="22">
        <v>0.01</v>
      </c>
      <c r="BX524" s="22">
        <v>0.04</v>
      </c>
      <c r="BY524" s="22">
        <v>1.1399999999999999</v>
      </c>
      <c r="BZ524" s="22">
        <v>1.17</v>
      </c>
      <c r="CA524" s="22">
        <v>177</v>
      </c>
      <c r="CB524" s="22">
        <v>22</v>
      </c>
      <c r="CC524" s="22">
        <v>66</v>
      </c>
      <c r="CD524" s="22">
        <v>15</v>
      </c>
      <c r="CE524" s="22">
        <v>126</v>
      </c>
      <c r="CF524" s="22">
        <v>41</v>
      </c>
      <c r="CG524" s="22">
        <v>88</v>
      </c>
      <c r="CH524" s="22">
        <v>34</v>
      </c>
      <c r="CI524" s="22">
        <v>1</v>
      </c>
      <c r="CJ524" s="22">
        <v>0.33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169359</v>
      </c>
      <c r="D525" s="22">
        <v>0</v>
      </c>
      <c r="E525" s="22">
        <v>0</v>
      </c>
      <c r="F525" s="22">
        <v>-1</v>
      </c>
      <c r="G525" s="22">
        <v>1</v>
      </c>
      <c r="H525" s="22">
        <v>0</v>
      </c>
      <c r="I525" s="22">
        <v>2</v>
      </c>
      <c r="J525" s="20">
        <v>1.2</v>
      </c>
      <c r="K525" s="20">
        <v>1.2</v>
      </c>
      <c r="L525" s="22">
        <v>0</v>
      </c>
      <c r="M525" s="20" t="s">
        <v>900</v>
      </c>
      <c r="N525" s="20">
        <v>0.2</v>
      </c>
      <c r="O525" s="22">
        <v>428</v>
      </c>
      <c r="P525" s="23" t="b">
        <v>0</v>
      </c>
      <c r="Q525" s="20"/>
      <c r="R525" s="20"/>
      <c r="S525" s="22">
        <v>44</v>
      </c>
      <c r="T525" s="20" t="s">
        <v>1497</v>
      </c>
      <c r="U525" s="20">
        <v>0.5</v>
      </c>
      <c r="V525" s="20" t="s">
        <v>460</v>
      </c>
      <c r="W525" s="20">
        <v>0.1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1</v>
      </c>
      <c r="AD525" s="22">
        <v>3074</v>
      </c>
      <c r="AE525" s="22">
        <v>159</v>
      </c>
      <c r="AF525" s="22">
        <v>8976</v>
      </c>
      <c r="AG525" s="22">
        <v>509</v>
      </c>
      <c r="AH525" s="20">
        <v>0</v>
      </c>
      <c r="AI525" s="20">
        <v>0.2</v>
      </c>
      <c r="AJ525" s="20" t="s">
        <v>460</v>
      </c>
      <c r="AK525" s="22">
        <v>76</v>
      </c>
      <c r="AL525" s="22">
        <v>0</v>
      </c>
      <c r="AM525" s="22">
        <v>0</v>
      </c>
      <c r="AN525" s="22">
        <v>0</v>
      </c>
      <c r="AO525" s="22">
        <v>4</v>
      </c>
      <c r="AP525" s="22">
        <v>0</v>
      </c>
      <c r="AQ525" s="22">
        <v>0</v>
      </c>
      <c r="AR525" s="22">
        <v>0</v>
      </c>
      <c r="AS525" s="22">
        <v>1</v>
      </c>
      <c r="AT525" s="22">
        <v>0</v>
      </c>
      <c r="AU525" s="22">
        <v>0</v>
      </c>
      <c r="AV525" s="22">
        <v>0</v>
      </c>
      <c r="AW525" s="22">
        <v>12</v>
      </c>
      <c r="AX525" s="20">
        <v>9.1999999999999993</v>
      </c>
      <c r="AY525" s="20">
        <v>11.9</v>
      </c>
      <c r="AZ525" s="20">
        <v>0</v>
      </c>
      <c r="BA525" s="20">
        <v>2.2000000000000002</v>
      </c>
      <c r="BB525" s="22">
        <v>1</v>
      </c>
      <c r="BC525" s="20">
        <v>0</v>
      </c>
      <c r="BD525" s="20">
        <v>0.01</v>
      </c>
      <c r="BE525" s="20">
        <v>0.01</v>
      </c>
      <c r="BF525" s="20">
        <v>1.77</v>
      </c>
      <c r="BG525" s="22">
        <v>349</v>
      </c>
      <c r="BH525" s="22">
        <v>133</v>
      </c>
      <c r="BI525" s="22">
        <v>289</v>
      </c>
      <c r="BJ525" s="22">
        <v>96</v>
      </c>
      <c r="BK525" s="22">
        <v>505</v>
      </c>
      <c r="BL525" s="22">
        <v>200</v>
      </c>
      <c r="BM525" s="22">
        <v>357</v>
      </c>
      <c r="BN525" s="22">
        <v>128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0.01</v>
      </c>
      <c r="BX525" s="22">
        <v>0.01</v>
      </c>
      <c r="BY525" s="22">
        <v>2.1</v>
      </c>
      <c r="BZ525" s="22">
        <v>4.74</v>
      </c>
      <c r="CA525" s="22">
        <v>510</v>
      </c>
      <c r="CB525" s="22">
        <v>122</v>
      </c>
      <c r="CC525" s="22">
        <v>349</v>
      </c>
      <c r="CD525" s="22">
        <v>116</v>
      </c>
      <c r="CE525" s="22">
        <v>404</v>
      </c>
      <c r="CF525" s="22">
        <v>135</v>
      </c>
      <c r="CG525" s="22">
        <v>362</v>
      </c>
      <c r="CH525" s="22">
        <v>136</v>
      </c>
      <c r="CI525" s="22">
        <v>1.18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432422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3</v>
      </c>
      <c r="J526" s="20">
        <v>2.2000000000000002</v>
      </c>
      <c r="K526" s="20">
        <v>2.2000000000000002</v>
      </c>
      <c r="L526" s="22">
        <v>1</v>
      </c>
      <c r="M526" s="20" t="s">
        <v>2227</v>
      </c>
      <c r="N526" s="20">
        <v>1.2</v>
      </c>
      <c r="O526" s="22">
        <v>429</v>
      </c>
      <c r="P526" s="23" t="b">
        <v>0</v>
      </c>
      <c r="Q526" s="20"/>
      <c r="R526" s="20" t="s">
        <v>3279</v>
      </c>
      <c r="S526" s="22">
        <v>55</v>
      </c>
      <c r="T526" s="20" t="s">
        <v>2228</v>
      </c>
      <c r="U526" s="20">
        <v>2.4</v>
      </c>
      <c r="V526" s="20" t="s">
        <v>2229</v>
      </c>
      <c r="W526" s="20">
        <v>2.4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12</v>
      </c>
      <c r="AD526" s="22">
        <v>174679</v>
      </c>
      <c r="AE526" s="22">
        <v>3541</v>
      </c>
      <c r="AF526" s="22">
        <v>197432</v>
      </c>
      <c r="AG526" s="22">
        <v>11401</v>
      </c>
      <c r="AH526" s="20">
        <v>0.2</v>
      </c>
      <c r="AI526" s="20">
        <v>2.2000000000000002</v>
      </c>
      <c r="AJ526" s="20" t="s">
        <v>2229</v>
      </c>
      <c r="AK526" s="22">
        <v>304</v>
      </c>
      <c r="AL526" s="22">
        <v>1</v>
      </c>
      <c r="AM526" s="22">
        <v>0</v>
      </c>
      <c r="AN526" s="22">
        <v>1</v>
      </c>
      <c r="AO526" s="22">
        <v>3</v>
      </c>
      <c r="AP526" s="22">
        <v>0</v>
      </c>
      <c r="AQ526" s="22">
        <v>0</v>
      </c>
      <c r="AR526" s="22">
        <v>0</v>
      </c>
      <c r="AS526" s="22">
        <v>2</v>
      </c>
      <c r="AT526" s="22">
        <v>0</v>
      </c>
      <c r="AU526" s="22">
        <v>0</v>
      </c>
      <c r="AV526" s="22">
        <v>0</v>
      </c>
      <c r="AW526" s="22">
        <v>65</v>
      </c>
      <c r="AX526" s="20">
        <v>68.8</v>
      </c>
      <c r="AY526" s="20">
        <v>78.2</v>
      </c>
      <c r="AZ526" s="20">
        <v>50</v>
      </c>
      <c r="BA526" s="20">
        <v>19.8</v>
      </c>
      <c r="BB526" s="22">
        <v>4</v>
      </c>
      <c r="BC526" s="20">
        <v>0.62</v>
      </c>
      <c r="BD526" s="20">
        <v>0.43</v>
      </c>
      <c r="BE526" s="20">
        <v>1.05</v>
      </c>
      <c r="BF526" s="20">
        <v>4.32</v>
      </c>
      <c r="BG526" s="22">
        <v>174</v>
      </c>
      <c r="BH526" s="22">
        <v>66</v>
      </c>
      <c r="BI526" s="22">
        <v>75</v>
      </c>
      <c r="BJ526" s="22">
        <v>55</v>
      </c>
      <c r="BK526" s="22">
        <v>122</v>
      </c>
      <c r="BL526" s="22">
        <v>75</v>
      </c>
      <c r="BM526" s="22">
        <v>113</v>
      </c>
      <c r="BN526" s="22">
        <v>63</v>
      </c>
      <c r="BO526" s="20"/>
      <c r="BP526" s="20"/>
      <c r="BQ526" s="20"/>
      <c r="BR526" s="20"/>
      <c r="BS526" s="20"/>
      <c r="BT526" s="20"/>
      <c r="BU526" s="22">
        <v>0.18</v>
      </c>
      <c r="BV526" s="22">
        <v>0</v>
      </c>
      <c r="BW526" s="22">
        <v>0.13</v>
      </c>
      <c r="BX526" s="22">
        <v>0.31</v>
      </c>
      <c r="BY526" s="22">
        <v>1.28</v>
      </c>
      <c r="BZ526" s="22">
        <v>0.89</v>
      </c>
      <c r="CA526" s="22">
        <v>113</v>
      </c>
      <c r="CB526" s="22">
        <v>70</v>
      </c>
      <c r="CC526" s="22">
        <v>243</v>
      </c>
      <c r="CD526" s="22">
        <v>110</v>
      </c>
      <c r="CE526" s="22">
        <v>179</v>
      </c>
      <c r="CF526" s="22">
        <v>75</v>
      </c>
      <c r="CG526" s="22">
        <v>110</v>
      </c>
      <c r="CH526" s="22">
        <v>31</v>
      </c>
      <c r="CI526" s="22">
        <v>1.18</v>
      </c>
      <c r="CJ526" s="22">
        <v>0.3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77794</v>
      </c>
      <c r="D527" s="22">
        <v>1</v>
      </c>
      <c r="E527" s="22">
        <v>-1</v>
      </c>
      <c r="F527" s="22">
        <v>1</v>
      </c>
      <c r="G527" s="22">
        <v>-1</v>
      </c>
      <c r="H527" s="22">
        <v>1</v>
      </c>
      <c r="I527" s="22">
        <v>2</v>
      </c>
      <c r="J527" s="20">
        <v>7.8</v>
      </c>
      <c r="K527" s="20">
        <v>7.8</v>
      </c>
      <c r="L527" s="22">
        <v>18</v>
      </c>
      <c r="M527" s="20" t="s">
        <v>868</v>
      </c>
      <c r="N527" s="20">
        <v>6.8</v>
      </c>
      <c r="O527" s="22">
        <v>430</v>
      </c>
      <c r="P527" s="23" t="b">
        <v>1</v>
      </c>
      <c r="Q527" s="20"/>
      <c r="R527" s="20"/>
      <c r="S527" s="22">
        <v>66</v>
      </c>
      <c r="T527" s="20" t="s">
        <v>1481</v>
      </c>
      <c r="U527" s="20">
        <v>5.2</v>
      </c>
      <c r="V527" s="20" t="s">
        <v>386</v>
      </c>
      <c r="W527" s="20">
        <v>34.6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31</v>
      </c>
      <c r="AD527" s="22">
        <v>938237</v>
      </c>
      <c r="AE527" s="22">
        <v>227231</v>
      </c>
      <c r="AF527" s="22">
        <v>777926</v>
      </c>
      <c r="AG527" s="22">
        <v>14350</v>
      </c>
      <c r="AH527" s="20">
        <v>1</v>
      </c>
      <c r="AI527" s="20">
        <v>4.7</v>
      </c>
      <c r="AJ527" s="20" t="s">
        <v>386</v>
      </c>
      <c r="AK527" s="22">
        <v>519</v>
      </c>
      <c r="AL527" s="22">
        <v>0</v>
      </c>
      <c r="AM527" s="22">
        <v>3</v>
      </c>
      <c r="AN527" s="22">
        <v>2</v>
      </c>
      <c r="AO527" s="22">
        <v>7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5</v>
      </c>
      <c r="AW527" s="22">
        <v>164</v>
      </c>
      <c r="AX527" s="20">
        <v>180.6</v>
      </c>
      <c r="AY527" s="20">
        <v>253.3</v>
      </c>
      <c r="AZ527" s="20">
        <v>17</v>
      </c>
      <c r="BA527" s="20">
        <v>45.1</v>
      </c>
      <c r="BB527" s="22">
        <v>6</v>
      </c>
      <c r="BC527" s="20">
        <v>0.01</v>
      </c>
      <c r="BD527" s="20">
        <v>1.43</v>
      </c>
      <c r="BE527" s="20">
        <v>1.44</v>
      </c>
      <c r="BF527" s="20">
        <v>6.63</v>
      </c>
      <c r="BG527" s="22">
        <v>18</v>
      </c>
      <c r="BH527" s="22">
        <v>2</v>
      </c>
      <c r="BI527" s="22">
        <v>4</v>
      </c>
      <c r="BJ527" s="22">
        <v>1</v>
      </c>
      <c r="BK527" s="22">
        <v>235</v>
      </c>
      <c r="BL527" s="22">
        <v>67</v>
      </c>
      <c r="BM527" s="22">
        <v>18</v>
      </c>
      <c r="BN527" s="22">
        <v>1</v>
      </c>
      <c r="BO527" s="22">
        <v>1</v>
      </c>
      <c r="BP527" s="20"/>
      <c r="BQ527" s="22">
        <v>1</v>
      </c>
      <c r="BR527" s="20"/>
      <c r="BS527" s="20"/>
      <c r="BT527" s="20"/>
      <c r="BU527" s="22">
        <v>0</v>
      </c>
      <c r="BV527" s="22">
        <v>0</v>
      </c>
      <c r="BW527" s="22">
        <v>0.25</v>
      </c>
      <c r="BX527" s="22">
        <v>0.25</v>
      </c>
      <c r="BY527" s="22">
        <v>1.1499999999999999</v>
      </c>
      <c r="BZ527" s="22">
        <v>1.21</v>
      </c>
      <c r="CA527" s="22">
        <v>41</v>
      </c>
      <c r="CB527" s="22">
        <v>2</v>
      </c>
      <c r="CC527" s="22">
        <v>8</v>
      </c>
      <c r="CD527" s="22">
        <v>1</v>
      </c>
      <c r="CE527" s="22">
        <v>24</v>
      </c>
      <c r="CF527" s="22">
        <v>4</v>
      </c>
      <c r="CG527" s="22">
        <v>5</v>
      </c>
      <c r="CH527" s="22">
        <v>2</v>
      </c>
      <c r="CI527" s="22">
        <v>1.04</v>
      </c>
      <c r="CJ527" s="22">
        <v>0.35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232977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2</v>
      </c>
      <c r="J528" s="20">
        <v>0</v>
      </c>
      <c r="K528" s="20">
        <v>0</v>
      </c>
      <c r="L528" s="22">
        <v>0</v>
      </c>
      <c r="M528" s="20" t="s">
        <v>2230</v>
      </c>
      <c r="N528" s="20">
        <v>0</v>
      </c>
      <c r="O528" s="22">
        <v>431</v>
      </c>
      <c r="P528" s="23" t="b">
        <v>0</v>
      </c>
      <c r="Q528" s="20" t="s">
        <v>2231</v>
      </c>
      <c r="R528" s="20" t="s">
        <v>2232</v>
      </c>
      <c r="S528" s="22">
        <v>40</v>
      </c>
      <c r="T528" s="20" t="s">
        <v>2233</v>
      </c>
      <c r="U528" s="20">
        <v>0</v>
      </c>
      <c r="V528" s="20" t="s">
        <v>2234</v>
      </c>
      <c r="W528" s="20">
        <v>0.1</v>
      </c>
      <c r="X528" s="23" t="b">
        <v>0</v>
      </c>
      <c r="Y528" s="20"/>
      <c r="Z528" s="20" t="s">
        <v>872</v>
      </c>
      <c r="AA528" s="22">
        <v>15</v>
      </c>
      <c r="AB528" s="22">
        <v>4</v>
      </c>
      <c r="AC528" s="22">
        <v>0</v>
      </c>
      <c r="AD528" s="22">
        <v>0</v>
      </c>
      <c r="AE528" s="22">
        <v>0</v>
      </c>
      <c r="AF528" s="22">
        <v>5865</v>
      </c>
      <c r="AG528" s="22">
        <v>166</v>
      </c>
      <c r="AH528" s="20">
        <v>0</v>
      </c>
      <c r="AI528" s="20">
        <v>0</v>
      </c>
      <c r="AJ528" s="20" t="s">
        <v>2234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469</v>
      </c>
      <c r="BH528" s="22">
        <v>172</v>
      </c>
      <c r="BI528" s="22">
        <v>455</v>
      </c>
      <c r="BJ528" s="22">
        <v>171</v>
      </c>
      <c r="BK528" s="22">
        <v>426</v>
      </c>
      <c r="BL528" s="22">
        <v>156</v>
      </c>
      <c r="BM528" s="22">
        <v>475</v>
      </c>
      <c r="BN528" s="22">
        <v>173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652</v>
      </c>
      <c r="CB528" s="22">
        <v>188</v>
      </c>
      <c r="CC528" s="22">
        <v>437</v>
      </c>
      <c r="CD528" s="22">
        <v>155</v>
      </c>
      <c r="CE528" s="22">
        <v>471</v>
      </c>
      <c r="CF528" s="22">
        <v>167</v>
      </c>
      <c r="CG528" s="22">
        <v>443</v>
      </c>
      <c r="CH528" s="22">
        <v>173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200089</v>
      </c>
      <c r="D529" s="22">
        <v>0</v>
      </c>
      <c r="E529" s="22">
        <v>0</v>
      </c>
      <c r="F529" s="22">
        <v>-2</v>
      </c>
      <c r="G529" s="22">
        <v>2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1016</v>
      </c>
      <c r="N529" s="20">
        <v>0</v>
      </c>
      <c r="O529" s="22">
        <v>432</v>
      </c>
      <c r="P529" s="23" t="b">
        <v>0</v>
      </c>
      <c r="Q529" s="20" t="s">
        <v>3280</v>
      </c>
      <c r="R529" s="20" t="s">
        <v>2463</v>
      </c>
      <c r="S529" s="22">
        <v>53</v>
      </c>
      <c r="T529" s="20" t="s">
        <v>1509</v>
      </c>
      <c r="U529" s="20">
        <v>0</v>
      </c>
      <c r="V529" s="20" t="s">
        <v>467</v>
      </c>
      <c r="W529" s="20">
        <v>0.1</v>
      </c>
      <c r="X529" s="23" t="b">
        <v>0</v>
      </c>
      <c r="Y529" s="20"/>
      <c r="Z529" s="20" t="s">
        <v>899</v>
      </c>
      <c r="AA529" s="22">
        <v>15</v>
      </c>
      <c r="AB529" s="22">
        <v>4</v>
      </c>
      <c r="AC529" s="22">
        <v>0</v>
      </c>
      <c r="AD529" s="22">
        <v>265</v>
      </c>
      <c r="AE529" s="22">
        <v>15</v>
      </c>
      <c r="AF529" s="22">
        <v>15983</v>
      </c>
      <c r="AG529" s="22">
        <v>181</v>
      </c>
      <c r="AH529" s="20">
        <v>0</v>
      </c>
      <c r="AI529" s="20">
        <v>0</v>
      </c>
      <c r="AJ529" s="20" t="s">
        <v>467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695</v>
      </c>
      <c r="BH529" s="22">
        <v>297</v>
      </c>
      <c r="BI529" s="22">
        <v>695</v>
      </c>
      <c r="BJ529" s="22">
        <v>298</v>
      </c>
      <c r="BK529" s="22">
        <v>691</v>
      </c>
      <c r="BL529" s="22">
        <v>295</v>
      </c>
      <c r="BM529" s="22">
        <v>696</v>
      </c>
      <c r="BN529" s="22">
        <v>298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150</v>
      </c>
      <c r="CB529" s="22">
        <v>95</v>
      </c>
      <c r="CC529" s="22">
        <v>687</v>
      </c>
      <c r="CD529" s="22">
        <v>295</v>
      </c>
      <c r="CE529" s="22">
        <v>695</v>
      </c>
      <c r="CF529" s="22">
        <v>297</v>
      </c>
      <c r="CG529" s="22">
        <v>432</v>
      </c>
      <c r="CH529" s="22">
        <v>138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75115</v>
      </c>
      <c r="D530" s="22">
        <v>0</v>
      </c>
      <c r="E530" s="22">
        <v>0</v>
      </c>
      <c r="F530" s="22">
        <v>-2</v>
      </c>
      <c r="G530" s="22">
        <v>2</v>
      </c>
      <c r="H530" s="22">
        <v>0</v>
      </c>
      <c r="I530" s="22">
        <v>4</v>
      </c>
      <c r="J530" s="20">
        <v>5.5</v>
      </c>
      <c r="K530" s="20">
        <v>5.5</v>
      </c>
      <c r="L530" s="22">
        <v>6</v>
      </c>
      <c r="M530" s="20" t="s">
        <v>1166</v>
      </c>
      <c r="N530" s="20">
        <v>4.5</v>
      </c>
      <c r="O530" s="22">
        <v>433</v>
      </c>
      <c r="P530" s="23" t="b">
        <v>0</v>
      </c>
      <c r="Q530" s="20"/>
      <c r="R530" s="20"/>
      <c r="S530" s="22">
        <v>78</v>
      </c>
      <c r="T530" s="20" t="s">
        <v>1480</v>
      </c>
      <c r="U530" s="20">
        <v>4</v>
      </c>
      <c r="V530" s="20" t="s">
        <v>482</v>
      </c>
      <c r="W530" s="20">
        <v>6.1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24</v>
      </c>
      <c r="AD530" s="22">
        <v>191186</v>
      </c>
      <c r="AE530" s="22">
        <v>31176</v>
      </c>
      <c r="AF530" s="22">
        <v>467076</v>
      </c>
      <c r="AG530" s="22">
        <v>8259</v>
      </c>
      <c r="AH530" s="20">
        <v>0.6</v>
      </c>
      <c r="AI530" s="20">
        <v>3.1</v>
      </c>
      <c r="AJ530" s="20" t="s">
        <v>482</v>
      </c>
      <c r="AK530" s="22">
        <v>255</v>
      </c>
      <c r="AL530" s="22">
        <v>4</v>
      </c>
      <c r="AM530" s="22">
        <v>0</v>
      </c>
      <c r="AN530" s="22">
        <v>2</v>
      </c>
      <c r="AO530" s="22">
        <v>4</v>
      </c>
      <c r="AP530" s="22">
        <v>0</v>
      </c>
      <c r="AQ530" s="22">
        <v>0</v>
      </c>
      <c r="AR530" s="22">
        <v>0</v>
      </c>
      <c r="AS530" s="22">
        <v>1</v>
      </c>
      <c r="AT530" s="22">
        <v>0</v>
      </c>
      <c r="AU530" s="22">
        <v>0</v>
      </c>
      <c r="AV530" s="22">
        <v>1</v>
      </c>
      <c r="AW530" s="22">
        <v>94</v>
      </c>
      <c r="AX530" s="20">
        <v>154.4</v>
      </c>
      <c r="AY530" s="20">
        <v>19.8</v>
      </c>
      <c r="AZ530" s="20">
        <v>229</v>
      </c>
      <c r="BA530" s="20">
        <v>39.799999999999997</v>
      </c>
      <c r="BB530" s="22">
        <v>2</v>
      </c>
      <c r="BC530" s="20">
        <v>3.61</v>
      </c>
      <c r="BD530" s="20">
        <v>0.09</v>
      </c>
      <c r="BE530" s="20">
        <v>3.7</v>
      </c>
      <c r="BF530" s="20">
        <v>2.69</v>
      </c>
      <c r="BG530" s="22">
        <v>35</v>
      </c>
      <c r="BH530" s="22">
        <v>5</v>
      </c>
      <c r="BI530" s="22">
        <v>238</v>
      </c>
      <c r="BJ530" s="22">
        <v>35</v>
      </c>
      <c r="BK530" s="22">
        <v>8</v>
      </c>
      <c r="BL530" s="22">
        <v>4</v>
      </c>
      <c r="BM530" s="22">
        <v>27</v>
      </c>
      <c r="BN530" s="22">
        <v>6</v>
      </c>
      <c r="BO530" s="20"/>
      <c r="BP530" s="20"/>
      <c r="BQ530" s="20"/>
      <c r="BR530" s="20"/>
      <c r="BS530" s="22">
        <v>1</v>
      </c>
      <c r="BT530" s="20"/>
      <c r="BU530" s="22">
        <v>1.27</v>
      </c>
      <c r="BV530" s="22">
        <v>0</v>
      </c>
      <c r="BW530" s="22">
        <v>0.03</v>
      </c>
      <c r="BX530" s="22">
        <v>1.3</v>
      </c>
      <c r="BY530" s="22">
        <v>0.95</v>
      </c>
      <c r="BZ530" s="22">
        <v>1.41</v>
      </c>
      <c r="CA530" s="22">
        <v>15</v>
      </c>
      <c r="CB530" s="22">
        <v>6</v>
      </c>
      <c r="CC530" s="22">
        <v>42</v>
      </c>
      <c r="CD530" s="22">
        <v>9</v>
      </c>
      <c r="CE530" s="22">
        <v>70</v>
      </c>
      <c r="CF530" s="22">
        <v>14</v>
      </c>
      <c r="CG530" s="22">
        <v>65</v>
      </c>
      <c r="CH530" s="22">
        <v>13</v>
      </c>
      <c r="CI530" s="22">
        <v>0.71</v>
      </c>
      <c r="CJ530" s="22">
        <v>0.71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104542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1</v>
      </c>
      <c r="J531" s="20">
        <v>1</v>
      </c>
      <c r="K531" s="20">
        <v>1</v>
      </c>
      <c r="L531" s="22">
        <v>0</v>
      </c>
      <c r="M531" s="20" t="s">
        <v>1523</v>
      </c>
      <c r="N531" s="20">
        <v>0</v>
      </c>
      <c r="O531" s="22">
        <v>580</v>
      </c>
      <c r="P531" s="23" t="b">
        <v>0</v>
      </c>
      <c r="Q531" s="20"/>
      <c r="R531" s="20"/>
      <c r="S531" s="22">
        <v>40</v>
      </c>
      <c r="T531" s="20" t="s">
        <v>1524</v>
      </c>
      <c r="U531" s="20">
        <v>0</v>
      </c>
      <c r="V531" s="20" t="s">
        <v>1525</v>
      </c>
      <c r="W531" s="20">
        <v>0.2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0</v>
      </c>
      <c r="AD531" s="22">
        <v>2192</v>
      </c>
      <c r="AE531" s="22">
        <v>78</v>
      </c>
      <c r="AF531" s="22">
        <v>6192</v>
      </c>
      <c r="AG531" s="22">
        <v>333</v>
      </c>
      <c r="AH531" s="20">
        <v>0</v>
      </c>
      <c r="AI531" s="20">
        <v>0</v>
      </c>
      <c r="AJ531" s="20" t="s">
        <v>1525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433</v>
      </c>
      <c r="BH531" s="22">
        <v>39</v>
      </c>
      <c r="BI531" s="22">
        <v>416</v>
      </c>
      <c r="BJ531" s="22">
        <v>21</v>
      </c>
      <c r="BK531" s="22">
        <v>387</v>
      </c>
      <c r="BL531" s="22">
        <v>17</v>
      </c>
      <c r="BM531" s="22">
        <v>439</v>
      </c>
      <c r="BN531" s="22">
        <v>39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610</v>
      </c>
      <c r="CB531" s="22">
        <v>45</v>
      </c>
      <c r="CC531" s="22">
        <v>401</v>
      </c>
      <c r="CD531" s="22">
        <v>39</v>
      </c>
      <c r="CE531" s="22">
        <v>434</v>
      </c>
      <c r="CF531" s="22">
        <v>39</v>
      </c>
      <c r="CG531" s="22">
        <v>299</v>
      </c>
      <c r="CH531" s="22">
        <v>44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106618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2</v>
      </c>
      <c r="J532" s="20">
        <v>1</v>
      </c>
      <c r="K532" s="20">
        <v>1</v>
      </c>
      <c r="L532" s="22">
        <v>0</v>
      </c>
      <c r="M532" s="20" t="s">
        <v>1487</v>
      </c>
      <c r="N532" s="20">
        <v>0</v>
      </c>
      <c r="O532" s="22">
        <v>581</v>
      </c>
      <c r="P532" s="23" t="b">
        <v>0</v>
      </c>
      <c r="Q532" s="20"/>
      <c r="R532" s="20"/>
      <c r="S532" s="22">
        <v>39</v>
      </c>
      <c r="T532" s="20" t="s">
        <v>1488</v>
      </c>
      <c r="U532" s="20">
        <v>0</v>
      </c>
      <c r="V532" s="20" t="s">
        <v>746</v>
      </c>
      <c r="W532" s="20">
        <v>0.2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0</v>
      </c>
      <c r="AD532" s="22">
        <v>10941</v>
      </c>
      <c r="AE532" s="22">
        <v>2423</v>
      </c>
      <c r="AF532" s="22">
        <v>7534</v>
      </c>
      <c r="AG532" s="22">
        <v>848</v>
      </c>
      <c r="AH532" s="20">
        <v>0</v>
      </c>
      <c r="AI532" s="20">
        <v>0</v>
      </c>
      <c r="AJ532" s="20" t="s">
        <v>746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414</v>
      </c>
      <c r="BH532" s="22">
        <v>147</v>
      </c>
      <c r="BI532" s="22">
        <v>396</v>
      </c>
      <c r="BJ532" s="22">
        <v>144</v>
      </c>
      <c r="BK532" s="22">
        <v>366</v>
      </c>
      <c r="BL532" s="22">
        <v>128</v>
      </c>
      <c r="BM532" s="22">
        <v>419</v>
      </c>
      <c r="BN532" s="22">
        <v>147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709</v>
      </c>
      <c r="CB532" s="22">
        <v>225</v>
      </c>
      <c r="CC532" s="22">
        <v>381</v>
      </c>
      <c r="CD532" s="22">
        <v>128</v>
      </c>
      <c r="CE532" s="22">
        <v>415</v>
      </c>
      <c r="CF532" s="22">
        <v>141</v>
      </c>
      <c r="CG532" s="22">
        <v>296</v>
      </c>
      <c r="CH532" s="22">
        <v>113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75</v>
      </c>
      <c r="B533" s="20"/>
      <c r="C533" s="22">
        <v>201666</v>
      </c>
      <c r="D533" s="22">
        <v>0</v>
      </c>
      <c r="E533" s="22">
        <v>0</v>
      </c>
      <c r="F533" s="22">
        <v>-1</v>
      </c>
      <c r="G533" s="22">
        <v>1</v>
      </c>
      <c r="H533" s="22">
        <v>1</v>
      </c>
      <c r="I533" s="22">
        <v>3</v>
      </c>
      <c r="J533" s="20">
        <v>1.9</v>
      </c>
      <c r="K533" s="20">
        <v>2.5</v>
      </c>
      <c r="L533" s="22">
        <v>1</v>
      </c>
      <c r="M533" s="20" t="s">
        <v>1181</v>
      </c>
      <c r="N533" s="20">
        <v>1.5</v>
      </c>
      <c r="O533" s="22">
        <v>603</v>
      </c>
      <c r="P533" s="23" t="b">
        <v>0</v>
      </c>
      <c r="Q533" s="20" t="s">
        <v>3429</v>
      </c>
      <c r="R533" s="20" t="s">
        <v>3430</v>
      </c>
      <c r="S533" s="22">
        <v>64</v>
      </c>
      <c r="T533" s="20" t="s">
        <v>1332</v>
      </c>
      <c r="U533" s="20">
        <v>2.8</v>
      </c>
      <c r="V533" s="20" t="s">
        <v>474</v>
      </c>
      <c r="W533" s="20">
        <v>2.4</v>
      </c>
      <c r="X533" s="23" t="b">
        <v>0</v>
      </c>
      <c r="Y533" s="20"/>
      <c r="Z533" s="20" t="s">
        <v>937</v>
      </c>
      <c r="AA533" s="22">
        <v>15</v>
      </c>
      <c r="AB533" s="22">
        <v>4</v>
      </c>
      <c r="AC533" s="22">
        <v>17</v>
      </c>
      <c r="AD533" s="22">
        <v>196533</v>
      </c>
      <c r="AE533" s="22">
        <v>1967</v>
      </c>
      <c r="AF533" s="22">
        <v>311089</v>
      </c>
      <c r="AG533" s="22">
        <v>17793</v>
      </c>
      <c r="AH533" s="20">
        <v>0.2</v>
      </c>
      <c r="AI533" s="20">
        <v>2.7</v>
      </c>
      <c r="AJ533" s="20" t="s">
        <v>474</v>
      </c>
      <c r="AK533" s="22">
        <v>183</v>
      </c>
      <c r="AL533" s="22">
        <v>1</v>
      </c>
      <c r="AM533" s="22">
        <v>1</v>
      </c>
      <c r="AN533" s="22">
        <v>1</v>
      </c>
      <c r="AO533" s="22">
        <v>2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2</v>
      </c>
      <c r="AW533" s="22">
        <v>48</v>
      </c>
      <c r="AX533" s="20">
        <v>57.6</v>
      </c>
      <c r="AY533" s="20">
        <v>29.9</v>
      </c>
      <c r="AZ533" s="20">
        <v>53</v>
      </c>
      <c r="BA533" s="20">
        <v>14</v>
      </c>
      <c r="BB533" s="22">
        <v>2</v>
      </c>
      <c r="BC533" s="20">
        <v>0.83</v>
      </c>
      <c r="BD533" s="20">
        <v>0.57999999999999996</v>
      </c>
      <c r="BE533" s="20">
        <v>1.41</v>
      </c>
      <c r="BF533" s="20">
        <v>2.0299999999999998</v>
      </c>
      <c r="BG533" s="22">
        <v>200</v>
      </c>
      <c r="BH533" s="22">
        <v>79</v>
      </c>
      <c r="BI533" s="22">
        <v>200</v>
      </c>
      <c r="BJ533" s="22">
        <v>112</v>
      </c>
      <c r="BK533" s="22">
        <v>114</v>
      </c>
      <c r="BL533" s="22">
        <v>68</v>
      </c>
      <c r="BM533" s="22">
        <v>187</v>
      </c>
      <c r="BN533" s="22">
        <v>92</v>
      </c>
      <c r="BO533" s="20"/>
      <c r="BP533" s="20"/>
      <c r="BQ533" s="20"/>
      <c r="BR533" s="20"/>
      <c r="BS533" s="20"/>
      <c r="BT533" s="20"/>
      <c r="BU533" s="22">
        <v>0.41</v>
      </c>
      <c r="BV533" s="22">
        <v>0</v>
      </c>
      <c r="BW533" s="22">
        <v>0.28999999999999998</v>
      </c>
      <c r="BX533" s="22">
        <v>0.7</v>
      </c>
      <c r="BY533" s="22">
        <v>1</v>
      </c>
      <c r="BZ533" s="22">
        <v>0.98</v>
      </c>
      <c r="CA533" s="22">
        <v>55</v>
      </c>
      <c r="CB533" s="22">
        <v>33</v>
      </c>
      <c r="CC533" s="22">
        <v>218</v>
      </c>
      <c r="CD533" s="22">
        <v>96</v>
      </c>
      <c r="CE533" s="22">
        <v>143</v>
      </c>
      <c r="CF533" s="22">
        <v>60</v>
      </c>
      <c r="CG533" s="22">
        <v>112</v>
      </c>
      <c r="CH533" s="22">
        <v>33</v>
      </c>
      <c r="CI533" s="22">
        <v>0.98</v>
      </c>
      <c r="CJ533" s="22">
        <v>0.49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441191</v>
      </c>
      <c r="D534" s="22">
        <v>0</v>
      </c>
      <c r="E534" s="22">
        <v>0</v>
      </c>
      <c r="F534" s="22">
        <v>-1</v>
      </c>
      <c r="G534" s="22">
        <v>1</v>
      </c>
      <c r="H534" s="22">
        <v>0</v>
      </c>
      <c r="I534" s="22">
        <v>2</v>
      </c>
      <c r="J534" s="20">
        <v>1.2</v>
      </c>
      <c r="K534" s="20">
        <v>1.2</v>
      </c>
      <c r="L534" s="22">
        <v>1</v>
      </c>
      <c r="M534" s="20" t="s">
        <v>2601</v>
      </c>
      <c r="N534" s="20">
        <v>0.2</v>
      </c>
      <c r="O534" s="22">
        <v>633</v>
      </c>
      <c r="P534" s="23" t="b">
        <v>0</v>
      </c>
      <c r="Q534" s="20"/>
      <c r="R534" s="20"/>
      <c r="S534" s="22">
        <v>44</v>
      </c>
      <c r="T534" s="20" t="s">
        <v>2602</v>
      </c>
      <c r="U534" s="20">
        <v>1</v>
      </c>
      <c r="V534" s="20" t="s">
        <v>2603</v>
      </c>
      <c r="W534" s="20">
        <v>0.2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2</v>
      </c>
      <c r="AD534" s="22">
        <v>3740</v>
      </c>
      <c r="AE534" s="22">
        <v>149</v>
      </c>
      <c r="AF534" s="22">
        <v>12480</v>
      </c>
      <c r="AG534" s="22">
        <v>496</v>
      </c>
      <c r="AH534" s="20">
        <v>0</v>
      </c>
      <c r="AI534" s="20">
        <v>0.5</v>
      </c>
      <c r="AJ534" s="20" t="s">
        <v>2603</v>
      </c>
      <c r="AK534" s="22">
        <v>24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5</v>
      </c>
      <c r="AX534" s="20">
        <v>4.8</v>
      </c>
      <c r="AY534" s="20">
        <v>1</v>
      </c>
      <c r="AZ534" s="20">
        <v>4</v>
      </c>
      <c r="BA534" s="20">
        <v>1</v>
      </c>
      <c r="BB534" s="22">
        <v>0</v>
      </c>
      <c r="BC534" s="20">
        <v>0</v>
      </c>
      <c r="BD534" s="20">
        <v>0.01</v>
      </c>
      <c r="BE534" s="20">
        <v>0.01</v>
      </c>
      <c r="BF534" s="20">
        <v>0.49</v>
      </c>
      <c r="BG534" s="22">
        <v>378</v>
      </c>
      <c r="BH534" s="22">
        <v>137</v>
      </c>
      <c r="BI534" s="22">
        <v>361</v>
      </c>
      <c r="BJ534" s="22">
        <v>133</v>
      </c>
      <c r="BK534" s="22">
        <v>319</v>
      </c>
      <c r="BL534" s="22">
        <v>110</v>
      </c>
      <c r="BM534" s="22">
        <v>387</v>
      </c>
      <c r="BN534" s="22">
        <v>137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0.04</v>
      </c>
      <c r="BX534" s="22">
        <v>0.04</v>
      </c>
      <c r="BY534" s="22">
        <v>1.84</v>
      </c>
      <c r="BZ534" s="22">
        <v>0</v>
      </c>
      <c r="CA534" s="22">
        <v>556</v>
      </c>
      <c r="CB534" s="22">
        <v>145</v>
      </c>
      <c r="CC534" s="22">
        <v>355</v>
      </c>
      <c r="CD534" s="22">
        <v>121</v>
      </c>
      <c r="CE534" s="22">
        <v>331</v>
      </c>
      <c r="CF534" s="22">
        <v>120</v>
      </c>
      <c r="CG534" s="22">
        <v>339</v>
      </c>
      <c r="CH534" s="22">
        <v>129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75</v>
      </c>
      <c r="B535" s="22">
        <v>75</v>
      </c>
      <c r="C535" s="22">
        <v>545477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2</v>
      </c>
      <c r="J535" s="20">
        <v>0.8</v>
      </c>
      <c r="K535" s="20">
        <v>0.8</v>
      </c>
      <c r="L535" s="22">
        <v>0</v>
      </c>
      <c r="M535" s="20" t="s">
        <v>1256</v>
      </c>
      <c r="N535" s="20">
        <v>0</v>
      </c>
      <c r="O535" s="22">
        <v>634</v>
      </c>
      <c r="P535" s="23" t="b">
        <v>0</v>
      </c>
      <c r="Q535" s="20" t="s">
        <v>2391</v>
      </c>
      <c r="R535" s="20" t="s">
        <v>3281</v>
      </c>
      <c r="S535" s="22">
        <v>40</v>
      </c>
      <c r="T535" s="20" t="s">
        <v>2604</v>
      </c>
      <c r="U535" s="20">
        <v>0</v>
      </c>
      <c r="V535" s="20" t="s">
        <v>511</v>
      </c>
      <c r="W535" s="20">
        <v>0.3</v>
      </c>
      <c r="X535" s="23" t="b">
        <v>0</v>
      </c>
      <c r="Y535" s="20"/>
      <c r="Z535" s="20" t="s">
        <v>937</v>
      </c>
      <c r="AA535" s="22">
        <v>15</v>
      </c>
      <c r="AB535" s="22">
        <v>4</v>
      </c>
      <c r="AC535" s="22">
        <v>0</v>
      </c>
      <c r="AD535" s="22">
        <v>14864</v>
      </c>
      <c r="AE535" s="22">
        <v>140</v>
      </c>
      <c r="AF535" s="22">
        <v>20210</v>
      </c>
      <c r="AG535" s="22">
        <v>1123</v>
      </c>
      <c r="AH535" s="20">
        <v>0</v>
      </c>
      <c r="AI535" s="20">
        <v>0</v>
      </c>
      <c r="AJ535" s="20" t="s">
        <v>2605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505</v>
      </c>
      <c r="BH535" s="22">
        <v>190</v>
      </c>
      <c r="BI535" s="22">
        <v>490</v>
      </c>
      <c r="BJ535" s="22">
        <v>188</v>
      </c>
      <c r="BK535" s="22">
        <v>464</v>
      </c>
      <c r="BL535" s="22">
        <v>176</v>
      </c>
      <c r="BM535" s="22">
        <v>510</v>
      </c>
      <c r="BN535" s="22">
        <v>190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697</v>
      </c>
      <c r="CB535" s="22">
        <v>215</v>
      </c>
      <c r="CC535" s="22">
        <v>475</v>
      </c>
      <c r="CD535" s="22">
        <v>175</v>
      </c>
      <c r="CE535" s="22">
        <v>508</v>
      </c>
      <c r="CF535" s="22">
        <v>186</v>
      </c>
      <c r="CG535" s="22">
        <v>265</v>
      </c>
      <c r="CH535" s="22">
        <v>102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547719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3</v>
      </c>
      <c r="J536" s="20">
        <v>1</v>
      </c>
      <c r="K536" s="20">
        <v>1</v>
      </c>
      <c r="L536" s="22">
        <v>0</v>
      </c>
      <c r="M536" s="20" t="s">
        <v>505</v>
      </c>
      <c r="N536" s="20">
        <v>0</v>
      </c>
      <c r="O536" s="22">
        <v>635</v>
      </c>
      <c r="P536" s="23" t="b">
        <v>0</v>
      </c>
      <c r="Q536" s="20"/>
      <c r="R536" s="20"/>
      <c r="S536" s="22">
        <v>45</v>
      </c>
      <c r="T536" s="20" t="s">
        <v>2606</v>
      </c>
      <c r="U536" s="20">
        <v>0</v>
      </c>
      <c r="V536" s="20" t="s">
        <v>2607</v>
      </c>
      <c r="W536" s="20">
        <v>0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0</v>
      </c>
      <c r="AD536" s="22">
        <v>943</v>
      </c>
      <c r="AE536" s="22">
        <v>72</v>
      </c>
      <c r="AF536" s="22">
        <v>1397</v>
      </c>
      <c r="AG536" s="22">
        <v>70</v>
      </c>
      <c r="AH536" s="20">
        <v>0</v>
      </c>
      <c r="AI536" s="20">
        <v>0</v>
      </c>
      <c r="AJ536" s="20" t="s">
        <v>2607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637</v>
      </c>
      <c r="BH536" s="22">
        <v>255</v>
      </c>
      <c r="BI536" s="22">
        <v>632</v>
      </c>
      <c r="BJ536" s="22">
        <v>256</v>
      </c>
      <c r="BK536" s="22">
        <v>625</v>
      </c>
      <c r="BL536" s="22">
        <v>252</v>
      </c>
      <c r="BM536" s="22">
        <v>642</v>
      </c>
      <c r="BN536" s="22">
        <v>258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466</v>
      </c>
      <c r="CB536" s="22">
        <v>262</v>
      </c>
      <c r="CC536" s="22">
        <v>621</v>
      </c>
      <c r="CD536" s="22">
        <v>247</v>
      </c>
      <c r="CE536" s="22">
        <v>641</v>
      </c>
      <c r="CF536" s="22">
        <v>258</v>
      </c>
      <c r="CG536" s="22">
        <v>565</v>
      </c>
      <c r="CH536" s="22">
        <v>212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75</v>
      </c>
      <c r="B537" s="20"/>
      <c r="C537" s="22">
        <v>437626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2</v>
      </c>
      <c r="J537" s="20">
        <v>0</v>
      </c>
      <c r="K537" s="20">
        <v>-1</v>
      </c>
      <c r="L537" s="22">
        <v>-1</v>
      </c>
      <c r="M537" s="20" t="s">
        <v>887</v>
      </c>
      <c r="N537" s="20">
        <v>0</v>
      </c>
      <c r="O537" s="22">
        <v>23</v>
      </c>
      <c r="P537" s="23" t="b">
        <v>0</v>
      </c>
      <c r="Q537" s="20" t="s">
        <v>3420</v>
      </c>
      <c r="R537" s="20" t="s">
        <v>3431</v>
      </c>
      <c r="S537" s="22">
        <v>40</v>
      </c>
      <c r="T537" s="20" t="s">
        <v>888</v>
      </c>
      <c r="U537" s="20">
        <v>0</v>
      </c>
      <c r="V537" s="20" t="s">
        <v>889</v>
      </c>
      <c r="W537" s="20">
        <v>0.4</v>
      </c>
      <c r="X537" s="23" t="b">
        <v>0</v>
      </c>
      <c r="Y537" s="20"/>
      <c r="Z537" s="20" t="s">
        <v>937</v>
      </c>
      <c r="AA537" s="22">
        <v>16</v>
      </c>
      <c r="AB537" s="22">
        <v>17</v>
      </c>
      <c r="AC537" s="22">
        <v>0</v>
      </c>
      <c r="AD537" s="22">
        <v>18705</v>
      </c>
      <c r="AE537" s="22">
        <v>298</v>
      </c>
      <c r="AF537" s="22">
        <v>15817</v>
      </c>
      <c r="AG537" s="22">
        <v>1671</v>
      </c>
      <c r="AH537" s="20">
        <v>0</v>
      </c>
      <c r="AI537" s="20">
        <v>0</v>
      </c>
      <c r="AJ537" s="20" t="s">
        <v>735</v>
      </c>
      <c r="AK537" s="22">
        <v>93</v>
      </c>
      <c r="AL537" s="22">
        <v>0</v>
      </c>
      <c r="AM537" s="22">
        <v>0</v>
      </c>
      <c r="AN537" s="22">
        <v>0</v>
      </c>
      <c r="AO537" s="22">
        <v>2</v>
      </c>
      <c r="AP537" s="22">
        <v>0</v>
      </c>
      <c r="AQ537" s="22">
        <v>0</v>
      </c>
      <c r="AR537" s="22">
        <v>0</v>
      </c>
      <c r="AS537" s="22">
        <v>2</v>
      </c>
      <c r="AT537" s="22">
        <v>0</v>
      </c>
      <c r="AU537" s="22">
        <v>0</v>
      </c>
      <c r="AV537" s="22">
        <v>0</v>
      </c>
      <c r="AW537" s="22">
        <v>8</v>
      </c>
      <c r="AX537" s="20">
        <v>9.1999999999999993</v>
      </c>
      <c r="AY537" s="20">
        <v>7.2</v>
      </c>
      <c r="AZ537" s="20">
        <v>2</v>
      </c>
      <c r="BA537" s="20">
        <v>1.8</v>
      </c>
      <c r="BB537" s="22">
        <v>1</v>
      </c>
      <c r="BC537" s="20">
        <v>0</v>
      </c>
      <c r="BD537" s="20">
        <v>0.03</v>
      </c>
      <c r="BE537" s="20">
        <v>0.03</v>
      </c>
      <c r="BF537" s="20">
        <v>1.68</v>
      </c>
      <c r="BG537" s="22">
        <v>347</v>
      </c>
      <c r="BH537" s="22">
        <v>131</v>
      </c>
      <c r="BI537" s="22">
        <v>313</v>
      </c>
      <c r="BJ537" s="22">
        <v>110</v>
      </c>
      <c r="BK537" s="22">
        <v>337</v>
      </c>
      <c r="BL537" s="22">
        <v>118</v>
      </c>
      <c r="BM537" s="22">
        <v>371</v>
      </c>
      <c r="BN537" s="22">
        <v>133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0.03</v>
      </c>
      <c r="BX537" s="22">
        <v>0.03</v>
      </c>
      <c r="BY537" s="22">
        <v>1.63</v>
      </c>
      <c r="BZ537" s="22">
        <v>1.94</v>
      </c>
      <c r="CA537" s="22">
        <v>662</v>
      </c>
      <c r="CB537" s="22">
        <v>194</v>
      </c>
      <c r="CC537" s="22">
        <v>445</v>
      </c>
      <c r="CD537" s="22">
        <v>159</v>
      </c>
      <c r="CE537" s="22">
        <v>479</v>
      </c>
      <c r="CF537" s="22">
        <v>171</v>
      </c>
      <c r="CG537" s="22">
        <v>253</v>
      </c>
      <c r="CH537" s="22">
        <v>97</v>
      </c>
      <c r="CI537" s="22">
        <v>0.97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224068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1</v>
      </c>
      <c r="J538" s="20">
        <v>2.8</v>
      </c>
      <c r="K538" s="20">
        <v>1.8</v>
      </c>
      <c r="L538" s="22">
        <v>1</v>
      </c>
      <c r="M538" s="20" t="s">
        <v>900</v>
      </c>
      <c r="N538" s="20">
        <v>2.8</v>
      </c>
      <c r="O538" s="22">
        <v>28</v>
      </c>
      <c r="P538" s="23" t="b">
        <v>0</v>
      </c>
      <c r="Q538" s="20"/>
      <c r="R538" s="20"/>
      <c r="S538" s="22">
        <v>40</v>
      </c>
      <c r="T538" s="20" t="s">
        <v>901</v>
      </c>
      <c r="U538" s="20">
        <v>2.5</v>
      </c>
      <c r="V538" s="20" t="s">
        <v>734</v>
      </c>
      <c r="W538" s="20">
        <v>14.1</v>
      </c>
      <c r="X538" s="23" t="b">
        <v>0</v>
      </c>
      <c r="Y538" s="20"/>
      <c r="Z538" s="20" t="s">
        <v>858</v>
      </c>
      <c r="AA538" s="22">
        <v>16</v>
      </c>
      <c r="AB538" s="22">
        <v>17</v>
      </c>
      <c r="AC538" s="22">
        <v>15</v>
      </c>
      <c r="AD538" s="22">
        <v>369245</v>
      </c>
      <c r="AE538" s="22">
        <v>19681</v>
      </c>
      <c r="AF538" s="22">
        <v>294615</v>
      </c>
      <c r="AG538" s="22">
        <v>13090</v>
      </c>
      <c r="AH538" s="20">
        <v>0.7</v>
      </c>
      <c r="AI538" s="20">
        <v>3.8</v>
      </c>
      <c r="AJ538" s="20" t="s">
        <v>734</v>
      </c>
      <c r="AK538" s="22">
        <v>540</v>
      </c>
      <c r="AL538" s="22">
        <v>0</v>
      </c>
      <c r="AM538" s="22">
        <v>0</v>
      </c>
      <c r="AN538" s="22">
        <v>1</v>
      </c>
      <c r="AO538" s="22">
        <v>9</v>
      </c>
      <c r="AP538" s="22">
        <v>0</v>
      </c>
      <c r="AQ538" s="22">
        <v>0</v>
      </c>
      <c r="AR538" s="22">
        <v>0</v>
      </c>
      <c r="AS538" s="22">
        <v>1</v>
      </c>
      <c r="AT538" s="22">
        <v>0</v>
      </c>
      <c r="AU538" s="22">
        <v>20</v>
      </c>
      <c r="AV538" s="22">
        <v>0</v>
      </c>
      <c r="AW538" s="22">
        <v>104</v>
      </c>
      <c r="AX538" s="20">
        <v>120.4</v>
      </c>
      <c r="AY538" s="20">
        <v>0</v>
      </c>
      <c r="AZ538" s="20">
        <v>0</v>
      </c>
      <c r="BA538" s="20">
        <v>12</v>
      </c>
      <c r="BB538" s="22">
        <v>6</v>
      </c>
      <c r="BC538" s="20">
        <v>0</v>
      </c>
      <c r="BD538" s="20">
        <v>0</v>
      </c>
      <c r="BE538" s="20">
        <v>0</v>
      </c>
      <c r="BF538" s="20">
        <v>8.27</v>
      </c>
      <c r="BG538" s="22">
        <v>69</v>
      </c>
      <c r="BH538" s="22">
        <v>16</v>
      </c>
      <c r="BI538" s="22">
        <v>450</v>
      </c>
      <c r="BJ538" s="22">
        <v>38</v>
      </c>
      <c r="BK538" s="22">
        <v>421</v>
      </c>
      <c r="BL538" s="22">
        <v>34</v>
      </c>
      <c r="BM538" s="22">
        <v>216</v>
      </c>
      <c r="BN538" s="22">
        <v>16</v>
      </c>
      <c r="BO538" s="20"/>
      <c r="BP538" s="20"/>
      <c r="BQ538" s="20"/>
      <c r="BR538" s="20"/>
      <c r="BS538" s="20"/>
      <c r="BT538" s="20"/>
      <c r="BU538" s="22">
        <v>0</v>
      </c>
      <c r="BV538" s="22">
        <v>3.33</v>
      </c>
      <c r="BW538" s="22">
        <v>0</v>
      </c>
      <c r="BX538" s="22">
        <v>0</v>
      </c>
      <c r="BY538" s="22">
        <v>1.38</v>
      </c>
      <c r="BZ538" s="22">
        <v>1.5</v>
      </c>
      <c r="CA538" s="22">
        <v>647</v>
      </c>
      <c r="CB538" s="22">
        <v>62</v>
      </c>
      <c r="CC538" s="22">
        <v>106</v>
      </c>
      <c r="CD538" s="22">
        <v>10</v>
      </c>
      <c r="CE538" s="22">
        <v>161</v>
      </c>
      <c r="CF538" s="22">
        <v>17</v>
      </c>
      <c r="CG538" s="22">
        <v>27</v>
      </c>
      <c r="CH538" s="22">
        <v>5</v>
      </c>
      <c r="CI538" s="22">
        <v>1</v>
      </c>
      <c r="CJ538" s="22">
        <v>0.17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532605</v>
      </c>
      <c r="D539" s="22">
        <v>0</v>
      </c>
      <c r="E539" s="22">
        <v>0</v>
      </c>
      <c r="F539" s="22">
        <v>-1</v>
      </c>
      <c r="G539" s="22">
        <v>1</v>
      </c>
      <c r="H539" s="22">
        <v>0</v>
      </c>
      <c r="I539" s="22">
        <v>3</v>
      </c>
      <c r="J539" s="20">
        <v>0</v>
      </c>
      <c r="K539" s="20">
        <v>-1</v>
      </c>
      <c r="L539" s="22">
        <v>0</v>
      </c>
      <c r="M539" s="20" t="s">
        <v>1199</v>
      </c>
      <c r="N539" s="20">
        <v>0</v>
      </c>
      <c r="O539" s="22">
        <v>186</v>
      </c>
      <c r="P539" s="23" t="b">
        <v>0</v>
      </c>
      <c r="Q539" s="20"/>
      <c r="R539" s="20" t="s">
        <v>2958</v>
      </c>
      <c r="S539" s="22">
        <v>44</v>
      </c>
      <c r="T539" s="20" t="s">
        <v>1200</v>
      </c>
      <c r="U539" s="20">
        <v>0</v>
      </c>
      <c r="V539" s="20" t="s">
        <v>1201</v>
      </c>
      <c r="W539" s="20">
        <v>0.1</v>
      </c>
      <c r="X539" s="23" t="b">
        <v>0</v>
      </c>
      <c r="Y539" s="20"/>
      <c r="Z539" s="20" t="s">
        <v>858</v>
      </c>
      <c r="AA539" s="22">
        <v>16</v>
      </c>
      <c r="AB539" s="22">
        <v>17</v>
      </c>
      <c r="AC539" s="22">
        <v>0</v>
      </c>
      <c r="AD539" s="22">
        <v>4038</v>
      </c>
      <c r="AE539" s="22">
        <v>175</v>
      </c>
      <c r="AF539" s="22">
        <v>9290</v>
      </c>
      <c r="AG539" s="22">
        <v>275</v>
      </c>
      <c r="AH539" s="20">
        <v>0</v>
      </c>
      <c r="AI539" s="20">
        <v>0</v>
      </c>
      <c r="AJ539" s="20" t="s">
        <v>1199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574</v>
      </c>
      <c r="BH539" s="22">
        <v>222</v>
      </c>
      <c r="BI539" s="22">
        <v>565</v>
      </c>
      <c r="BJ539" s="22">
        <v>223</v>
      </c>
      <c r="BK539" s="22">
        <v>552</v>
      </c>
      <c r="BL539" s="22">
        <v>217</v>
      </c>
      <c r="BM539" s="22">
        <v>579</v>
      </c>
      <c r="BN539" s="22">
        <v>225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580</v>
      </c>
      <c r="CB539" s="22">
        <v>308</v>
      </c>
      <c r="CC539" s="22">
        <v>555</v>
      </c>
      <c r="CD539" s="22">
        <v>211</v>
      </c>
      <c r="CE539" s="22">
        <v>579</v>
      </c>
      <c r="CF539" s="22">
        <v>225</v>
      </c>
      <c r="CG539" s="22">
        <v>410</v>
      </c>
      <c r="CH539" s="22">
        <v>132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209046</v>
      </c>
      <c r="D540" s="22">
        <v>0</v>
      </c>
      <c r="E540" s="22">
        <v>0</v>
      </c>
      <c r="F540" s="22">
        <v>-1</v>
      </c>
      <c r="G540" s="22">
        <v>1</v>
      </c>
      <c r="H540" s="22">
        <v>1</v>
      </c>
      <c r="I540" s="22">
        <v>3</v>
      </c>
      <c r="J540" s="20">
        <v>3.7</v>
      </c>
      <c r="K540" s="20">
        <v>2.7</v>
      </c>
      <c r="L540" s="22">
        <v>1</v>
      </c>
      <c r="M540" s="20" t="s">
        <v>1166</v>
      </c>
      <c r="N540" s="20">
        <v>3.7</v>
      </c>
      <c r="O540" s="22">
        <v>205</v>
      </c>
      <c r="P540" s="23" t="b">
        <v>0</v>
      </c>
      <c r="Q540" s="20"/>
      <c r="R540" s="20"/>
      <c r="S540" s="22">
        <v>49</v>
      </c>
      <c r="T540" s="20" t="s">
        <v>1167</v>
      </c>
      <c r="U540" s="20">
        <v>5.5</v>
      </c>
      <c r="V540" s="20" t="s">
        <v>737</v>
      </c>
      <c r="W540" s="20">
        <v>0.2</v>
      </c>
      <c r="X540" s="23" t="b">
        <v>0</v>
      </c>
      <c r="Y540" s="20"/>
      <c r="Z540" s="20" t="s">
        <v>858</v>
      </c>
      <c r="AA540" s="22">
        <v>16</v>
      </c>
      <c r="AB540" s="22">
        <v>17</v>
      </c>
      <c r="AC540" s="22">
        <v>11</v>
      </c>
      <c r="AD540" s="22">
        <v>16172</v>
      </c>
      <c r="AE540" s="22">
        <v>2629</v>
      </c>
      <c r="AF540" s="22">
        <v>4818</v>
      </c>
      <c r="AG540" s="22">
        <v>602</v>
      </c>
      <c r="AH540" s="20">
        <v>0.8</v>
      </c>
      <c r="AI540" s="20">
        <v>2.2000000000000002</v>
      </c>
      <c r="AJ540" s="20" t="s">
        <v>737</v>
      </c>
      <c r="AK540" s="22">
        <v>104</v>
      </c>
      <c r="AL540" s="22">
        <v>1</v>
      </c>
      <c r="AM540" s="22">
        <v>0</v>
      </c>
      <c r="AN540" s="22">
        <v>0</v>
      </c>
      <c r="AO540" s="22">
        <v>1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3</v>
      </c>
      <c r="AW540" s="22">
        <v>33</v>
      </c>
      <c r="AX540" s="20">
        <v>45.6</v>
      </c>
      <c r="AY540" s="20">
        <v>40.700000000000003</v>
      </c>
      <c r="AZ540" s="20">
        <v>31</v>
      </c>
      <c r="BA540" s="20">
        <v>11.8</v>
      </c>
      <c r="BB540" s="22">
        <v>1</v>
      </c>
      <c r="BC540" s="20">
        <v>0.13</v>
      </c>
      <c r="BD540" s="20">
        <v>0.28000000000000003</v>
      </c>
      <c r="BE540" s="20">
        <v>0.41</v>
      </c>
      <c r="BF540" s="20">
        <v>0.74</v>
      </c>
      <c r="BG540" s="22">
        <v>229</v>
      </c>
      <c r="BH540" s="22">
        <v>93</v>
      </c>
      <c r="BI540" s="22">
        <v>160</v>
      </c>
      <c r="BJ540" s="22">
        <v>99</v>
      </c>
      <c r="BK540" s="22">
        <v>168</v>
      </c>
      <c r="BL540" s="22">
        <v>95</v>
      </c>
      <c r="BM540" s="22">
        <v>221</v>
      </c>
      <c r="BN540" s="22">
        <v>103</v>
      </c>
      <c r="BO540" s="20"/>
      <c r="BP540" s="20"/>
      <c r="BQ540" s="20"/>
      <c r="BR540" s="20"/>
      <c r="BS540" s="20"/>
      <c r="BT540" s="20"/>
      <c r="BU540" s="22">
        <v>0.11</v>
      </c>
      <c r="BV540" s="22">
        <v>0</v>
      </c>
      <c r="BW540" s="22">
        <v>0.24</v>
      </c>
      <c r="BX540" s="22">
        <v>0.35</v>
      </c>
      <c r="BY540" s="22">
        <v>0.64</v>
      </c>
      <c r="BZ540" s="22">
        <v>0.87</v>
      </c>
      <c r="CA540" s="22">
        <v>261</v>
      </c>
      <c r="CB540" s="22">
        <v>172</v>
      </c>
      <c r="CC540" s="22">
        <v>63</v>
      </c>
      <c r="CD540" s="22">
        <v>32</v>
      </c>
      <c r="CE540" s="22">
        <v>18</v>
      </c>
      <c r="CF540" s="22">
        <v>12</v>
      </c>
      <c r="CG540" s="22">
        <v>338</v>
      </c>
      <c r="CH540" s="22">
        <v>104</v>
      </c>
      <c r="CI540" s="22">
        <v>0.87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449434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3</v>
      </c>
      <c r="J541" s="20">
        <v>2.8</v>
      </c>
      <c r="K541" s="20">
        <v>1.8</v>
      </c>
      <c r="L541" s="22">
        <v>1</v>
      </c>
      <c r="M541" s="20" t="s">
        <v>444</v>
      </c>
      <c r="N541" s="20">
        <v>2.8</v>
      </c>
      <c r="O541" s="22">
        <v>378</v>
      </c>
      <c r="P541" s="23" t="b">
        <v>0</v>
      </c>
      <c r="Q541" s="20"/>
      <c r="R541" s="20" t="s">
        <v>3282</v>
      </c>
      <c r="S541" s="22">
        <v>50</v>
      </c>
      <c r="T541" s="20" t="s">
        <v>1448</v>
      </c>
      <c r="U541" s="20">
        <v>2.7</v>
      </c>
      <c r="V541" s="20" t="s">
        <v>582</v>
      </c>
      <c r="W541" s="20">
        <v>0.7</v>
      </c>
      <c r="X541" s="23" t="b">
        <v>0</v>
      </c>
      <c r="Y541" s="20"/>
      <c r="Z541" s="20" t="s">
        <v>858</v>
      </c>
      <c r="AA541" s="22">
        <v>16</v>
      </c>
      <c r="AB541" s="22">
        <v>17</v>
      </c>
      <c r="AC541" s="22">
        <v>16</v>
      </c>
      <c r="AD541" s="22">
        <v>70204</v>
      </c>
      <c r="AE541" s="22">
        <v>3216</v>
      </c>
      <c r="AF541" s="22">
        <v>66070</v>
      </c>
      <c r="AG541" s="22">
        <v>2796</v>
      </c>
      <c r="AH541" s="20">
        <v>0.6</v>
      </c>
      <c r="AI541" s="20">
        <v>3.2</v>
      </c>
      <c r="AJ541" s="20" t="s">
        <v>582</v>
      </c>
      <c r="AK541" s="22">
        <v>209</v>
      </c>
      <c r="AL541" s="22">
        <v>1</v>
      </c>
      <c r="AM541" s="22">
        <v>1</v>
      </c>
      <c r="AN541" s="22">
        <v>0</v>
      </c>
      <c r="AO541" s="22">
        <v>1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1</v>
      </c>
      <c r="AW541" s="22">
        <v>58</v>
      </c>
      <c r="AX541" s="20">
        <v>86</v>
      </c>
      <c r="AY541" s="20">
        <v>53</v>
      </c>
      <c r="AZ541" s="20">
        <v>108</v>
      </c>
      <c r="BA541" s="20">
        <v>24.8</v>
      </c>
      <c r="BB541" s="22">
        <v>1</v>
      </c>
      <c r="BC541" s="20">
        <v>0.55000000000000004</v>
      </c>
      <c r="BD541" s="20">
        <v>0.92</v>
      </c>
      <c r="BE541" s="20">
        <v>1.47</v>
      </c>
      <c r="BF541" s="20">
        <v>3.23</v>
      </c>
      <c r="BG541" s="22">
        <v>127</v>
      </c>
      <c r="BH541" s="22">
        <v>45</v>
      </c>
      <c r="BI541" s="22">
        <v>135</v>
      </c>
      <c r="BJ541" s="22">
        <v>92</v>
      </c>
      <c r="BK541" s="22">
        <v>46</v>
      </c>
      <c r="BL541" s="22">
        <v>28</v>
      </c>
      <c r="BM541" s="22">
        <v>72</v>
      </c>
      <c r="BN541" s="22">
        <v>43</v>
      </c>
      <c r="BO541" s="20"/>
      <c r="BP541" s="20"/>
      <c r="BQ541" s="20"/>
      <c r="BR541" s="20"/>
      <c r="BS541" s="20"/>
      <c r="BT541" s="20"/>
      <c r="BU541" s="22">
        <v>0.24</v>
      </c>
      <c r="BV541" s="22">
        <v>0</v>
      </c>
      <c r="BW541" s="22">
        <v>0.4</v>
      </c>
      <c r="BX541" s="22">
        <v>0.64</v>
      </c>
      <c r="BY541" s="22">
        <v>1.39</v>
      </c>
      <c r="BZ541" s="22">
        <v>0.43</v>
      </c>
      <c r="CA541" s="22">
        <v>212</v>
      </c>
      <c r="CB541" s="22">
        <v>135</v>
      </c>
      <c r="CC541" s="22">
        <v>113</v>
      </c>
      <c r="CD541" s="22">
        <v>52</v>
      </c>
      <c r="CE541" s="22">
        <v>151</v>
      </c>
      <c r="CF541" s="22">
        <v>62</v>
      </c>
      <c r="CG541" s="22">
        <v>183</v>
      </c>
      <c r="CH541" s="22">
        <v>57</v>
      </c>
      <c r="CI541" s="22">
        <v>0.43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461682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3</v>
      </c>
      <c r="J542" s="20">
        <v>0</v>
      </c>
      <c r="K542" s="20">
        <v>0</v>
      </c>
      <c r="L542" s="22">
        <v>0</v>
      </c>
      <c r="M542" s="20" t="s">
        <v>1446</v>
      </c>
      <c r="N542" s="20">
        <v>0</v>
      </c>
      <c r="O542" s="22">
        <v>434</v>
      </c>
      <c r="P542" s="23" t="b">
        <v>0</v>
      </c>
      <c r="Q542" s="20" t="s">
        <v>2608</v>
      </c>
      <c r="R542" s="20" t="s">
        <v>2609</v>
      </c>
      <c r="S542" s="22">
        <v>45</v>
      </c>
      <c r="T542" s="20" t="s">
        <v>2235</v>
      </c>
      <c r="U542" s="20">
        <v>0</v>
      </c>
      <c r="V542" s="20" t="s">
        <v>2236</v>
      </c>
      <c r="W542" s="20">
        <v>0</v>
      </c>
      <c r="X542" s="23" t="b">
        <v>0</v>
      </c>
      <c r="Y542" s="20"/>
      <c r="Z542" s="20" t="s">
        <v>872</v>
      </c>
      <c r="AA542" s="22">
        <v>16</v>
      </c>
      <c r="AB542" s="22">
        <v>17</v>
      </c>
      <c r="AC542" s="22">
        <v>0</v>
      </c>
      <c r="AD542" s="22">
        <v>0</v>
      </c>
      <c r="AE542" s="22">
        <v>0</v>
      </c>
      <c r="AF542" s="22">
        <v>949</v>
      </c>
      <c r="AG542" s="22">
        <v>21</v>
      </c>
      <c r="AH542" s="20">
        <v>0</v>
      </c>
      <c r="AI542" s="20">
        <v>0</v>
      </c>
      <c r="AJ542" s="20" t="s">
        <v>2237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612</v>
      </c>
      <c r="BH542" s="22">
        <v>238</v>
      </c>
      <c r="BI542" s="22">
        <v>608</v>
      </c>
      <c r="BJ542" s="22">
        <v>239</v>
      </c>
      <c r="BK542" s="22">
        <v>599</v>
      </c>
      <c r="BL542" s="22">
        <v>234</v>
      </c>
      <c r="BM542" s="22">
        <v>617</v>
      </c>
      <c r="BN542" s="22">
        <v>241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430</v>
      </c>
      <c r="CB542" s="22">
        <v>240</v>
      </c>
      <c r="CC542" s="22">
        <v>593</v>
      </c>
      <c r="CD542" s="22">
        <v>228</v>
      </c>
      <c r="CE542" s="22">
        <v>617</v>
      </c>
      <c r="CF542" s="22">
        <v>241</v>
      </c>
      <c r="CG542" s="22">
        <v>681</v>
      </c>
      <c r="CH542" s="22">
        <v>280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48615</v>
      </c>
      <c r="D543" s="22">
        <v>0</v>
      </c>
      <c r="E543" s="22">
        <v>0</v>
      </c>
      <c r="F543" s="22">
        <v>-1</v>
      </c>
      <c r="G543" s="22">
        <v>1</v>
      </c>
      <c r="H543" s="22">
        <v>0</v>
      </c>
      <c r="I543" s="22">
        <v>3</v>
      </c>
      <c r="J543" s="20">
        <v>0</v>
      </c>
      <c r="K543" s="20">
        <v>-1</v>
      </c>
      <c r="L543" s="22">
        <v>0</v>
      </c>
      <c r="M543" s="20" t="s">
        <v>1299</v>
      </c>
      <c r="N543" s="20">
        <v>0</v>
      </c>
      <c r="O543" s="22">
        <v>435</v>
      </c>
      <c r="P543" s="23" t="b">
        <v>0</v>
      </c>
      <c r="Q543" s="20"/>
      <c r="R543" s="20"/>
      <c r="S543" s="22">
        <v>44</v>
      </c>
      <c r="T543" s="20" t="s">
        <v>1532</v>
      </c>
      <c r="U543" s="20">
        <v>0</v>
      </c>
      <c r="V543" s="20" t="s">
        <v>717</v>
      </c>
      <c r="W543" s="20">
        <v>0.1</v>
      </c>
      <c r="X543" s="23" t="b">
        <v>0</v>
      </c>
      <c r="Y543" s="20"/>
      <c r="Z543" s="20" t="s">
        <v>858</v>
      </c>
      <c r="AA543" s="22">
        <v>16</v>
      </c>
      <c r="AB543" s="22">
        <v>17</v>
      </c>
      <c r="AC543" s="22">
        <v>0</v>
      </c>
      <c r="AD543" s="22">
        <v>1889</v>
      </c>
      <c r="AE543" s="22">
        <v>135</v>
      </c>
      <c r="AF543" s="22">
        <v>4190</v>
      </c>
      <c r="AG543" s="22">
        <v>167</v>
      </c>
      <c r="AH543" s="20">
        <v>0</v>
      </c>
      <c r="AI543" s="20">
        <v>0</v>
      </c>
      <c r="AJ543" s="20" t="s">
        <v>717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517</v>
      </c>
      <c r="BH543" s="22">
        <v>193</v>
      </c>
      <c r="BI543" s="22">
        <v>503</v>
      </c>
      <c r="BJ543" s="22">
        <v>193</v>
      </c>
      <c r="BK543" s="22">
        <v>480</v>
      </c>
      <c r="BL543" s="22">
        <v>184</v>
      </c>
      <c r="BM543" s="22">
        <v>522</v>
      </c>
      <c r="BN543" s="22">
        <v>196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476</v>
      </c>
      <c r="CB543" s="22">
        <v>266</v>
      </c>
      <c r="CC543" s="22">
        <v>489</v>
      </c>
      <c r="CD543" s="22">
        <v>179</v>
      </c>
      <c r="CE543" s="22">
        <v>522</v>
      </c>
      <c r="CF543" s="22">
        <v>196</v>
      </c>
      <c r="CG543" s="22">
        <v>465</v>
      </c>
      <c r="CH543" s="22">
        <v>157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75</v>
      </c>
      <c r="C544" s="22">
        <v>80226</v>
      </c>
      <c r="D544" s="22">
        <v>0</v>
      </c>
      <c r="E544" s="22">
        <v>0</v>
      </c>
      <c r="F544" s="22">
        <v>0</v>
      </c>
      <c r="G544" s="22">
        <v>0</v>
      </c>
      <c r="H544" s="22">
        <v>1</v>
      </c>
      <c r="I544" s="22">
        <v>2</v>
      </c>
      <c r="J544" s="20">
        <v>1.5</v>
      </c>
      <c r="K544" s="20">
        <v>0.4</v>
      </c>
      <c r="L544" s="22">
        <v>0</v>
      </c>
      <c r="M544" s="20" t="s">
        <v>1579</v>
      </c>
      <c r="N544" s="20">
        <v>1.5</v>
      </c>
      <c r="O544" s="22">
        <v>436</v>
      </c>
      <c r="P544" s="23" t="b">
        <v>0</v>
      </c>
      <c r="Q544" s="20"/>
      <c r="R544" s="20" t="s">
        <v>3283</v>
      </c>
      <c r="S544" s="22">
        <v>45</v>
      </c>
      <c r="T544" s="20" t="s">
        <v>1580</v>
      </c>
      <c r="U544" s="20">
        <v>3.4</v>
      </c>
      <c r="V544" s="20" t="s">
        <v>1581</v>
      </c>
      <c r="W544" s="20">
        <v>1.7</v>
      </c>
      <c r="X544" s="23" t="b">
        <v>0</v>
      </c>
      <c r="Y544" s="20"/>
      <c r="Z544" s="20" t="s">
        <v>858</v>
      </c>
      <c r="AA544" s="22">
        <v>16</v>
      </c>
      <c r="AB544" s="22">
        <v>17</v>
      </c>
      <c r="AC544" s="22">
        <v>17</v>
      </c>
      <c r="AD544" s="22">
        <v>215689</v>
      </c>
      <c r="AE544" s="22">
        <v>2977</v>
      </c>
      <c r="AF544" s="22">
        <v>122710</v>
      </c>
      <c r="AG544" s="22">
        <v>6601</v>
      </c>
      <c r="AH544" s="20">
        <v>0.3</v>
      </c>
      <c r="AI544" s="20">
        <v>3.8</v>
      </c>
      <c r="AJ544" s="20" t="s">
        <v>1581</v>
      </c>
      <c r="AK544" s="22">
        <v>396</v>
      </c>
      <c r="AL544" s="22">
        <v>0</v>
      </c>
      <c r="AM544" s="22">
        <v>2</v>
      </c>
      <c r="AN544" s="22">
        <v>1</v>
      </c>
      <c r="AO544" s="22">
        <v>8</v>
      </c>
      <c r="AP544" s="22">
        <v>0</v>
      </c>
      <c r="AQ544" s="22">
        <v>0</v>
      </c>
      <c r="AR544" s="22">
        <v>0</v>
      </c>
      <c r="AS544" s="22">
        <v>2</v>
      </c>
      <c r="AT544" s="22">
        <v>0</v>
      </c>
      <c r="AU544" s="22">
        <v>0</v>
      </c>
      <c r="AV544" s="22">
        <v>3</v>
      </c>
      <c r="AW544" s="22">
        <v>72</v>
      </c>
      <c r="AX544" s="20">
        <v>89.6</v>
      </c>
      <c r="AY544" s="20">
        <v>50.3</v>
      </c>
      <c r="AZ544" s="20">
        <v>18</v>
      </c>
      <c r="BA544" s="20">
        <v>15.8</v>
      </c>
      <c r="BB544" s="22">
        <v>5</v>
      </c>
      <c r="BC544" s="20">
        <v>0.01</v>
      </c>
      <c r="BD544" s="20">
        <v>0.27</v>
      </c>
      <c r="BE544" s="20">
        <v>0.28000000000000003</v>
      </c>
      <c r="BF544" s="20">
        <v>6.57</v>
      </c>
      <c r="BG544" s="22">
        <v>116</v>
      </c>
      <c r="BH544" s="22">
        <v>44</v>
      </c>
      <c r="BI544" s="22">
        <v>142</v>
      </c>
      <c r="BJ544" s="22">
        <v>33</v>
      </c>
      <c r="BK544" s="22">
        <v>217</v>
      </c>
      <c r="BL544" s="22">
        <v>57</v>
      </c>
      <c r="BM544" s="22">
        <v>157</v>
      </c>
      <c r="BN544" s="22">
        <v>41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0.06</v>
      </c>
      <c r="BX544" s="22">
        <v>0.06</v>
      </c>
      <c r="BY544" s="22">
        <v>1.49</v>
      </c>
      <c r="BZ544" s="22">
        <v>1.82</v>
      </c>
      <c r="CA544" s="22">
        <v>347</v>
      </c>
      <c r="CB544" s="22">
        <v>47</v>
      </c>
      <c r="CC544" s="22">
        <v>208</v>
      </c>
      <c r="CD544" s="22">
        <v>68</v>
      </c>
      <c r="CE544" s="22">
        <v>103</v>
      </c>
      <c r="CF544" s="22">
        <v>30</v>
      </c>
      <c r="CG544" s="22">
        <v>132</v>
      </c>
      <c r="CH544" s="22">
        <v>50</v>
      </c>
      <c r="CI544" s="22">
        <v>1.1399999999999999</v>
      </c>
      <c r="CJ544" s="22">
        <v>0.23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210156</v>
      </c>
      <c r="D545" s="22">
        <v>0</v>
      </c>
      <c r="E545" s="22">
        <v>0</v>
      </c>
      <c r="F545" s="22">
        <v>1</v>
      </c>
      <c r="G545" s="22">
        <v>-1</v>
      </c>
      <c r="H545" s="22">
        <v>0</v>
      </c>
      <c r="I545" s="22">
        <v>4</v>
      </c>
      <c r="J545" s="20">
        <v>4.2</v>
      </c>
      <c r="K545" s="20">
        <v>3.2</v>
      </c>
      <c r="L545" s="22">
        <v>1</v>
      </c>
      <c r="M545" s="20" t="s">
        <v>1553</v>
      </c>
      <c r="N545" s="20">
        <v>4.2</v>
      </c>
      <c r="O545" s="22">
        <v>437</v>
      </c>
      <c r="P545" s="23" t="b">
        <v>0</v>
      </c>
      <c r="Q545" s="20"/>
      <c r="R545" s="20" t="s">
        <v>2464</v>
      </c>
      <c r="S545" s="22">
        <v>66</v>
      </c>
      <c r="T545" s="20" t="s">
        <v>1554</v>
      </c>
      <c r="U545" s="20">
        <v>5.2</v>
      </c>
      <c r="V545" s="20" t="s">
        <v>427</v>
      </c>
      <c r="W545" s="20">
        <v>5.8</v>
      </c>
      <c r="X545" s="23" t="b">
        <v>0</v>
      </c>
      <c r="Y545" s="20"/>
      <c r="Z545" s="20" t="s">
        <v>858</v>
      </c>
      <c r="AA545" s="22">
        <v>16</v>
      </c>
      <c r="AB545" s="22">
        <v>17</v>
      </c>
      <c r="AC545" s="22">
        <v>31</v>
      </c>
      <c r="AD545" s="22">
        <v>664803</v>
      </c>
      <c r="AE545" s="22">
        <v>40357</v>
      </c>
      <c r="AF545" s="22">
        <v>236528</v>
      </c>
      <c r="AG545" s="22">
        <v>22642</v>
      </c>
      <c r="AH545" s="20">
        <v>0.6</v>
      </c>
      <c r="AI545" s="20">
        <v>4.7</v>
      </c>
      <c r="AJ545" s="20" t="s">
        <v>427</v>
      </c>
      <c r="AK545" s="22">
        <v>407</v>
      </c>
      <c r="AL545" s="22">
        <v>3</v>
      </c>
      <c r="AM545" s="22">
        <v>2</v>
      </c>
      <c r="AN545" s="22">
        <v>1</v>
      </c>
      <c r="AO545" s="22">
        <v>7</v>
      </c>
      <c r="AP545" s="22">
        <v>0</v>
      </c>
      <c r="AQ545" s="22">
        <v>0</v>
      </c>
      <c r="AR545" s="22">
        <v>0</v>
      </c>
      <c r="AS545" s="22">
        <v>1</v>
      </c>
      <c r="AT545" s="22">
        <v>0</v>
      </c>
      <c r="AU545" s="22">
        <v>0</v>
      </c>
      <c r="AV545" s="22">
        <v>3</v>
      </c>
      <c r="AW545" s="22">
        <v>114</v>
      </c>
      <c r="AX545" s="20">
        <v>143</v>
      </c>
      <c r="AY545" s="20">
        <v>80.400000000000006</v>
      </c>
      <c r="AZ545" s="20">
        <v>119</v>
      </c>
      <c r="BA545" s="20">
        <v>34.200000000000003</v>
      </c>
      <c r="BB545" s="22">
        <v>5</v>
      </c>
      <c r="BC545" s="20">
        <v>2.4</v>
      </c>
      <c r="BD545" s="20">
        <v>0.36</v>
      </c>
      <c r="BE545" s="20">
        <v>2.76</v>
      </c>
      <c r="BF545" s="20">
        <v>6.36</v>
      </c>
      <c r="BG545" s="22">
        <v>44</v>
      </c>
      <c r="BH545" s="22">
        <v>6</v>
      </c>
      <c r="BI545" s="22">
        <v>72</v>
      </c>
      <c r="BJ545" s="22">
        <v>5</v>
      </c>
      <c r="BK545" s="22">
        <v>44</v>
      </c>
      <c r="BL545" s="22">
        <v>16</v>
      </c>
      <c r="BM545" s="22">
        <v>43</v>
      </c>
      <c r="BN545" s="22">
        <v>11</v>
      </c>
      <c r="BO545" s="20"/>
      <c r="BP545" s="20"/>
      <c r="BQ545" s="20"/>
      <c r="BR545" s="20"/>
      <c r="BS545" s="20"/>
      <c r="BT545" s="20"/>
      <c r="BU545" s="22">
        <v>0.53</v>
      </c>
      <c r="BV545" s="22">
        <v>0</v>
      </c>
      <c r="BW545" s="22">
        <v>0.08</v>
      </c>
      <c r="BX545" s="22">
        <v>0.61</v>
      </c>
      <c r="BY545" s="22">
        <v>1.41</v>
      </c>
      <c r="BZ545" s="22">
        <v>1.55</v>
      </c>
      <c r="CA545" s="22">
        <v>44</v>
      </c>
      <c r="CB545" s="22">
        <v>16</v>
      </c>
      <c r="CC545" s="22">
        <v>46</v>
      </c>
      <c r="CD545" s="22">
        <v>10</v>
      </c>
      <c r="CE545" s="22">
        <v>25</v>
      </c>
      <c r="CF545" s="22">
        <v>5</v>
      </c>
      <c r="CG545" s="22">
        <v>66</v>
      </c>
      <c r="CH545" s="22">
        <v>14</v>
      </c>
      <c r="CI545" s="22">
        <v>1.1100000000000001</v>
      </c>
      <c r="CJ545" s="22">
        <v>0.22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437753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2</v>
      </c>
      <c r="J546" s="20">
        <v>0</v>
      </c>
      <c r="K546" s="20">
        <v>0</v>
      </c>
      <c r="L546" s="22">
        <v>0</v>
      </c>
      <c r="M546" s="20" t="s">
        <v>1557</v>
      </c>
      <c r="N546" s="20">
        <v>0</v>
      </c>
      <c r="O546" s="22">
        <v>438</v>
      </c>
      <c r="P546" s="23" t="b">
        <v>0</v>
      </c>
      <c r="Q546" s="20" t="s">
        <v>3284</v>
      </c>
      <c r="R546" s="20" t="s">
        <v>3285</v>
      </c>
      <c r="S546" s="22">
        <v>39</v>
      </c>
      <c r="T546" s="20" t="s">
        <v>1558</v>
      </c>
      <c r="U546" s="20">
        <v>0</v>
      </c>
      <c r="V546" s="20" t="s">
        <v>713</v>
      </c>
      <c r="W546" s="20">
        <v>0.1</v>
      </c>
      <c r="X546" s="23" t="b">
        <v>0</v>
      </c>
      <c r="Y546" s="20"/>
      <c r="Z546" s="20" t="s">
        <v>872</v>
      </c>
      <c r="AA546" s="22">
        <v>16</v>
      </c>
      <c r="AB546" s="22">
        <v>17</v>
      </c>
      <c r="AC546" s="22">
        <v>0</v>
      </c>
      <c r="AD546" s="22">
        <v>1479</v>
      </c>
      <c r="AE546" s="22">
        <v>0</v>
      </c>
      <c r="AF546" s="22">
        <v>5599</v>
      </c>
      <c r="AG546" s="22">
        <v>411</v>
      </c>
      <c r="AH546" s="20">
        <v>0</v>
      </c>
      <c r="AI546" s="20">
        <v>0</v>
      </c>
      <c r="AJ546" s="20" t="s">
        <v>713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419</v>
      </c>
      <c r="BH546" s="22">
        <v>150</v>
      </c>
      <c r="BI546" s="22">
        <v>401</v>
      </c>
      <c r="BJ546" s="22">
        <v>147</v>
      </c>
      <c r="BK546" s="22">
        <v>372</v>
      </c>
      <c r="BL546" s="22">
        <v>132</v>
      </c>
      <c r="BM546" s="22">
        <v>424</v>
      </c>
      <c r="BN546" s="22">
        <v>150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717</v>
      </c>
      <c r="CB546" s="22">
        <v>231</v>
      </c>
      <c r="CC546" s="22">
        <v>386</v>
      </c>
      <c r="CD546" s="22">
        <v>131</v>
      </c>
      <c r="CE546" s="22">
        <v>420</v>
      </c>
      <c r="CF546" s="22">
        <v>144</v>
      </c>
      <c r="CG546" s="22">
        <v>408</v>
      </c>
      <c r="CH546" s="22">
        <v>155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75</v>
      </c>
      <c r="C547" s="22">
        <v>90585</v>
      </c>
      <c r="D547" s="22">
        <v>0</v>
      </c>
      <c r="E547" s="22">
        <v>0</v>
      </c>
      <c r="F547" s="22">
        <v>0</v>
      </c>
      <c r="G547" s="22">
        <v>0</v>
      </c>
      <c r="H547" s="22">
        <v>1</v>
      </c>
      <c r="I547" s="22">
        <v>2</v>
      </c>
      <c r="J547" s="20">
        <v>4.2</v>
      </c>
      <c r="K547" s="20">
        <v>2.4</v>
      </c>
      <c r="L547" s="22">
        <v>1</v>
      </c>
      <c r="M547" s="20" t="s">
        <v>1559</v>
      </c>
      <c r="N547" s="20">
        <v>4.2</v>
      </c>
      <c r="O547" s="22">
        <v>439</v>
      </c>
      <c r="P547" s="23" t="b">
        <v>0</v>
      </c>
      <c r="Q547" s="20"/>
      <c r="R547" s="20" t="s">
        <v>3286</v>
      </c>
      <c r="S547" s="22">
        <v>45</v>
      </c>
      <c r="T547" s="20" t="s">
        <v>1560</v>
      </c>
      <c r="U547" s="20">
        <v>3.8</v>
      </c>
      <c r="V547" s="20" t="s">
        <v>636</v>
      </c>
      <c r="W547" s="20">
        <v>0.6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19</v>
      </c>
      <c r="AD547" s="22">
        <v>62279</v>
      </c>
      <c r="AE547" s="22">
        <v>1666</v>
      </c>
      <c r="AF547" s="22">
        <v>32107</v>
      </c>
      <c r="AG547" s="22">
        <v>2459</v>
      </c>
      <c r="AH547" s="20">
        <v>0.9</v>
      </c>
      <c r="AI547" s="20">
        <v>4.2</v>
      </c>
      <c r="AJ547" s="20" t="s">
        <v>636</v>
      </c>
      <c r="AK547" s="22">
        <v>428</v>
      </c>
      <c r="AL547" s="22">
        <v>1</v>
      </c>
      <c r="AM547" s="22">
        <v>0</v>
      </c>
      <c r="AN547" s="22">
        <v>1</v>
      </c>
      <c r="AO547" s="22">
        <v>8</v>
      </c>
      <c r="AP547" s="22">
        <v>0</v>
      </c>
      <c r="AQ547" s="22">
        <v>0</v>
      </c>
      <c r="AR547" s="22">
        <v>0</v>
      </c>
      <c r="AS547" s="22">
        <v>1</v>
      </c>
      <c r="AT547" s="22">
        <v>0</v>
      </c>
      <c r="AU547" s="22">
        <v>0</v>
      </c>
      <c r="AV547" s="22">
        <v>3</v>
      </c>
      <c r="AW547" s="22">
        <v>87</v>
      </c>
      <c r="AX547" s="20">
        <v>169.4</v>
      </c>
      <c r="AY547" s="20">
        <v>25.1</v>
      </c>
      <c r="AZ547" s="20">
        <v>115</v>
      </c>
      <c r="BA547" s="20">
        <v>31</v>
      </c>
      <c r="BB547" s="22">
        <v>5</v>
      </c>
      <c r="BC547" s="20">
        <v>0.88</v>
      </c>
      <c r="BD547" s="20">
        <v>0.32</v>
      </c>
      <c r="BE547" s="20">
        <v>1.2</v>
      </c>
      <c r="BF547" s="20">
        <v>7.44</v>
      </c>
      <c r="BG547" s="22">
        <v>25</v>
      </c>
      <c r="BH547" s="22">
        <v>4</v>
      </c>
      <c r="BI547" s="22">
        <v>222</v>
      </c>
      <c r="BJ547" s="22">
        <v>68</v>
      </c>
      <c r="BK547" s="22">
        <v>45</v>
      </c>
      <c r="BL547" s="22">
        <v>2</v>
      </c>
      <c r="BM547" s="22">
        <v>50</v>
      </c>
      <c r="BN547" s="22">
        <v>7</v>
      </c>
      <c r="BO547" s="20"/>
      <c r="BP547" s="20"/>
      <c r="BQ547" s="20"/>
      <c r="BR547" s="20"/>
      <c r="BS547" s="20"/>
      <c r="BT547" s="20"/>
      <c r="BU547" s="22">
        <v>0.19</v>
      </c>
      <c r="BV547" s="22">
        <v>0</v>
      </c>
      <c r="BW547" s="22">
        <v>7.0000000000000007E-2</v>
      </c>
      <c r="BX547" s="22">
        <v>0.26</v>
      </c>
      <c r="BY547" s="22">
        <v>1.56</v>
      </c>
      <c r="BZ547" s="22">
        <v>1.68</v>
      </c>
      <c r="CA547" s="22">
        <v>351</v>
      </c>
      <c r="CB547" s="22">
        <v>50</v>
      </c>
      <c r="CC547" s="22">
        <v>44</v>
      </c>
      <c r="CD547" s="22">
        <v>10</v>
      </c>
      <c r="CE547" s="22">
        <v>74</v>
      </c>
      <c r="CF547" s="22">
        <v>20</v>
      </c>
      <c r="CG547" s="22">
        <v>212</v>
      </c>
      <c r="CH547" s="22">
        <v>81</v>
      </c>
      <c r="CI547" s="22">
        <v>1.05</v>
      </c>
      <c r="CJ547" s="22">
        <v>0.21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245830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1039</v>
      </c>
      <c r="N548" s="20">
        <v>0</v>
      </c>
      <c r="O548" s="22">
        <v>440</v>
      </c>
      <c r="P548" s="23" t="b">
        <v>0</v>
      </c>
      <c r="Q548" s="20" t="s">
        <v>2465</v>
      </c>
      <c r="R548" s="20" t="s">
        <v>2466</v>
      </c>
      <c r="S548" s="22">
        <v>45</v>
      </c>
      <c r="T548" s="20" t="s">
        <v>2238</v>
      </c>
      <c r="U548" s="20">
        <v>0</v>
      </c>
      <c r="V548" s="20" t="s">
        <v>2239</v>
      </c>
      <c r="W548" s="20">
        <v>0</v>
      </c>
      <c r="X548" s="23" t="b">
        <v>0</v>
      </c>
      <c r="Y548" s="20"/>
      <c r="Z548" s="20" t="s">
        <v>872</v>
      </c>
      <c r="AA548" s="22">
        <v>16</v>
      </c>
      <c r="AB548" s="22">
        <v>17</v>
      </c>
      <c r="AC548" s="22">
        <v>0</v>
      </c>
      <c r="AD548" s="22">
        <v>0</v>
      </c>
      <c r="AE548" s="22">
        <v>0</v>
      </c>
      <c r="AF548" s="22">
        <v>280</v>
      </c>
      <c r="AG548" s="22">
        <v>4</v>
      </c>
      <c r="AH548" s="20">
        <v>0</v>
      </c>
      <c r="AI548" s="20">
        <v>0</v>
      </c>
      <c r="AJ548" s="20" t="s">
        <v>2239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598</v>
      </c>
      <c r="BH548" s="22">
        <v>230</v>
      </c>
      <c r="BI548" s="22">
        <v>594</v>
      </c>
      <c r="BJ548" s="22">
        <v>231</v>
      </c>
      <c r="BK548" s="22">
        <v>584</v>
      </c>
      <c r="BL548" s="22">
        <v>226</v>
      </c>
      <c r="BM548" s="22">
        <v>603</v>
      </c>
      <c r="BN548" s="22">
        <v>233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408</v>
      </c>
      <c r="CB548" s="22">
        <v>230</v>
      </c>
      <c r="CC548" s="22">
        <v>580</v>
      </c>
      <c r="CD548" s="22">
        <v>220</v>
      </c>
      <c r="CE548" s="22">
        <v>605</v>
      </c>
      <c r="CF548" s="22">
        <v>234</v>
      </c>
      <c r="CG548" s="22">
        <v>705</v>
      </c>
      <c r="CH548" s="22">
        <v>298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56917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1533</v>
      </c>
      <c r="N549" s="20">
        <v>0</v>
      </c>
      <c r="O549" s="22">
        <v>441</v>
      </c>
      <c r="P549" s="23" t="b">
        <v>0</v>
      </c>
      <c r="Q549" s="20" t="s">
        <v>2610</v>
      </c>
      <c r="R549" s="20" t="s">
        <v>2611</v>
      </c>
      <c r="S549" s="22">
        <v>45</v>
      </c>
      <c r="T549" s="20" t="s">
        <v>1534</v>
      </c>
      <c r="U549" s="20">
        <v>0</v>
      </c>
      <c r="V549" s="20" t="s">
        <v>600</v>
      </c>
      <c r="W549" s="20">
        <v>0</v>
      </c>
      <c r="X549" s="23" t="b">
        <v>0</v>
      </c>
      <c r="Y549" s="20"/>
      <c r="Z549" s="20" t="s">
        <v>872</v>
      </c>
      <c r="AA549" s="22">
        <v>16</v>
      </c>
      <c r="AB549" s="22">
        <v>17</v>
      </c>
      <c r="AC549" s="22">
        <v>0</v>
      </c>
      <c r="AD549" s="22">
        <v>0</v>
      </c>
      <c r="AE549" s="22">
        <v>0</v>
      </c>
      <c r="AF549" s="22">
        <v>2067</v>
      </c>
      <c r="AG549" s="22">
        <v>22</v>
      </c>
      <c r="AH549" s="20">
        <v>0</v>
      </c>
      <c r="AI549" s="20">
        <v>0</v>
      </c>
      <c r="AJ549" s="20" t="s">
        <v>600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578</v>
      </c>
      <c r="BH549" s="22">
        <v>220</v>
      </c>
      <c r="BI549" s="22">
        <v>570</v>
      </c>
      <c r="BJ549" s="22">
        <v>220</v>
      </c>
      <c r="BK549" s="22">
        <v>557</v>
      </c>
      <c r="BL549" s="22">
        <v>217</v>
      </c>
      <c r="BM549" s="22">
        <v>583</v>
      </c>
      <c r="BN549" s="22">
        <v>220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343</v>
      </c>
      <c r="CB549" s="22">
        <v>44</v>
      </c>
      <c r="CC549" s="22">
        <v>559</v>
      </c>
      <c r="CD549" s="22">
        <v>213</v>
      </c>
      <c r="CE549" s="22">
        <v>583</v>
      </c>
      <c r="CF549" s="22">
        <v>218</v>
      </c>
      <c r="CG549" s="22">
        <v>635</v>
      </c>
      <c r="CH549" s="22">
        <v>216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513046</v>
      </c>
      <c r="D550" s="22">
        <v>0</v>
      </c>
      <c r="E550" s="22">
        <v>0</v>
      </c>
      <c r="F550" s="22">
        <v>-2</v>
      </c>
      <c r="G550" s="22">
        <v>2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157</v>
      </c>
      <c r="N550" s="20">
        <v>0.8</v>
      </c>
      <c r="O550" s="22">
        <v>442</v>
      </c>
      <c r="P550" s="23" t="b">
        <v>0</v>
      </c>
      <c r="Q550" s="20" t="s">
        <v>3432</v>
      </c>
      <c r="R550" s="20" t="s">
        <v>3119</v>
      </c>
      <c r="S550" s="22">
        <v>53</v>
      </c>
      <c r="T550" s="20" t="s">
        <v>1585</v>
      </c>
      <c r="U550" s="20">
        <v>1.8</v>
      </c>
      <c r="V550" s="20" t="s">
        <v>1586</v>
      </c>
      <c r="W550" s="20">
        <v>0.1</v>
      </c>
      <c r="X550" s="23" t="b">
        <v>0</v>
      </c>
      <c r="Y550" s="20"/>
      <c r="Z550" s="20" t="s">
        <v>899</v>
      </c>
      <c r="AA550" s="22">
        <v>16</v>
      </c>
      <c r="AB550" s="22">
        <v>17</v>
      </c>
      <c r="AC550" s="22">
        <v>7</v>
      </c>
      <c r="AD550" s="22">
        <v>1969</v>
      </c>
      <c r="AE550" s="22">
        <v>11</v>
      </c>
      <c r="AF550" s="22">
        <v>9191</v>
      </c>
      <c r="AG550" s="22">
        <v>277</v>
      </c>
      <c r="AH550" s="20">
        <v>0.2</v>
      </c>
      <c r="AI550" s="20">
        <v>1.3</v>
      </c>
      <c r="AJ550" s="20" t="s">
        <v>157</v>
      </c>
      <c r="AK550" s="22">
        <v>285</v>
      </c>
      <c r="AL550" s="22">
        <v>0</v>
      </c>
      <c r="AM550" s="22">
        <v>0</v>
      </c>
      <c r="AN550" s="22">
        <v>0</v>
      </c>
      <c r="AO550" s="22">
        <v>6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30</v>
      </c>
      <c r="AX550" s="20">
        <v>20</v>
      </c>
      <c r="AY550" s="20">
        <v>25.6</v>
      </c>
      <c r="AZ550" s="20">
        <v>12</v>
      </c>
      <c r="BA550" s="20">
        <v>5.9</v>
      </c>
      <c r="BB550" s="22">
        <v>4</v>
      </c>
      <c r="BC550" s="20">
        <v>0.12</v>
      </c>
      <c r="BD550" s="20">
        <v>0.08</v>
      </c>
      <c r="BE550" s="20">
        <v>0.2</v>
      </c>
      <c r="BF550" s="20">
        <v>4.4800000000000004</v>
      </c>
      <c r="BG550" s="22">
        <v>301</v>
      </c>
      <c r="BH550" s="22">
        <v>129</v>
      </c>
      <c r="BI550" s="22">
        <v>216</v>
      </c>
      <c r="BJ550" s="22">
        <v>122</v>
      </c>
      <c r="BK550" s="22">
        <v>256</v>
      </c>
      <c r="BL550" s="22">
        <v>134</v>
      </c>
      <c r="BM550" s="22">
        <v>300</v>
      </c>
      <c r="BN550" s="22">
        <v>131</v>
      </c>
      <c r="BO550" s="20"/>
      <c r="BP550" s="20"/>
      <c r="BQ550" s="20"/>
      <c r="BR550" s="20"/>
      <c r="BS550" s="20"/>
      <c r="BT550" s="20"/>
      <c r="BU550" s="22">
        <v>0.04</v>
      </c>
      <c r="BV550" s="22">
        <v>0</v>
      </c>
      <c r="BW550" s="22">
        <v>0.03</v>
      </c>
      <c r="BX550" s="22">
        <v>7.0000000000000007E-2</v>
      </c>
      <c r="BY550" s="22">
        <v>1.41</v>
      </c>
      <c r="BZ550" s="22">
        <v>1.89</v>
      </c>
      <c r="CA550" s="22">
        <v>157</v>
      </c>
      <c r="CB550" s="22">
        <v>100</v>
      </c>
      <c r="CC550" s="22">
        <v>297</v>
      </c>
      <c r="CD550" s="22">
        <v>137</v>
      </c>
      <c r="CE550" s="22">
        <v>241</v>
      </c>
      <c r="CF550" s="22">
        <v>111</v>
      </c>
      <c r="CG550" s="22">
        <v>454</v>
      </c>
      <c r="CH550" s="22">
        <v>151</v>
      </c>
      <c r="CI550" s="22">
        <v>1.26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230251</v>
      </c>
      <c r="D551" s="22">
        <v>0</v>
      </c>
      <c r="E551" s="22">
        <v>0</v>
      </c>
      <c r="F551" s="22">
        <v>-2</v>
      </c>
      <c r="G551" s="22">
        <v>2</v>
      </c>
      <c r="H551" s="22">
        <v>0</v>
      </c>
      <c r="I551" s="22">
        <v>4</v>
      </c>
      <c r="J551" s="20">
        <v>0</v>
      </c>
      <c r="K551" s="20">
        <v>0</v>
      </c>
      <c r="L551" s="22">
        <v>0</v>
      </c>
      <c r="M551" s="20" t="s">
        <v>1577</v>
      </c>
      <c r="N551" s="20">
        <v>0</v>
      </c>
      <c r="O551" s="22">
        <v>443</v>
      </c>
      <c r="P551" s="23" t="b">
        <v>0</v>
      </c>
      <c r="Q551" s="20" t="s">
        <v>3287</v>
      </c>
      <c r="R551" s="20" t="s">
        <v>3288</v>
      </c>
      <c r="S551" s="22">
        <v>48</v>
      </c>
      <c r="T551" s="20" t="s">
        <v>1578</v>
      </c>
      <c r="U551" s="20">
        <v>0</v>
      </c>
      <c r="V551" s="20" t="s">
        <v>587</v>
      </c>
      <c r="W551" s="20">
        <v>0.3</v>
      </c>
      <c r="X551" s="23" t="b">
        <v>0</v>
      </c>
      <c r="Y551" s="20"/>
      <c r="Z551" s="20" t="s">
        <v>872</v>
      </c>
      <c r="AA551" s="22">
        <v>16</v>
      </c>
      <c r="AB551" s="22">
        <v>17</v>
      </c>
      <c r="AC551" s="22">
        <v>0</v>
      </c>
      <c r="AD551" s="22">
        <v>6239</v>
      </c>
      <c r="AE551" s="22">
        <v>0</v>
      </c>
      <c r="AF551" s="22">
        <v>39273</v>
      </c>
      <c r="AG551" s="22">
        <v>1657</v>
      </c>
      <c r="AH551" s="20">
        <v>0</v>
      </c>
      <c r="AI551" s="20">
        <v>0</v>
      </c>
      <c r="AJ551" s="20" t="s">
        <v>587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649</v>
      </c>
      <c r="BH551" s="22">
        <v>74</v>
      </c>
      <c r="BI551" s="22">
        <v>646</v>
      </c>
      <c r="BJ551" s="22">
        <v>76</v>
      </c>
      <c r="BK551" s="22">
        <v>641</v>
      </c>
      <c r="BL551" s="22">
        <v>76</v>
      </c>
      <c r="BM551" s="22">
        <v>653</v>
      </c>
      <c r="BN551" s="22">
        <v>76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317</v>
      </c>
      <c r="CB551" s="22">
        <v>62</v>
      </c>
      <c r="CC551" s="22">
        <v>637</v>
      </c>
      <c r="CD551" s="22">
        <v>75</v>
      </c>
      <c r="CE551" s="22">
        <v>652</v>
      </c>
      <c r="CF551" s="22">
        <v>76</v>
      </c>
      <c r="CG551" s="22">
        <v>285</v>
      </c>
      <c r="CH551" s="22">
        <v>48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173399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2</v>
      </c>
      <c r="J552" s="20">
        <v>0</v>
      </c>
      <c r="K552" s="20">
        <v>0</v>
      </c>
      <c r="L552" s="22">
        <v>0</v>
      </c>
      <c r="M552" s="20" t="s">
        <v>861</v>
      </c>
      <c r="N552" s="20">
        <v>0</v>
      </c>
      <c r="O552" s="22">
        <v>444</v>
      </c>
      <c r="P552" s="23" t="b">
        <v>0</v>
      </c>
      <c r="Q552" s="20" t="s">
        <v>2959</v>
      </c>
      <c r="R552" s="20" t="s">
        <v>2960</v>
      </c>
      <c r="S552" s="22">
        <v>40</v>
      </c>
      <c r="T552" s="20" t="s">
        <v>1537</v>
      </c>
      <c r="U552" s="20">
        <v>0</v>
      </c>
      <c r="V552" s="20" t="s">
        <v>715</v>
      </c>
      <c r="W552" s="20">
        <v>0.1</v>
      </c>
      <c r="X552" s="23" t="b">
        <v>0</v>
      </c>
      <c r="Y552" s="20"/>
      <c r="Z552" s="20" t="s">
        <v>872</v>
      </c>
      <c r="AA552" s="22">
        <v>16</v>
      </c>
      <c r="AB552" s="22">
        <v>17</v>
      </c>
      <c r="AC552" s="22">
        <v>0</v>
      </c>
      <c r="AD552" s="22">
        <v>796</v>
      </c>
      <c r="AE552" s="22">
        <v>0</v>
      </c>
      <c r="AF552" s="22">
        <v>7710</v>
      </c>
      <c r="AG552" s="22">
        <v>240</v>
      </c>
      <c r="AH552" s="20">
        <v>0</v>
      </c>
      <c r="AI552" s="20">
        <v>0</v>
      </c>
      <c r="AJ552" s="20" t="s">
        <v>715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448</v>
      </c>
      <c r="BH552" s="22">
        <v>159</v>
      </c>
      <c r="BI552" s="22">
        <v>432</v>
      </c>
      <c r="BJ552" s="22">
        <v>157</v>
      </c>
      <c r="BK552" s="22">
        <v>403</v>
      </c>
      <c r="BL552" s="22">
        <v>142</v>
      </c>
      <c r="BM552" s="22">
        <v>454</v>
      </c>
      <c r="BN552" s="22">
        <v>160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628</v>
      </c>
      <c r="CB552" s="22">
        <v>173</v>
      </c>
      <c r="CC552" s="22">
        <v>415</v>
      </c>
      <c r="CD552" s="22">
        <v>141</v>
      </c>
      <c r="CE552" s="22">
        <v>449</v>
      </c>
      <c r="CF552" s="22">
        <v>153</v>
      </c>
      <c r="CG552" s="22">
        <v>435</v>
      </c>
      <c r="CH552" s="22">
        <v>170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116404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2</v>
      </c>
      <c r="J553" s="20">
        <v>0</v>
      </c>
      <c r="K553" s="20">
        <v>-1</v>
      </c>
      <c r="L553" s="22">
        <v>0</v>
      </c>
      <c r="M553" s="20" t="s">
        <v>1759</v>
      </c>
      <c r="N553" s="20">
        <v>0</v>
      </c>
      <c r="O553" s="22">
        <v>445</v>
      </c>
      <c r="P553" s="23" t="b">
        <v>0</v>
      </c>
      <c r="Q553" s="20"/>
      <c r="R553" s="20" t="s">
        <v>2467</v>
      </c>
      <c r="S553" s="22">
        <v>44</v>
      </c>
      <c r="T553" s="20" t="s">
        <v>1760</v>
      </c>
      <c r="U553" s="20">
        <v>0</v>
      </c>
      <c r="V553" s="20" t="s">
        <v>1761</v>
      </c>
      <c r="W553" s="20">
        <v>0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0</v>
      </c>
      <c r="AD553" s="22">
        <v>592</v>
      </c>
      <c r="AE553" s="22">
        <v>57</v>
      </c>
      <c r="AF553" s="22">
        <v>2017</v>
      </c>
      <c r="AG553" s="22">
        <v>71</v>
      </c>
      <c r="AH553" s="20">
        <v>0</v>
      </c>
      <c r="AI553" s="20">
        <v>0</v>
      </c>
      <c r="AJ553" s="20" t="s">
        <v>1762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529</v>
      </c>
      <c r="BH553" s="22">
        <v>207</v>
      </c>
      <c r="BI553" s="22">
        <v>517</v>
      </c>
      <c r="BJ553" s="22">
        <v>206</v>
      </c>
      <c r="BK553" s="22">
        <v>496</v>
      </c>
      <c r="BL553" s="22">
        <v>198</v>
      </c>
      <c r="BM553" s="22">
        <v>534</v>
      </c>
      <c r="BN553" s="22">
        <v>207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499</v>
      </c>
      <c r="CB553" s="22">
        <v>118</v>
      </c>
      <c r="CC553" s="22">
        <v>503</v>
      </c>
      <c r="CD553" s="22">
        <v>196</v>
      </c>
      <c r="CE553" s="22">
        <v>534</v>
      </c>
      <c r="CF553" s="22">
        <v>205</v>
      </c>
      <c r="CG553" s="22">
        <v>573</v>
      </c>
      <c r="CH553" s="22">
        <v>206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89076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1573</v>
      </c>
      <c r="N554" s="20">
        <v>0</v>
      </c>
      <c r="O554" s="22">
        <v>446</v>
      </c>
      <c r="P554" s="23" t="b">
        <v>0</v>
      </c>
      <c r="Q554" s="20" t="s">
        <v>3120</v>
      </c>
      <c r="R554" s="20" t="s">
        <v>3121</v>
      </c>
      <c r="S554" s="22">
        <v>49</v>
      </c>
      <c r="T554" s="20" t="s">
        <v>1574</v>
      </c>
      <c r="U554" s="20">
        <v>0</v>
      </c>
      <c r="V554" s="20" t="s">
        <v>603</v>
      </c>
      <c r="W554" s="20">
        <v>0</v>
      </c>
      <c r="X554" s="23" t="b">
        <v>0</v>
      </c>
      <c r="Y554" s="20"/>
      <c r="Z554" s="20" t="s">
        <v>872</v>
      </c>
      <c r="AA554" s="22">
        <v>16</v>
      </c>
      <c r="AB554" s="22">
        <v>17</v>
      </c>
      <c r="AC554" s="22">
        <v>0</v>
      </c>
      <c r="AD554" s="22">
        <v>105</v>
      </c>
      <c r="AE554" s="22">
        <v>0</v>
      </c>
      <c r="AF554" s="22">
        <v>1611</v>
      </c>
      <c r="AG554" s="22">
        <v>34</v>
      </c>
      <c r="AH554" s="20">
        <v>0</v>
      </c>
      <c r="AI554" s="20">
        <v>0</v>
      </c>
      <c r="AJ554" s="20" t="s">
        <v>603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654</v>
      </c>
      <c r="BH554" s="22">
        <v>267</v>
      </c>
      <c r="BI554" s="22">
        <v>651</v>
      </c>
      <c r="BJ554" s="22">
        <v>268</v>
      </c>
      <c r="BK554" s="22">
        <v>646</v>
      </c>
      <c r="BL554" s="22">
        <v>264</v>
      </c>
      <c r="BM554" s="22">
        <v>658</v>
      </c>
      <c r="BN554" s="22">
        <v>269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235</v>
      </c>
      <c r="CB554" s="22">
        <v>153</v>
      </c>
      <c r="CC554" s="22">
        <v>643</v>
      </c>
      <c r="CD554" s="22">
        <v>262</v>
      </c>
      <c r="CE554" s="22">
        <v>658</v>
      </c>
      <c r="CF554" s="22">
        <v>269</v>
      </c>
      <c r="CG554" s="22">
        <v>616</v>
      </c>
      <c r="CH554" s="22">
        <v>243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0"/>
      <c r="B555" s="20"/>
      <c r="C555" s="22">
        <v>222531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3</v>
      </c>
      <c r="J555" s="20">
        <v>3.5</v>
      </c>
      <c r="K555" s="20">
        <v>2.5</v>
      </c>
      <c r="L555" s="22">
        <v>1</v>
      </c>
      <c r="M555" s="20" t="s">
        <v>933</v>
      </c>
      <c r="N555" s="20">
        <v>3.5</v>
      </c>
      <c r="O555" s="22">
        <v>447</v>
      </c>
      <c r="P555" s="23" t="b">
        <v>0</v>
      </c>
      <c r="Q555" s="20"/>
      <c r="R555" s="20"/>
      <c r="S555" s="22">
        <v>59</v>
      </c>
      <c r="T555" s="20" t="s">
        <v>1561</v>
      </c>
      <c r="U555" s="20">
        <v>3</v>
      </c>
      <c r="V555" s="20" t="s">
        <v>436</v>
      </c>
      <c r="W555" s="20">
        <v>1.7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18</v>
      </c>
      <c r="AD555" s="22">
        <v>64592</v>
      </c>
      <c r="AE555" s="22">
        <v>2487</v>
      </c>
      <c r="AF555" s="22">
        <v>136743</v>
      </c>
      <c r="AG555" s="22">
        <v>6322</v>
      </c>
      <c r="AH555" s="20">
        <v>0.6</v>
      </c>
      <c r="AI555" s="20">
        <v>3.1</v>
      </c>
      <c r="AJ555" s="20" t="s">
        <v>436</v>
      </c>
      <c r="AK555" s="22">
        <v>540</v>
      </c>
      <c r="AL555" s="22">
        <v>0</v>
      </c>
      <c r="AM555" s="22">
        <v>2</v>
      </c>
      <c r="AN555" s="22">
        <v>1</v>
      </c>
      <c r="AO555" s="22">
        <v>9</v>
      </c>
      <c r="AP555" s="22">
        <v>0</v>
      </c>
      <c r="AQ555" s="22">
        <v>0</v>
      </c>
      <c r="AR555" s="22">
        <v>0</v>
      </c>
      <c r="AS555" s="22">
        <v>2</v>
      </c>
      <c r="AT555" s="22">
        <v>0</v>
      </c>
      <c r="AU555" s="22">
        <v>0</v>
      </c>
      <c r="AV555" s="22">
        <v>1</v>
      </c>
      <c r="AW555" s="22">
        <v>80</v>
      </c>
      <c r="AX555" s="20">
        <v>84.6</v>
      </c>
      <c r="AY555" s="20">
        <v>167.4</v>
      </c>
      <c r="AZ555" s="20">
        <v>81</v>
      </c>
      <c r="BA555" s="20">
        <v>33.299999999999997</v>
      </c>
      <c r="BB555" s="22">
        <v>6</v>
      </c>
      <c r="BC555" s="20">
        <v>0.93</v>
      </c>
      <c r="BD555" s="20">
        <v>0.99</v>
      </c>
      <c r="BE555" s="20">
        <v>1.92</v>
      </c>
      <c r="BF555" s="20">
        <v>8.27</v>
      </c>
      <c r="BG555" s="22">
        <v>131</v>
      </c>
      <c r="BH555" s="22">
        <v>46</v>
      </c>
      <c r="BI555" s="22">
        <v>19</v>
      </c>
      <c r="BJ555" s="22">
        <v>14</v>
      </c>
      <c r="BK555" s="22">
        <v>68</v>
      </c>
      <c r="BL555" s="22">
        <v>37</v>
      </c>
      <c r="BM555" s="22">
        <v>44</v>
      </c>
      <c r="BN555" s="22">
        <v>27</v>
      </c>
      <c r="BO555" s="22">
        <v>1</v>
      </c>
      <c r="BP555" s="20"/>
      <c r="BQ555" s="22">
        <v>1</v>
      </c>
      <c r="BR555" s="20"/>
      <c r="BS555" s="22">
        <v>1</v>
      </c>
      <c r="BT555" s="20"/>
      <c r="BU555" s="22">
        <v>0.16</v>
      </c>
      <c r="BV555" s="22">
        <v>0</v>
      </c>
      <c r="BW555" s="22">
        <v>0.16</v>
      </c>
      <c r="BX555" s="22">
        <v>0.32</v>
      </c>
      <c r="BY555" s="22">
        <v>1.38</v>
      </c>
      <c r="BZ555" s="22">
        <v>1.5</v>
      </c>
      <c r="CA555" s="22">
        <v>71</v>
      </c>
      <c r="CB555" s="22">
        <v>43</v>
      </c>
      <c r="CC555" s="22">
        <v>70</v>
      </c>
      <c r="CD555" s="22">
        <v>35</v>
      </c>
      <c r="CE555" s="22">
        <v>134</v>
      </c>
      <c r="CF555" s="22">
        <v>58</v>
      </c>
      <c r="CG555" s="22">
        <v>135</v>
      </c>
      <c r="CH555" s="22">
        <v>43</v>
      </c>
      <c r="CI555" s="22">
        <v>1</v>
      </c>
      <c r="CJ555" s="22">
        <v>0.17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20066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1</v>
      </c>
      <c r="J556" s="20">
        <v>0</v>
      </c>
      <c r="K556" s="20">
        <v>-1</v>
      </c>
      <c r="L556" s="22">
        <v>0</v>
      </c>
      <c r="M556" s="20" t="s">
        <v>1566</v>
      </c>
      <c r="N556" s="20">
        <v>0</v>
      </c>
      <c r="O556" s="22">
        <v>448</v>
      </c>
      <c r="P556" s="23" t="b">
        <v>0</v>
      </c>
      <c r="Q556" s="20"/>
      <c r="R556" s="20" t="s">
        <v>2468</v>
      </c>
      <c r="S556" s="22">
        <v>40</v>
      </c>
      <c r="T556" s="20" t="s">
        <v>1567</v>
      </c>
      <c r="U556" s="20">
        <v>0</v>
      </c>
      <c r="V556" s="20" t="s">
        <v>591</v>
      </c>
      <c r="W556" s="20">
        <v>0.2</v>
      </c>
      <c r="X556" s="23" t="b">
        <v>0</v>
      </c>
      <c r="Y556" s="20"/>
      <c r="Z556" s="20" t="s">
        <v>858</v>
      </c>
      <c r="AA556" s="22">
        <v>16</v>
      </c>
      <c r="AB556" s="22">
        <v>17</v>
      </c>
      <c r="AC556" s="22">
        <v>0</v>
      </c>
      <c r="AD556" s="22">
        <v>896</v>
      </c>
      <c r="AE556" s="22">
        <v>105</v>
      </c>
      <c r="AF556" s="22">
        <v>8801</v>
      </c>
      <c r="AG556" s="22">
        <v>224</v>
      </c>
      <c r="AH556" s="20">
        <v>0</v>
      </c>
      <c r="AI556" s="20">
        <v>0</v>
      </c>
      <c r="AJ556" s="20" t="s">
        <v>591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422</v>
      </c>
      <c r="BH556" s="22">
        <v>29</v>
      </c>
      <c r="BI556" s="22">
        <v>404</v>
      </c>
      <c r="BJ556" s="22">
        <v>11</v>
      </c>
      <c r="BK556" s="22">
        <v>375</v>
      </c>
      <c r="BL556" s="22">
        <v>7</v>
      </c>
      <c r="BM556" s="22">
        <v>427</v>
      </c>
      <c r="BN556" s="22">
        <v>29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596</v>
      </c>
      <c r="CB556" s="22">
        <v>35</v>
      </c>
      <c r="CC556" s="22">
        <v>389</v>
      </c>
      <c r="CD556" s="22">
        <v>29</v>
      </c>
      <c r="CE556" s="22">
        <v>423</v>
      </c>
      <c r="CF556" s="22">
        <v>29</v>
      </c>
      <c r="CG556" s="22">
        <v>304</v>
      </c>
      <c r="CH556" s="22">
        <v>45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0"/>
      <c r="B557" s="20"/>
      <c r="C557" s="22">
        <v>168547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1</v>
      </c>
      <c r="J557" s="20">
        <v>0</v>
      </c>
      <c r="K557" s="20">
        <v>-1</v>
      </c>
      <c r="L557" s="22">
        <v>0</v>
      </c>
      <c r="M557" s="20" t="s">
        <v>918</v>
      </c>
      <c r="N557" s="20">
        <v>0</v>
      </c>
      <c r="O557" s="22">
        <v>449</v>
      </c>
      <c r="P557" s="23" t="b">
        <v>0</v>
      </c>
      <c r="Q557" s="20"/>
      <c r="R557" s="20"/>
      <c r="S557" s="22">
        <v>44</v>
      </c>
      <c r="T557" s="20" t="s">
        <v>2240</v>
      </c>
      <c r="U557" s="20">
        <v>0</v>
      </c>
      <c r="V557" s="20" t="s">
        <v>2241</v>
      </c>
      <c r="W557" s="20">
        <v>0.1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0</v>
      </c>
      <c r="AD557" s="22">
        <v>1365</v>
      </c>
      <c r="AE557" s="22">
        <v>25</v>
      </c>
      <c r="AF557" s="22">
        <v>5410</v>
      </c>
      <c r="AG557" s="22">
        <v>148</v>
      </c>
      <c r="AH557" s="20">
        <v>0</v>
      </c>
      <c r="AI557" s="20">
        <v>0</v>
      </c>
      <c r="AJ557" s="20" t="s">
        <v>2241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537</v>
      </c>
      <c r="BH557" s="22">
        <v>77</v>
      </c>
      <c r="BI557" s="22">
        <v>525</v>
      </c>
      <c r="BJ557" s="22">
        <v>63</v>
      </c>
      <c r="BK557" s="22">
        <v>504</v>
      </c>
      <c r="BL557" s="22">
        <v>60</v>
      </c>
      <c r="BM557" s="22">
        <v>542</v>
      </c>
      <c r="BN557" s="22">
        <v>77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509</v>
      </c>
      <c r="CB557" s="22">
        <v>28</v>
      </c>
      <c r="CC557" s="22">
        <v>512</v>
      </c>
      <c r="CD557" s="22">
        <v>76</v>
      </c>
      <c r="CE557" s="22">
        <v>542</v>
      </c>
      <c r="CF557" s="22">
        <v>77</v>
      </c>
      <c r="CG557" s="22">
        <v>398</v>
      </c>
      <c r="CH557" s="22">
        <v>59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0"/>
      <c r="B558" s="20"/>
      <c r="C558" s="22">
        <v>55037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3</v>
      </c>
      <c r="J558" s="20">
        <v>0.2</v>
      </c>
      <c r="K558" s="20">
        <v>-0.8</v>
      </c>
      <c r="L558" s="22">
        <v>0</v>
      </c>
      <c r="M558" s="20" t="s">
        <v>1575</v>
      </c>
      <c r="N558" s="20">
        <v>0.2</v>
      </c>
      <c r="O558" s="22">
        <v>451</v>
      </c>
      <c r="P558" s="23" t="b">
        <v>0</v>
      </c>
      <c r="Q558" s="20"/>
      <c r="R558" s="20"/>
      <c r="S558" s="22">
        <v>49</v>
      </c>
      <c r="T558" s="20" t="s">
        <v>1576</v>
      </c>
      <c r="U558" s="20">
        <v>0.8</v>
      </c>
      <c r="V558" s="20" t="s">
        <v>618</v>
      </c>
      <c r="W558" s="20">
        <v>0</v>
      </c>
      <c r="X558" s="23" t="b">
        <v>0</v>
      </c>
      <c r="Y558" s="20"/>
      <c r="Z558" s="20" t="s">
        <v>858</v>
      </c>
      <c r="AA558" s="22">
        <v>16</v>
      </c>
      <c r="AB558" s="22">
        <v>17</v>
      </c>
      <c r="AC558" s="22">
        <v>3</v>
      </c>
      <c r="AD558" s="22">
        <v>334</v>
      </c>
      <c r="AE558" s="22">
        <v>22</v>
      </c>
      <c r="AF558" s="22">
        <v>1278</v>
      </c>
      <c r="AG558" s="22">
        <v>53</v>
      </c>
      <c r="AH558" s="20">
        <v>0</v>
      </c>
      <c r="AI558" s="20">
        <v>0.6</v>
      </c>
      <c r="AJ558" s="20" t="s">
        <v>618</v>
      </c>
      <c r="AK558" s="22">
        <v>39</v>
      </c>
      <c r="AL558" s="22">
        <v>0</v>
      </c>
      <c r="AM558" s="22">
        <v>0</v>
      </c>
      <c r="AN558" s="22">
        <v>0</v>
      </c>
      <c r="AO558" s="22">
        <v>1</v>
      </c>
      <c r="AP558" s="22">
        <v>0</v>
      </c>
      <c r="AQ558" s="22">
        <v>0</v>
      </c>
      <c r="AR558" s="22">
        <v>0</v>
      </c>
      <c r="AS558" s="22">
        <v>1</v>
      </c>
      <c r="AT558" s="22">
        <v>0</v>
      </c>
      <c r="AU558" s="22">
        <v>0</v>
      </c>
      <c r="AV558" s="22">
        <v>0</v>
      </c>
      <c r="AW558" s="22">
        <v>14</v>
      </c>
      <c r="AX558" s="20">
        <v>20.6</v>
      </c>
      <c r="AY558" s="20">
        <v>10.7</v>
      </c>
      <c r="AZ558" s="20">
        <v>3</v>
      </c>
      <c r="BA558" s="20">
        <v>3.4</v>
      </c>
      <c r="BB558" s="22">
        <v>0</v>
      </c>
      <c r="BC558" s="20">
        <v>0.02</v>
      </c>
      <c r="BD558" s="20">
        <v>0.02</v>
      </c>
      <c r="BE558" s="20">
        <v>0.04</v>
      </c>
      <c r="BF558" s="20">
        <v>1.58</v>
      </c>
      <c r="BG558" s="22">
        <v>297</v>
      </c>
      <c r="BH558" s="22">
        <v>127</v>
      </c>
      <c r="BI558" s="22">
        <v>299</v>
      </c>
      <c r="BJ558" s="22">
        <v>154</v>
      </c>
      <c r="BK558" s="22">
        <v>332</v>
      </c>
      <c r="BL558" s="22">
        <v>165</v>
      </c>
      <c r="BM558" s="22">
        <v>330</v>
      </c>
      <c r="BN558" s="22">
        <v>149</v>
      </c>
      <c r="BO558" s="20"/>
      <c r="BP558" s="20"/>
      <c r="BQ558" s="20"/>
      <c r="BR558" s="20"/>
      <c r="BS558" s="20"/>
      <c r="BT558" s="20"/>
      <c r="BU558" s="22">
        <v>0.05</v>
      </c>
      <c r="BV558" s="22">
        <v>0</v>
      </c>
      <c r="BW558" s="22">
        <v>0.05</v>
      </c>
      <c r="BX558" s="22">
        <v>0.1</v>
      </c>
      <c r="BY558" s="22">
        <v>3.65</v>
      </c>
      <c r="BZ558" s="22">
        <v>2.31</v>
      </c>
      <c r="CA558" s="22">
        <v>227</v>
      </c>
      <c r="CB558" s="22">
        <v>146</v>
      </c>
      <c r="CC558" s="22">
        <v>367</v>
      </c>
      <c r="CD558" s="22">
        <v>172</v>
      </c>
      <c r="CE558" s="22">
        <v>396</v>
      </c>
      <c r="CF558" s="22">
        <v>192</v>
      </c>
      <c r="CG558" s="22">
        <v>576</v>
      </c>
      <c r="CH558" s="22">
        <v>218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27.75" thickBot="1">
      <c r="A559" s="22">
        <v>0</v>
      </c>
      <c r="B559" s="22">
        <v>0</v>
      </c>
      <c r="C559" s="22">
        <v>221403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2</v>
      </c>
      <c r="J559" s="20">
        <v>0</v>
      </c>
      <c r="K559" s="20">
        <v>0</v>
      </c>
      <c r="L559" s="22">
        <v>0</v>
      </c>
      <c r="M559" s="20" t="s">
        <v>1543</v>
      </c>
      <c r="N559" s="20">
        <v>0</v>
      </c>
      <c r="O559" s="22">
        <v>452</v>
      </c>
      <c r="P559" s="23" t="b">
        <v>0</v>
      </c>
      <c r="Q559" s="20" t="s">
        <v>2469</v>
      </c>
      <c r="R559" s="20" t="s">
        <v>2470</v>
      </c>
      <c r="S559" s="22">
        <v>45</v>
      </c>
      <c r="T559" s="20" t="s">
        <v>1544</v>
      </c>
      <c r="U559" s="20">
        <v>0</v>
      </c>
      <c r="V559" s="20" t="s">
        <v>720</v>
      </c>
      <c r="W559" s="20">
        <v>0</v>
      </c>
      <c r="X559" s="23" t="b">
        <v>0</v>
      </c>
      <c r="Y559" s="20"/>
      <c r="Z559" s="20" t="s">
        <v>872</v>
      </c>
      <c r="AA559" s="22">
        <v>16</v>
      </c>
      <c r="AB559" s="22">
        <v>17</v>
      </c>
      <c r="AC559" s="22">
        <v>0</v>
      </c>
      <c r="AD559" s="22">
        <v>0</v>
      </c>
      <c r="AE559" s="22">
        <v>0</v>
      </c>
      <c r="AF559" s="22">
        <v>440</v>
      </c>
      <c r="AG559" s="22">
        <v>1</v>
      </c>
      <c r="AH559" s="20">
        <v>0</v>
      </c>
      <c r="AI559" s="20">
        <v>0</v>
      </c>
      <c r="AJ559" s="20" t="s">
        <v>720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590</v>
      </c>
      <c r="BH559" s="22">
        <v>223</v>
      </c>
      <c r="BI559" s="22">
        <v>586</v>
      </c>
      <c r="BJ559" s="22">
        <v>223</v>
      </c>
      <c r="BK559" s="22">
        <v>575</v>
      </c>
      <c r="BL559" s="22">
        <v>221</v>
      </c>
      <c r="BM559" s="22">
        <v>595</v>
      </c>
      <c r="BN559" s="22">
        <v>223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389</v>
      </c>
      <c r="CB559" s="22">
        <v>75</v>
      </c>
      <c r="CC559" s="22">
        <v>572</v>
      </c>
      <c r="CD559" s="22">
        <v>216</v>
      </c>
      <c r="CE559" s="22">
        <v>596</v>
      </c>
      <c r="CF559" s="22">
        <v>221</v>
      </c>
      <c r="CG559" s="22">
        <v>693</v>
      </c>
      <c r="CH559" s="22">
        <v>229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179519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1.2</v>
      </c>
      <c r="K560" s="20">
        <v>0.2</v>
      </c>
      <c r="L560" s="22">
        <v>1</v>
      </c>
      <c r="M560" s="20" t="s">
        <v>1570</v>
      </c>
      <c r="N560" s="20">
        <v>1.2</v>
      </c>
      <c r="O560" s="22">
        <v>453</v>
      </c>
      <c r="P560" s="23" t="b">
        <v>0</v>
      </c>
      <c r="Q560" s="20"/>
      <c r="R560" s="20" t="s">
        <v>2961</v>
      </c>
      <c r="S560" s="22">
        <v>50</v>
      </c>
      <c r="T560" s="20" t="s">
        <v>1571</v>
      </c>
      <c r="U560" s="20">
        <v>1.6</v>
      </c>
      <c r="V560" s="20" t="s">
        <v>611</v>
      </c>
      <c r="W560" s="20">
        <v>0</v>
      </c>
      <c r="X560" s="23" t="b">
        <v>0</v>
      </c>
      <c r="Y560" s="20"/>
      <c r="Z560" s="20" t="s">
        <v>858</v>
      </c>
      <c r="AA560" s="22">
        <v>16</v>
      </c>
      <c r="AB560" s="22">
        <v>17</v>
      </c>
      <c r="AC560" s="22">
        <v>8</v>
      </c>
      <c r="AD560" s="22">
        <v>688</v>
      </c>
      <c r="AE560" s="22">
        <v>39</v>
      </c>
      <c r="AF560" s="22">
        <v>1509</v>
      </c>
      <c r="AG560" s="22">
        <v>49</v>
      </c>
      <c r="AH560" s="20">
        <v>0.2</v>
      </c>
      <c r="AI560" s="20">
        <v>1.6</v>
      </c>
      <c r="AJ560" s="20" t="s">
        <v>611</v>
      </c>
      <c r="AK560" s="22">
        <v>388</v>
      </c>
      <c r="AL560" s="22">
        <v>0</v>
      </c>
      <c r="AM560" s="22">
        <v>0</v>
      </c>
      <c r="AN560" s="22">
        <v>1</v>
      </c>
      <c r="AO560" s="22">
        <v>6</v>
      </c>
      <c r="AP560" s="22">
        <v>0</v>
      </c>
      <c r="AQ560" s="22">
        <v>0</v>
      </c>
      <c r="AR560" s="22">
        <v>0</v>
      </c>
      <c r="AS560" s="22">
        <v>3</v>
      </c>
      <c r="AT560" s="22">
        <v>0</v>
      </c>
      <c r="AU560" s="22">
        <v>0</v>
      </c>
      <c r="AV560" s="22">
        <v>0</v>
      </c>
      <c r="AW560" s="22">
        <v>15</v>
      </c>
      <c r="AX560" s="20">
        <v>26.4</v>
      </c>
      <c r="AY560" s="20">
        <v>27.8</v>
      </c>
      <c r="AZ560" s="20">
        <v>10</v>
      </c>
      <c r="BA560" s="20">
        <v>6.4</v>
      </c>
      <c r="BB560" s="22">
        <v>5</v>
      </c>
      <c r="BC560" s="20">
        <v>0.17</v>
      </c>
      <c r="BD560" s="20">
        <v>0.02</v>
      </c>
      <c r="BE560" s="20">
        <v>0.19</v>
      </c>
      <c r="BF560" s="20">
        <v>4.05</v>
      </c>
      <c r="BG560" s="22">
        <v>283</v>
      </c>
      <c r="BH560" s="22">
        <v>116</v>
      </c>
      <c r="BI560" s="22">
        <v>208</v>
      </c>
      <c r="BJ560" s="22">
        <v>117</v>
      </c>
      <c r="BK560" s="22">
        <v>274</v>
      </c>
      <c r="BL560" s="22">
        <v>142</v>
      </c>
      <c r="BM560" s="22">
        <v>294</v>
      </c>
      <c r="BN560" s="22">
        <v>126</v>
      </c>
      <c r="BO560" s="20"/>
      <c r="BP560" s="20"/>
      <c r="BQ560" s="20"/>
      <c r="BR560" s="20"/>
      <c r="BS560" s="20"/>
      <c r="BT560" s="20"/>
      <c r="BU560" s="22">
        <v>0.04</v>
      </c>
      <c r="BV560" s="22">
        <v>0</v>
      </c>
      <c r="BW560" s="22">
        <v>0</v>
      </c>
      <c r="BX560" s="22">
        <v>0.04</v>
      </c>
      <c r="BY560" s="22">
        <v>0.94</v>
      </c>
      <c r="BZ560" s="22">
        <v>1.39</v>
      </c>
      <c r="CA560" s="22">
        <v>191</v>
      </c>
      <c r="CB560" s="22">
        <v>119</v>
      </c>
      <c r="CC560" s="22">
        <v>238</v>
      </c>
      <c r="CD560" s="22">
        <v>107</v>
      </c>
      <c r="CE560" s="22">
        <v>264</v>
      </c>
      <c r="CF560" s="22">
        <v>122</v>
      </c>
      <c r="CG560" s="22">
        <v>584</v>
      </c>
      <c r="CH560" s="22">
        <v>223</v>
      </c>
      <c r="CI560" s="22">
        <v>1.1599999999999999</v>
      </c>
      <c r="CJ560" s="22">
        <v>0.23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242885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1545</v>
      </c>
      <c r="N561" s="20">
        <v>0</v>
      </c>
      <c r="O561" s="22">
        <v>454</v>
      </c>
      <c r="P561" s="23" t="b">
        <v>0</v>
      </c>
      <c r="Q561" s="20" t="s">
        <v>3122</v>
      </c>
      <c r="R561" s="20" t="s">
        <v>3123</v>
      </c>
      <c r="S561" s="22">
        <v>40</v>
      </c>
      <c r="T561" s="20" t="s">
        <v>1546</v>
      </c>
      <c r="U561" s="20">
        <v>0</v>
      </c>
      <c r="V561" s="20" t="s">
        <v>719</v>
      </c>
      <c r="W561" s="20">
        <v>0.1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589</v>
      </c>
      <c r="AE561" s="22">
        <v>0</v>
      </c>
      <c r="AF561" s="22">
        <v>5433</v>
      </c>
      <c r="AG561" s="22">
        <v>158</v>
      </c>
      <c r="AH561" s="20">
        <v>0</v>
      </c>
      <c r="AI561" s="20">
        <v>0</v>
      </c>
      <c r="AJ561" s="20" t="s">
        <v>719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472</v>
      </c>
      <c r="BH561" s="22">
        <v>173</v>
      </c>
      <c r="BI561" s="22">
        <v>458</v>
      </c>
      <c r="BJ561" s="22">
        <v>172</v>
      </c>
      <c r="BK561" s="22">
        <v>430</v>
      </c>
      <c r="BL561" s="22">
        <v>158</v>
      </c>
      <c r="BM561" s="22">
        <v>478</v>
      </c>
      <c r="BN561" s="22">
        <v>174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656</v>
      </c>
      <c r="CB561" s="22">
        <v>190</v>
      </c>
      <c r="CC561" s="22">
        <v>440</v>
      </c>
      <c r="CD561" s="22">
        <v>156</v>
      </c>
      <c r="CE561" s="22">
        <v>474</v>
      </c>
      <c r="CF561" s="22">
        <v>168</v>
      </c>
      <c r="CG561" s="22">
        <v>447</v>
      </c>
      <c r="CH561" s="22">
        <v>175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168281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2</v>
      </c>
      <c r="J562" s="20">
        <v>2.2000000000000002</v>
      </c>
      <c r="K562" s="20">
        <v>1.2</v>
      </c>
      <c r="L562" s="22">
        <v>0</v>
      </c>
      <c r="M562" s="20" t="s">
        <v>1414</v>
      </c>
      <c r="N562" s="20">
        <v>2.2000000000000002</v>
      </c>
      <c r="O562" s="22">
        <v>455</v>
      </c>
      <c r="P562" s="23" t="b">
        <v>0</v>
      </c>
      <c r="Q562" s="20"/>
      <c r="R562" s="20" t="s">
        <v>2962</v>
      </c>
      <c r="S562" s="22">
        <v>45</v>
      </c>
      <c r="T562" s="20" t="s">
        <v>1536</v>
      </c>
      <c r="U562" s="20">
        <v>2.4</v>
      </c>
      <c r="V562" s="20" t="s">
        <v>588</v>
      </c>
      <c r="W562" s="20">
        <v>0.1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12</v>
      </c>
      <c r="AD562" s="22">
        <v>4252</v>
      </c>
      <c r="AE562" s="22">
        <v>63</v>
      </c>
      <c r="AF562" s="22">
        <v>5688</v>
      </c>
      <c r="AG562" s="22">
        <v>244</v>
      </c>
      <c r="AH562" s="20">
        <v>0.5</v>
      </c>
      <c r="AI562" s="20">
        <v>2.7</v>
      </c>
      <c r="AJ562" s="20" t="s">
        <v>588</v>
      </c>
      <c r="AK562" s="22">
        <v>416</v>
      </c>
      <c r="AL562" s="22">
        <v>0</v>
      </c>
      <c r="AM562" s="22">
        <v>0</v>
      </c>
      <c r="AN562" s="22">
        <v>1</v>
      </c>
      <c r="AO562" s="22">
        <v>6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1</v>
      </c>
      <c r="AW562" s="22">
        <v>64</v>
      </c>
      <c r="AX562" s="20">
        <v>89</v>
      </c>
      <c r="AY562" s="20">
        <v>32.4</v>
      </c>
      <c r="AZ562" s="20">
        <v>17</v>
      </c>
      <c r="BA562" s="20">
        <v>13.8</v>
      </c>
      <c r="BB562" s="22">
        <v>5</v>
      </c>
      <c r="BC562" s="20">
        <v>0.21</v>
      </c>
      <c r="BD562" s="20">
        <v>0.17</v>
      </c>
      <c r="BE562" s="20">
        <v>0.38</v>
      </c>
      <c r="BF562" s="20">
        <v>5.64</v>
      </c>
      <c r="BG562" s="22">
        <v>119</v>
      </c>
      <c r="BH562" s="22">
        <v>46</v>
      </c>
      <c r="BI562" s="22">
        <v>190</v>
      </c>
      <c r="BJ562" s="22">
        <v>57</v>
      </c>
      <c r="BK562" s="22">
        <v>224</v>
      </c>
      <c r="BL562" s="22">
        <v>62</v>
      </c>
      <c r="BM562" s="22">
        <v>190</v>
      </c>
      <c r="BN562" s="22">
        <v>57</v>
      </c>
      <c r="BO562" s="20"/>
      <c r="BP562" s="20"/>
      <c r="BQ562" s="20"/>
      <c r="BR562" s="20"/>
      <c r="BS562" s="20"/>
      <c r="BT562" s="20"/>
      <c r="BU562" s="22">
        <v>0.05</v>
      </c>
      <c r="BV562" s="22">
        <v>0</v>
      </c>
      <c r="BW562" s="22">
        <v>0.04</v>
      </c>
      <c r="BX562" s="22">
        <v>0.09</v>
      </c>
      <c r="BY562" s="22">
        <v>1.22</v>
      </c>
      <c r="BZ562" s="22">
        <v>1.3</v>
      </c>
      <c r="CA562" s="22">
        <v>364</v>
      </c>
      <c r="CB562" s="22">
        <v>58</v>
      </c>
      <c r="CC562" s="22">
        <v>143</v>
      </c>
      <c r="CD562" s="22">
        <v>46</v>
      </c>
      <c r="CE562" s="22">
        <v>175</v>
      </c>
      <c r="CF562" s="22">
        <v>58</v>
      </c>
      <c r="CG562" s="22">
        <v>418</v>
      </c>
      <c r="CH562" s="22">
        <v>162</v>
      </c>
      <c r="CI562" s="22">
        <v>1.08</v>
      </c>
      <c r="CJ562" s="22">
        <v>0.22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244930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3</v>
      </c>
      <c r="J563" s="20">
        <v>0</v>
      </c>
      <c r="K563" s="20">
        <v>0</v>
      </c>
      <c r="L563" s="22">
        <v>0</v>
      </c>
      <c r="M563" s="20" t="s">
        <v>1256</v>
      </c>
      <c r="N563" s="20">
        <v>0</v>
      </c>
      <c r="O563" s="22">
        <v>456</v>
      </c>
      <c r="P563" s="23" t="b">
        <v>0</v>
      </c>
      <c r="Q563" s="20" t="s">
        <v>3289</v>
      </c>
      <c r="R563" s="20" t="s">
        <v>3290</v>
      </c>
      <c r="S563" s="22">
        <v>44</v>
      </c>
      <c r="T563" s="20" t="s">
        <v>1549</v>
      </c>
      <c r="U563" s="20">
        <v>0</v>
      </c>
      <c r="V563" s="20" t="s">
        <v>712</v>
      </c>
      <c r="W563" s="20">
        <v>0</v>
      </c>
      <c r="X563" s="23" t="b">
        <v>0</v>
      </c>
      <c r="Y563" s="20"/>
      <c r="Z563" s="20" t="s">
        <v>872</v>
      </c>
      <c r="AA563" s="22">
        <v>16</v>
      </c>
      <c r="AB563" s="22">
        <v>17</v>
      </c>
      <c r="AC563" s="22">
        <v>0</v>
      </c>
      <c r="AD563" s="22">
        <v>874</v>
      </c>
      <c r="AE563" s="22">
        <v>0</v>
      </c>
      <c r="AF563" s="22">
        <v>2408</v>
      </c>
      <c r="AG563" s="22">
        <v>96</v>
      </c>
      <c r="AH563" s="20">
        <v>0</v>
      </c>
      <c r="AI563" s="20">
        <v>0</v>
      </c>
      <c r="AJ563" s="20" t="s">
        <v>712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560</v>
      </c>
      <c r="BH563" s="22">
        <v>211</v>
      </c>
      <c r="BI563" s="22">
        <v>548</v>
      </c>
      <c r="BJ563" s="22">
        <v>211</v>
      </c>
      <c r="BK563" s="22">
        <v>532</v>
      </c>
      <c r="BL563" s="22">
        <v>203</v>
      </c>
      <c r="BM563" s="22">
        <v>565</v>
      </c>
      <c r="BN563" s="22">
        <v>214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548</v>
      </c>
      <c r="CB563" s="22">
        <v>287</v>
      </c>
      <c r="CC563" s="22">
        <v>537</v>
      </c>
      <c r="CD563" s="22">
        <v>197</v>
      </c>
      <c r="CE563" s="22">
        <v>565</v>
      </c>
      <c r="CF563" s="22">
        <v>214</v>
      </c>
      <c r="CG563" s="22">
        <v>564</v>
      </c>
      <c r="CH563" s="22">
        <v>211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199170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2</v>
      </c>
      <c r="J564" s="20">
        <v>0.5</v>
      </c>
      <c r="K564" s="20">
        <v>-0.5</v>
      </c>
      <c r="L564" s="22">
        <v>1</v>
      </c>
      <c r="M564" s="20" t="s">
        <v>1562</v>
      </c>
      <c r="N564" s="20">
        <v>0.5</v>
      </c>
      <c r="O564" s="22">
        <v>457</v>
      </c>
      <c r="P564" s="23" t="b">
        <v>0</v>
      </c>
      <c r="Q564" s="20"/>
      <c r="R564" s="20" t="s">
        <v>2471</v>
      </c>
      <c r="S564" s="22">
        <v>45</v>
      </c>
      <c r="T564" s="20" t="s">
        <v>1563</v>
      </c>
      <c r="U564" s="20">
        <v>1</v>
      </c>
      <c r="V564" s="20" t="s">
        <v>714</v>
      </c>
      <c r="W564" s="20">
        <v>0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3</v>
      </c>
      <c r="AD564" s="22">
        <v>912</v>
      </c>
      <c r="AE564" s="22">
        <v>50</v>
      </c>
      <c r="AF564" s="22">
        <v>1549</v>
      </c>
      <c r="AG564" s="22">
        <v>73</v>
      </c>
      <c r="AH564" s="20">
        <v>0.1</v>
      </c>
      <c r="AI564" s="20">
        <v>0.7</v>
      </c>
      <c r="AJ564" s="20" t="s">
        <v>714</v>
      </c>
      <c r="AK564" s="22">
        <v>124</v>
      </c>
      <c r="AL564" s="22">
        <v>0</v>
      </c>
      <c r="AM564" s="22">
        <v>0</v>
      </c>
      <c r="AN564" s="22">
        <v>0</v>
      </c>
      <c r="AO564" s="22">
        <v>3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23</v>
      </c>
      <c r="AX564" s="20">
        <v>19</v>
      </c>
      <c r="AY564" s="20">
        <v>3.5</v>
      </c>
      <c r="AZ564" s="20">
        <v>0</v>
      </c>
      <c r="BA564" s="20">
        <v>2.2000000000000002</v>
      </c>
      <c r="BB564" s="22">
        <v>1</v>
      </c>
      <c r="BC564" s="20">
        <v>0</v>
      </c>
      <c r="BD564" s="20">
        <v>0.03</v>
      </c>
      <c r="BE564" s="20">
        <v>0.03</v>
      </c>
      <c r="BF564" s="20">
        <v>2.64</v>
      </c>
      <c r="BG564" s="22">
        <v>304</v>
      </c>
      <c r="BH564" s="22">
        <v>117</v>
      </c>
      <c r="BI564" s="22">
        <v>332</v>
      </c>
      <c r="BJ564" s="22">
        <v>121</v>
      </c>
      <c r="BK564" s="22">
        <v>571</v>
      </c>
      <c r="BL564" s="22">
        <v>220</v>
      </c>
      <c r="BM564" s="22">
        <v>359</v>
      </c>
      <c r="BN564" s="22">
        <v>130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0.02</v>
      </c>
      <c r="BX564" s="22">
        <v>0.02</v>
      </c>
      <c r="BY564" s="22">
        <v>1.92</v>
      </c>
      <c r="BZ564" s="22">
        <v>2.1800000000000002</v>
      </c>
      <c r="CA564" s="22">
        <v>375</v>
      </c>
      <c r="CB564" s="22">
        <v>65</v>
      </c>
      <c r="CC564" s="22">
        <v>317</v>
      </c>
      <c r="CD564" s="22">
        <v>105</v>
      </c>
      <c r="CE564" s="22">
        <v>340</v>
      </c>
      <c r="CF564" s="22">
        <v>124</v>
      </c>
      <c r="CG564" s="22">
        <v>516</v>
      </c>
      <c r="CH564" s="22">
        <v>193</v>
      </c>
      <c r="CI564" s="22">
        <v>0.73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243345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505</v>
      </c>
      <c r="N565" s="20">
        <v>0</v>
      </c>
      <c r="O565" s="22">
        <v>458</v>
      </c>
      <c r="P565" s="23" t="b">
        <v>0</v>
      </c>
      <c r="Q565" s="20" t="s">
        <v>3124</v>
      </c>
      <c r="R565" s="20" t="s">
        <v>3125</v>
      </c>
      <c r="S565" s="22">
        <v>49</v>
      </c>
      <c r="T565" s="20" t="s">
        <v>1569</v>
      </c>
      <c r="U565" s="20">
        <v>0</v>
      </c>
      <c r="V565" s="20" t="s">
        <v>619</v>
      </c>
      <c r="W565" s="20">
        <v>0</v>
      </c>
      <c r="X565" s="23" t="b">
        <v>0</v>
      </c>
      <c r="Y565" s="20"/>
      <c r="Z565" s="20" t="s">
        <v>872</v>
      </c>
      <c r="AA565" s="22">
        <v>16</v>
      </c>
      <c r="AB565" s="22">
        <v>17</v>
      </c>
      <c r="AC565" s="22">
        <v>0</v>
      </c>
      <c r="AD565" s="22">
        <v>68</v>
      </c>
      <c r="AE565" s="22">
        <v>0</v>
      </c>
      <c r="AF565" s="22">
        <v>986</v>
      </c>
      <c r="AG565" s="22">
        <v>17</v>
      </c>
      <c r="AH565" s="20">
        <v>0</v>
      </c>
      <c r="AI565" s="20">
        <v>0</v>
      </c>
      <c r="AJ565" s="20" t="s">
        <v>619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666</v>
      </c>
      <c r="BH565" s="22">
        <v>276</v>
      </c>
      <c r="BI565" s="22">
        <v>666</v>
      </c>
      <c r="BJ565" s="22">
        <v>277</v>
      </c>
      <c r="BK565" s="22">
        <v>662</v>
      </c>
      <c r="BL565" s="22">
        <v>274</v>
      </c>
      <c r="BM565" s="22">
        <v>670</v>
      </c>
      <c r="BN565" s="22">
        <v>278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273</v>
      </c>
      <c r="CB565" s="22">
        <v>177</v>
      </c>
      <c r="CC565" s="22">
        <v>657</v>
      </c>
      <c r="CD565" s="22">
        <v>272</v>
      </c>
      <c r="CE565" s="22">
        <v>670</v>
      </c>
      <c r="CF565" s="22">
        <v>278</v>
      </c>
      <c r="CG565" s="22">
        <v>652</v>
      </c>
      <c r="CH565" s="22">
        <v>265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0</v>
      </c>
      <c r="C566" s="22">
        <v>437476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3</v>
      </c>
      <c r="J566" s="20">
        <v>0</v>
      </c>
      <c r="K566" s="20">
        <v>0</v>
      </c>
      <c r="L566" s="22">
        <v>0</v>
      </c>
      <c r="M566" s="20" t="s">
        <v>1550</v>
      </c>
      <c r="N566" s="20">
        <v>0</v>
      </c>
      <c r="O566" s="22">
        <v>459</v>
      </c>
      <c r="P566" s="23" t="b">
        <v>0</v>
      </c>
      <c r="Q566" s="20" t="s">
        <v>2472</v>
      </c>
      <c r="R566" s="20" t="s">
        <v>2473</v>
      </c>
      <c r="S566" s="22">
        <v>45</v>
      </c>
      <c r="T566" s="20" t="s">
        <v>1551</v>
      </c>
      <c r="U566" s="20">
        <v>0</v>
      </c>
      <c r="V566" s="20" t="s">
        <v>1552</v>
      </c>
      <c r="W566" s="20">
        <v>0</v>
      </c>
      <c r="X566" s="23" t="b">
        <v>0</v>
      </c>
      <c r="Y566" s="20"/>
      <c r="Z566" s="20" t="s">
        <v>872</v>
      </c>
      <c r="AA566" s="22">
        <v>16</v>
      </c>
      <c r="AB566" s="22">
        <v>17</v>
      </c>
      <c r="AC566" s="22">
        <v>0</v>
      </c>
      <c r="AD566" s="22">
        <v>0</v>
      </c>
      <c r="AE566" s="22">
        <v>0</v>
      </c>
      <c r="AF566" s="22">
        <v>312</v>
      </c>
      <c r="AG566" s="22">
        <v>5</v>
      </c>
      <c r="AH566" s="20">
        <v>0</v>
      </c>
      <c r="AI566" s="20">
        <v>0</v>
      </c>
      <c r="AJ566" s="20" t="s">
        <v>721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602</v>
      </c>
      <c r="BH566" s="22">
        <v>232</v>
      </c>
      <c r="BI566" s="22">
        <v>598</v>
      </c>
      <c r="BJ566" s="22">
        <v>233</v>
      </c>
      <c r="BK566" s="22">
        <v>589</v>
      </c>
      <c r="BL566" s="22">
        <v>228</v>
      </c>
      <c r="BM566" s="22">
        <v>607</v>
      </c>
      <c r="BN566" s="22">
        <v>235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415</v>
      </c>
      <c r="CB566" s="22">
        <v>232</v>
      </c>
      <c r="CC566" s="22">
        <v>584</v>
      </c>
      <c r="CD566" s="22">
        <v>222</v>
      </c>
      <c r="CE566" s="22">
        <v>609</v>
      </c>
      <c r="CF566" s="22">
        <v>236</v>
      </c>
      <c r="CG566" s="22">
        <v>706</v>
      </c>
      <c r="CH566" s="22">
        <v>299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209035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1540</v>
      </c>
      <c r="N567" s="20">
        <v>0</v>
      </c>
      <c r="O567" s="22">
        <v>460</v>
      </c>
      <c r="P567" s="23" t="b">
        <v>0</v>
      </c>
      <c r="Q567" s="20" t="s">
        <v>3126</v>
      </c>
      <c r="R567" s="20" t="s">
        <v>3127</v>
      </c>
      <c r="S567" s="22">
        <v>40</v>
      </c>
      <c r="T567" s="20" t="s">
        <v>1541</v>
      </c>
      <c r="U567" s="20">
        <v>0</v>
      </c>
      <c r="V567" s="20" t="s">
        <v>716</v>
      </c>
      <c r="W567" s="20">
        <v>0.1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884</v>
      </c>
      <c r="AE567" s="22">
        <v>0</v>
      </c>
      <c r="AF567" s="22">
        <v>6512</v>
      </c>
      <c r="AG567" s="22">
        <v>244</v>
      </c>
      <c r="AH567" s="20">
        <v>0</v>
      </c>
      <c r="AI567" s="20">
        <v>0</v>
      </c>
      <c r="AJ567" s="20" t="s">
        <v>716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458</v>
      </c>
      <c r="BH567" s="22">
        <v>166</v>
      </c>
      <c r="BI567" s="22">
        <v>443</v>
      </c>
      <c r="BJ567" s="22">
        <v>165</v>
      </c>
      <c r="BK567" s="22">
        <v>414</v>
      </c>
      <c r="BL567" s="22">
        <v>150</v>
      </c>
      <c r="BM567" s="22">
        <v>464</v>
      </c>
      <c r="BN567" s="22">
        <v>167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640</v>
      </c>
      <c r="CB567" s="22">
        <v>182</v>
      </c>
      <c r="CC567" s="22">
        <v>426</v>
      </c>
      <c r="CD567" s="22">
        <v>149</v>
      </c>
      <c r="CE567" s="22">
        <v>460</v>
      </c>
      <c r="CF567" s="22">
        <v>161</v>
      </c>
      <c r="CG567" s="22">
        <v>425</v>
      </c>
      <c r="CH567" s="22">
        <v>167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204822</v>
      </c>
      <c r="D568" s="22">
        <v>0</v>
      </c>
      <c r="E568" s="22">
        <v>0</v>
      </c>
      <c r="F568" s="22">
        <v>-1</v>
      </c>
      <c r="G568" s="22">
        <v>1</v>
      </c>
      <c r="H568" s="22">
        <v>0</v>
      </c>
      <c r="I568" s="22">
        <v>2</v>
      </c>
      <c r="J568" s="20">
        <v>0</v>
      </c>
      <c r="K568" s="20">
        <v>0</v>
      </c>
      <c r="L568" s="22">
        <v>0</v>
      </c>
      <c r="M568" s="20" t="s">
        <v>1564</v>
      </c>
      <c r="N568" s="20">
        <v>0</v>
      </c>
      <c r="O568" s="22">
        <v>461</v>
      </c>
      <c r="P568" s="23" t="b">
        <v>0</v>
      </c>
      <c r="Q568" s="20" t="s">
        <v>2963</v>
      </c>
      <c r="R568" s="20" t="s">
        <v>2840</v>
      </c>
      <c r="S568" s="22">
        <v>44</v>
      </c>
      <c r="T568" s="20" t="s">
        <v>1565</v>
      </c>
      <c r="U568" s="20">
        <v>0</v>
      </c>
      <c r="V568" s="20" t="s">
        <v>503</v>
      </c>
      <c r="W568" s="20">
        <v>0</v>
      </c>
      <c r="X568" s="23" t="b">
        <v>0</v>
      </c>
      <c r="Y568" s="20"/>
      <c r="Z568" s="20" t="s">
        <v>872</v>
      </c>
      <c r="AA568" s="22">
        <v>16</v>
      </c>
      <c r="AB568" s="22">
        <v>17</v>
      </c>
      <c r="AC568" s="22">
        <v>0</v>
      </c>
      <c r="AD568" s="22">
        <v>88</v>
      </c>
      <c r="AE568" s="22">
        <v>0</v>
      </c>
      <c r="AF568" s="22">
        <v>3320</v>
      </c>
      <c r="AG568" s="22">
        <v>57</v>
      </c>
      <c r="AH568" s="20">
        <v>0</v>
      </c>
      <c r="AI568" s="20">
        <v>0</v>
      </c>
      <c r="AJ568" s="20" t="s">
        <v>2242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546</v>
      </c>
      <c r="BH568" s="22">
        <v>214</v>
      </c>
      <c r="BI568" s="22">
        <v>534</v>
      </c>
      <c r="BJ568" s="22">
        <v>213</v>
      </c>
      <c r="BK568" s="22">
        <v>515</v>
      </c>
      <c r="BL568" s="22">
        <v>207</v>
      </c>
      <c r="BM568" s="22">
        <v>551</v>
      </c>
      <c r="BN568" s="22">
        <v>214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524</v>
      </c>
      <c r="CB568" s="22">
        <v>132</v>
      </c>
      <c r="CC568" s="22">
        <v>521</v>
      </c>
      <c r="CD568" s="22">
        <v>204</v>
      </c>
      <c r="CE568" s="22">
        <v>551</v>
      </c>
      <c r="CF568" s="22">
        <v>212</v>
      </c>
      <c r="CG568" s="22">
        <v>567</v>
      </c>
      <c r="CH568" s="22">
        <v>205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185253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1582</v>
      </c>
      <c r="N569" s="20">
        <v>0</v>
      </c>
      <c r="O569" s="22">
        <v>462</v>
      </c>
      <c r="P569" s="23" t="b">
        <v>0</v>
      </c>
      <c r="Q569" s="20" t="s">
        <v>2841</v>
      </c>
      <c r="R569" s="20" t="s">
        <v>2842</v>
      </c>
      <c r="S569" s="22">
        <v>45</v>
      </c>
      <c r="T569" s="20" t="s">
        <v>1583</v>
      </c>
      <c r="U569" s="20">
        <v>0</v>
      </c>
      <c r="V569" s="20" t="s">
        <v>1584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296</v>
      </c>
      <c r="AE569" s="22">
        <v>0</v>
      </c>
      <c r="AF569" s="22">
        <v>4452</v>
      </c>
      <c r="AG569" s="22">
        <v>91</v>
      </c>
      <c r="AH569" s="20">
        <v>0</v>
      </c>
      <c r="AI569" s="20">
        <v>0</v>
      </c>
      <c r="AJ569" s="20" t="s">
        <v>2243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587</v>
      </c>
      <c r="BH569" s="22">
        <v>227</v>
      </c>
      <c r="BI569" s="22">
        <v>583</v>
      </c>
      <c r="BJ569" s="22">
        <v>228</v>
      </c>
      <c r="BK569" s="22">
        <v>570</v>
      </c>
      <c r="BL569" s="22">
        <v>222</v>
      </c>
      <c r="BM569" s="22">
        <v>592</v>
      </c>
      <c r="BN569" s="22">
        <v>230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372</v>
      </c>
      <c r="CB569" s="22">
        <v>225</v>
      </c>
      <c r="CC569" s="22">
        <v>568</v>
      </c>
      <c r="CD569" s="22">
        <v>216</v>
      </c>
      <c r="CE569" s="22">
        <v>592</v>
      </c>
      <c r="CF569" s="22">
        <v>230</v>
      </c>
      <c r="CG569" s="22">
        <v>569</v>
      </c>
      <c r="CH569" s="22">
        <v>214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50232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1475</v>
      </c>
      <c r="N570" s="20">
        <v>0</v>
      </c>
      <c r="O570" s="22">
        <v>463</v>
      </c>
      <c r="P570" s="23" t="b">
        <v>0</v>
      </c>
      <c r="Q570" s="20" t="s">
        <v>3291</v>
      </c>
      <c r="R570" s="20" t="s">
        <v>3292</v>
      </c>
      <c r="S570" s="22">
        <v>48</v>
      </c>
      <c r="T570" s="20" t="s">
        <v>1476</v>
      </c>
      <c r="U570" s="20">
        <v>0</v>
      </c>
      <c r="V570" s="20" t="s">
        <v>743</v>
      </c>
      <c r="W570" s="20">
        <v>0</v>
      </c>
      <c r="X570" s="23" t="b">
        <v>0</v>
      </c>
      <c r="Y570" s="20"/>
      <c r="Z570" s="20" t="s">
        <v>872</v>
      </c>
      <c r="AA570" s="22">
        <v>16</v>
      </c>
      <c r="AB570" s="22">
        <v>17</v>
      </c>
      <c r="AC570" s="22">
        <v>0</v>
      </c>
      <c r="AD570" s="22">
        <v>290</v>
      </c>
      <c r="AE570" s="22">
        <v>0</v>
      </c>
      <c r="AF570" s="22">
        <v>2156</v>
      </c>
      <c r="AG570" s="22">
        <v>114</v>
      </c>
      <c r="AH570" s="20">
        <v>0</v>
      </c>
      <c r="AI570" s="20">
        <v>0</v>
      </c>
      <c r="AJ570" s="20" t="s">
        <v>2612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643</v>
      </c>
      <c r="BH570" s="22">
        <v>259</v>
      </c>
      <c r="BI570" s="22">
        <v>639</v>
      </c>
      <c r="BJ570" s="22">
        <v>260</v>
      </c>
      <c r="BK570" s="22">
        <v>634</v>
      </c>
      <c r="BL570" s="22">
        <v>256</v>
      </c>
      <c r="BM570" s="22">
        <v>648</v>
      </c>
      <c r="BN570" s="22">
        <v>262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292</v>
      </c>
      <c r="CB570" s="22">
        <v>192</v>
      </c>
      <c r="CC570" s="22">
        <v>628</v>
      </c>
      <c r="CD570" s="22">
        <v>251</v>
      </c>
      <c r="CE570" s="22">
        <v>648</v>
      </c>
      <c r="CF570" s="22">
        <v>262</v>
      </c>
      <c r="CG570" s="22">
        <v>583</v>
      </c>
      <c r="CH570" s="22">
        <v>222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27.75" thickBot="1">
      <c r="A571" s="22">
        <v>0</v>
      </c>
      <c r="B571" s="22">
        <v>0</v>
      </c>
      <c r="C571" s="22">
        <v>217331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4</v>
      </c>
      <c r="J571" s="20">
        <v>0</v>
      </c>
      <c r="K571" s="20">
        <v>0</v>
      </c>
      <c r="L571" s="22">
        <v>0</v>
      </c>
      <c r="M571" s="20" t="s">
        <v>1232</v>
      </c>
      <c r="N571" s="20">
        <v>0</v>
      </c>
      <c r="O571" s="22">
        <v>464</v>
      </c>
      <c r="P571" s="23" t="b">
        <v>0</v>
      </c>
      <c r="Q571" s="20" t="s">
        <v>2244</v>
      </c>
      <c r="R571" s="20" t="s">
        <v>2245</v>
      </c>
      <c r="S571" s="22">
        <v>45</v>
      </c>
      <c r="T571" s="20" t="s">
        <v>1542</v>
      </c>
      <c r="U571" s="20">
        <v>0</v>
      </c>
      <c r="V571" s="20" t="s">
        <v>441</v>
      </c>
      <c r="W571" s="20">
        <v>0.2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0</v>
      </c>
      <c r="AE571" s="22">
        <v>0</v>
      </c>
      <c r="AF571" s="22">
        <v>20532</v>
      </c>
      <c r="AG571" s="22">
        <v>507</v>
      </c>
      <c r="AH571" s="20">
        <v>0</v>
      </c>
      <c r="AI571" s="20">
        <v>0</v>
      </c>
      <c r="AJ571" s="20" t="s">
        <v>441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588</v>
      </c>
      <c r="BH571" s="22">
        <v>57</v>
      </c>
      <c r="BI571" s="22">
        <v>584</v>
      </c>
      <c r="BJ571" s="22">
        <v>60</v>
      </c>
      <c r="BK571" s="22">
        <v>573</v>
      </c>
      <c r="BL571" s="22">
        <v>59</v>
      </c>
      <c r="BM571" s="22">
        <v>593</v>
      </c>
      <c r="BN571" s="22">
        <v>59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385</v>
      </c>
      <c r="CB571" s="22">
        <v>65</v>
      </c>
      <c r="CC571" s="22">
        <v>570</v>
      </c>
      <c r="CD571" s="22">
        <v>57</v>
      </c>
      <c r="CE571" s="22">
        <v>594</v>
      </c>
      <c r="CF571" s="22">
        <v>61</v>
      </c>
      <c r="CG571" s="22">
        <v>322</v>
      </c>
      <c r="CH571" s="22">
        <v>54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0"/>
      <c r="B572" s="20"/>
      <c r="C572" s="22">
        <v>114241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2</v>
      </c>
      <c r="J572" s="20">
        <v>0</v>
      </c>
      <c r="K572" s="20">
        <v>-1</v>
      </c>
      <c r="L572" s="22">
        <v>0</v>
      </c>
      <c r="M572" s="20" t="s">
        <v>1299</v>
      </c>
      <c r="N572" s="20">
        <v>0</v>
      </c>
      <c r="O572" s="22">
        <v>465</v>
      </c>
      <c r="P572" s="23" t="b">
        <v>0</v>
      </c>
      <c r="Q572" s="20"/>
      <c r="R572" s="20"/>
      <c r="S572" s="22">
        <v>44</v>
      </c>
      <c r="T572" s="20" t="s">
        <v>1568</v>
      </c>
      <c r="U572" s="20">
        <v>0</v>
      </c>
      <c r="V572" s="20" t="s">
        <v>553</v>
      </c>
      <c r="W572" s="20">
        <v>0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0</v>
      </c>
      <c r="AD572" s="22">
        <v>277</v>
      </c>
      <c r="AE572" s="22">
        <v>22</v>
      </c>
      <c r="AF572" s="22">
        <v>2225</v>
      </c>
      <c r="AG572" s="22">
        <v>69</v>
      </c>
      <c r="AH572" s="20">
        <v>0</v>
      </c>
      <c r="AI572" s="20">
        <v>0</v>
      </c>
      <c r="AJ572" s="20" t="s">
        <v>553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528</v>
      </c>
      <c r="BH572" s="22">
        <v>206</v>
      </c>
      <c r="BI572" s="22">
        <v>516</v>
      </c>
      <c r="BJ572" s="22">
        <v>205</v>
      </c>
      <c r="BK572" s="22">
        <v>495</v>
      </c>
      <c r="BL572" s="22">
        <v>197</v>
      </c>
      <c r="BM572" s="22">
        <v>533</v>
      </c>
      <c r="BN572" s="22">
        <v>206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497</v>
      </c>
      <c r="CB572" s="22">
        <v>116</v>
      </c>
      <c r="CC572" s="22">
        <v>501</v>
      </c>
      <c r="CD572" s="22">
        <v>194</v>
      </c>
      <c r="CE572" s="22">
        <v>533</v>
      </c>
      <c r="CF572" s="22">
        <v>204</v>
      </c>
      <c r="CG572" s="22">
        <v>512</v>
      </c>
      <c r="CH572" s="22">
        <v>191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201440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4</v>
      </c>
      <c r="J573" s="20">
        <v>0</v>
      </c>
      <c r="K573" s="20">
        <v>0</v>
      </c>
      <c r="L573" s="22">
        <v>0</v>
      </c>
      <c r="M573" s="20" t="s">
        <v>597</v>
      </c>
      <c r="N573" s="20">
        <v>0</v>
      </c>
      <c r="O573" s="22">
        <v>466</v>
      </c>
      <c r="P573" s="23" t="b">
        <v>0</v>
      </c>
      <c r="Q573" s="20" t="s">
        <v>3128</v>
      </c>
      <c r="R573" s="20" t="s">
        <v>3129</v>
      </c>
      <c r="S573" s="22">
        <v>44</v>
      </c>
      <c r="T573" s="20" t="s">
        <v>2246</v>
      </c>
      <c r="U573" s="20">
        <v>0</v>
      </c>
      <c r="V573" s="20" t="s">
        <v>2247</v>
      </c>
      <c r="W573" s="20">
        <v>0.7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22938</v>
      </c>
      <c r="AE573" s="22">
        <v>0</v>
      </c>
      <c r="AF573" s="22">
        <v>83523</v>
      </c>
      <c r="AG573" s="22">
        <v>2678</v>
      </c>
      <c r="AH573" s="20">
        <v>0</v>
      </c>
      <c r="AI573" s="20">
        <v>0</v>
      </c>
      <c r="AJ573" s="20" t="s">
        <v>2247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543</v>
      </c>
      <c r="BH573" s="22">
        <v>51</v>
      </c>
      <c r="BI573" s="22">
        <v>531</v>
      </c>
      <c r="BJ573" s="22">
        <v>54</v>
      </c>
      <c r="BK573" s="22">
        <v>512</v>
      </c>
      <c r="BL573" s="22">
        <v>53</v>
      </c>
      <c r="BM573" s="22">
        <v>548</v>
      </c>
      <c r="BN573" s="22">
        <v>53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521</v>
      </c>
      <c r="CB573" s="22">
        <v>86</v>
      </c>
      <c r="CC573" s="22">
        <v>518</v>
      </c>
      <c r="CD573" s="22">
        <v>51</v>
      </c>
      <c r="CE573" s="22">
        <v>548</v>
      </c>
      <c r="CF573" s="22">
        <v>55</v>
      </c>
      <c r="CG573" s="22">
        <v>184</v>
      </c>
      <c r="CH573" s="22">
        <v>32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215136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0</v>
      </c>
      <c r="K574" s="20">
        <v>-1</v>
      </c>
      <c r="L574" s="22">
        <v>0</v>
      </c>
      <c r="M574" s="20" t="s">
        <v>1529</v>
      </c>
      <c r="N574" s="20">
        <v>0</v>
      </c>
      <c r="O574" s="22">
        <v>467</v>
      </c>
      <c r="P574" s="23" t="b">
        <v>0</v>
      </c>
      <c r="Q574" s="20"/>
      <c r="R574" s="20"/>
      <c r="S574" s="22">
        <v>44</v>
      </c>
      <c r="T574" s="20" t="s">
        <v>1530</v>
      </c>
      <c r="U574" s="20">
        <v>1.5</v>
      </c>
      <c r="V574" s="20" t="s">
        <v>1373</v>
      </c>
      <c r="W574" s="20">
        <v>0.2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3</v>
      </c>
      <c r="AD574" s="22">
        <v>3615</v>
      </c>
      <c r="AE574" s="22">
        <v>92</v>
      </c>
      <c r="AF574" s="22">
        <v>10622</v>
      </c>
      <c r="AG574" s="22">
        <v>542</v>
      </c>
      <c r="AH574" s="20">
        <v>0</v>
      </c>
      <c r="AI574" s="20">
        <v>0.7</v>
      </c>
      <c r="AJ574" s="20" t="s">
        <v>1373</v>
      </c>
      <c r="AK574" s="22">
        <v>108</v>
      </c>
      <c r="AL574" s="22">
        <v>0</v>
      </c>
      <c r="AM574" s="22">
        <v>0</v>
      </c>
      <c r="AN574" s="22">
        <v>0</v>
      </c>
      <c r="AO574" s="22">
        <v>1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9</v>
      </c>
      <c r="AX574" s="20">
        <v>26.8</v>
      </c>
      <c r="AY574" s="20">
        <v>15.9</v>
      </c>
      <c r="AZ574" s="20">
        <v>6</v>
      </c>
      <c r="BA574" s="20">
        <v>4.9000000000000004</v>
      </c>
      <c r="BB574" s="22">
        <v>1</v>
      </c>
      <c r="BC574" s="20">
        <v>0.02</v>
      </c>
      <c r="BD574" s="20">
        <v>7.0000000000000007E-2</v>
      </c>
      <c r="BE574" s="20">
        <v>0.09</v>
      </c>
      <c r="BF574" s="20">
        <v>0.97</v>
      </c>
      <c r="BG574" s="22">
        <v>280</v>
      </c>
      <c r="BH574" s="22">
        <v>112</v>
      </c>
      <c r="BI574" s="22">
        <v>257</v>
      </c>
      <c r="BJ574" s="22">
        <v>81</v>
      </c>
      <c r="BK574" s="22">
        <v>303</v>
      </c>
      <c r="BL574" s="22">
        <v>102</v>
      </c>
      <c r="BM574" s="22">
        <v>311</v>
      </c>
      <c r="BN574" s="22">
        <v>110</v>
      </c>
      <c r="BO574" s="20"/>
      <c r="BP574" s="20"/>
      <c r="BQ574" s="22">
        <v>3</v>
      </c>
      <c r="BR574" s="20"/>
      <c r="BS574" s="20"/>
      <c r="BT574" s="20"/>
      <c r="BU574" s="22">
        <v>0.02</v>
      </c>
      <c r="BV574" s="22">
        <v>0</v>
      </c>
      <c r="BW574" s="22">
        <v>0.06</v>
      </c>
      <c r="BX574" s="22">
        <v>0.08</v>
      </c>
      <c r="BY574" s="22">
        <v>0.81</v>
      </c>
      <c r="BZ574" s="22">
        <v>0.83</v>
      </c>
      <c r="CA574" s="22">
        <v>526</v>
      </c>
      <c r="CB574" s="22">
        <v>134</v>
      </c>
      <c r="CC574" s="22">
        <v>523</v>
      </c>
      <c r="CD574" s="22">
        <v>206</v>
      </c>
      <c r="CE574" s="22">
        <v>270</v>
      </c>
      <c r="CF574" s="22">
        <v>87</v>
      </c>
      <c r="CG574" s="22">
        <v>307</v>
      </c>
      <c r="CH574" s="22">
        <v>117</v>
      </c>
      <c r="CI574" s="22">
        <v>0.83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60689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4</v>
      </c>
      <c r="J575" s="20">
        <v>1</v>
      </c>
      <c r="K575" s="20">
        <v>0</v>
      </c>
      <c r="L575" s="22">
        <v>1</v>
      </c>
      <c r="M575" s="20" t="s">
        <v>1004</v>
      </c>
      <c r="N575" s="20">
        <v>1</v>
      </c>
      <c r="O575" s="22">
        <v>468</v>
      </c>
      <c r="P575" s="23" t="b">
        <v>0</v>
      </c>
      <c r="Q575" s="20"/>
      <c r="R575" s="20"/>
      <c r="S575" s="22">
        <v>50</v>
      </c>
      <c r="T575" s="20" t="s">
        <v>1531</v>
      </c>
      <c r="U575" s="20">
        <v>2</v>
      </c>
      <c r="V575" s="20" t="s">
        <v>445</v>
      </c>
      <c r="W575" s="20">
        <v>0.5</v>
      </c>
      <c r="X575" s="23" t="b">
        <v>0</v>
      </c>
      <c r="Y575" s="20"/>
      <c r="Z575" s="20" t="s">
        <v>858</v>
      </c>
      <c r="AA575" s="22">
        <v>16</v>
      </c>
      <c r="AB575" s="22">
        <v>17</v>
      </c>
      <c r="AC575" s="22">
        <v>12</v>
      </c>
      <c r="AD575" s="22">
        <v>28929</v>
      </c>
      <c r="AE575" s="22">
        <v>1193</v>
      </c>
      <c r="AF575" s="22">
        <v>39081</v>
      </c>
      <c r="AG575" s="22">
        <v>1683</v>
      </c>
      <c r="AH575" s="20">
        <v>0.2</v>
      </c>
      <c r="AI575" s="20">
        <v>2.4</v>
      </c>
      <c r="AJ575" s="20" t="s">
        <v>445</v>
      </c>
      <c r="AK575" s="22">
        <v>58</v>
      </c>
      <c r="AL575" s="22">
        <v>1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2</v>
      </c>
      <c r="AW575" s="22">
        <v>44</v>
      </c>
      <c r="AX575" s="20">
        <v>40.6</v>
      </c>
      <c r="AY575" s="20">
        <v>32.700000000000003</v>
      </c>
      <c r="AZ575" s="20">
        <v>27</v>
      </c>
      <c r="BA575" s="20">
        <v>10.199999999999999</v>
      </c>
      <c r="BB575" s="22">
        <v>0</v>
      </c>
      <c r="BC575" s="20">
        <v>0.12</v>
      </c>
      <c r="BD575" s="20">
        <v>0.05</v>
      </c>
      <c r="BE575" s="20">
        <v>0.17</v>
      </c>
      <c r="BF575" s="20">
        <v>1.62</v>
      </c>
      <c r="BG575" s="22">
        <v>244</v>
      </c>
      <c r="BH575" s="22">
        <v>29</v>
      </c>
      <c r="BI575" s="22">
        <v>189</v>
      </c>
      <c r="BJ575" s="22">
        <v>27</v>
      </c>
      <c r="BK575" s="22">
        <v>188</v>
      </c>
      <c r="BL575" s="22">
        <v>40</v>
      </c>
      <c r="BM575" s="22">
        <v>242</v>
      </c>
      <c r="BN575" s="22">
        <v>33</v>
      </c>
      <c r="BO575" s="20"/>
      <c r="BP575" s="20"/>
      <c r="BQ575" s="20"/>
      <c r="BR575" s="20"/>
      <c r="BS575" s="20"/>
      <c r="BT575" s="20"/>
      <c r="BU575" s="22">
        <v>0.19</v>
      </c>
      <c r="BV575" s="22">
        <v>0</v>
      </c>
      <c r="BW575" s="22">
        <v>0.08</v>
      </c>
      <c r="BX575" s="22">
        <v>0.27</v>
      </c>
      <c r="BY575" s="22">
        <v>2.5099999999999998</v>
      </c>
      <c r="BZ575" s="22">
        <v>0</v>
      </c>
      <c r="CA575" s="22">
        <v>168</v>
      </c>
      <c r="CB575" s="22">
        <v>43</v>
      </c>
      <c r="CC575" s="22">
        <v>267</v>
      </c>
      <c r="CD575" s="22">
        <v>37</v>
      </c>
      <c r="CE575" s="22">
        <v>220</v>
      </c>
      <c r="CF575" s="22">
        <v>29</v>
      </c>
      <c r="CG575" s="22">
        <v>217</v>
      </c>
      <c r="CH575" s="22">
        <v>40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100</v>
      </c>
      <c r="B576" s="22">
        <v>100</v>
      </c>
      <c r="C576" s="22">
        <v>208912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2.2000000000000002</v>
      </c>
      <c r="K576" s="20">
        <v>1.2</v>
      </c>
      <c r="L576" s="22">
        <v>0</v>
      </c>
      <c r="M576" s="20" t="s">
        <v>1016</v>
      </c>
      <c r="N576" s="20">
        <v>2.2000000000000002</v>
      </c>
      <c r="O576" s="22">
        <v>469</v>
      </c>
      <c r="P576" s="23" t="b">
        <v>0</v>
      </c>
      <c r="Q576" s="20"/>
      <c r="R576" s="20" t="s">
        <v>2964</v>
      </c>
      <c r="S576" s="22">
        <v>45</v>
      </c>
      <c r="T576" s="20" t="s">
        <v>1539</v>
      </c>
      <c r="U576" s="20">
        <v>2.4</v>
      </c>
      <c r="V576" s="20" t="s">
        <v>520</v>
      </c>
      <c r="W576" s="20">
        <v>0.1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12</v>
      </c>
      <c r="AD576" s="22">
        <v>4061</v>
      </c>
      <c r="AE576" s="22">
        <v>54</v>
      </c>
      <c r="AF576" s="22">
        <v>4749</v>
      </c>
      <c r="AG576" s="22">
        <v>265</v>
      </c>
      <c r="AH576" s="20">
        <v>0.5</v>
      </c>
      <c r="AI576" s="20">
        <v>2.7</v>
      </c>
      <c r="AJ576" s="20" t="s">
        <v>520</v>
      </c>
      <c r="AK576" s="22">
        <v>425</v>
      </c>
      <c r="AL576" s="22">
        <v>0</v>
      </c>
      <c r="AM576" s="22">
        <v>0</v>
      </c>
      <c r="AN576" s="22">
        <v>1</v>
      </c>
      <c r="AO576" s="22">
        <v>7</v>
      </c>
      <c r="AP576" s="22">
        <v>0</v>
      </c>
      <c r="AQ576" s="22">
        <v>0</v>
      </c>
      <c r="AR576" s="22">
        <v>0</v>
      </c>
      <c r="AS576" s="22">
        <v>0</v>
      </c>
      <c r="AT576" s="22">
        <v>1</v>
      </c>
      <c r="AU576" s="22">
        <v>0</v>
      </c>
      <c r="AV576" s="22">
        <v>3</v>
      </c>
      <c r="AW576" s="22">
        <v>64</v>
      </c>
      <c r="AX576" s="20">
        <v>74</v>
      </c>
      <c r="AY576" s="20">
        <v>21.9</v>
      </c>
      <c r="AZ576" s="20">
        <v>16</v>
      </c>
      <c r="BA576" s="20">
        <v>11.2</v>
      </c>
      <c r="BB576" s="22">
        <v>5</v>
      </c>
      <c r="BC576" s="20">
        <v>0.1</v>
      </c>
      <c r="BD576" s="20">
        <v>0.31</v>
      </c>
      <c r="BE576" s="20">
        <v>0.41</v>
      </c>
      <c r="BF576" s="20">
        <v>7.78</v>
      </c>
      <c r="BG576" s="22">
        <v>160</v>
      </c>
      <c r="BH576" s="22">
        <v>65</v>
      </c>
      <c r="BI576" s="22">
        <v>231</v>
      </c>
      <c r="BJ576" s="22">
        <v>72</v>
      </c>
      <c r="BK576" s="22">
        <v>236</v>
      </c>
      <c r="BL576" s="22">
        <v>68</v>
      </c>
      <c r="BM576" s="22">
        <v>231</v>
      </c>
      <c r="BN576" s="22">
        <v>78</v>
      </c>
      <c r="BO576" s="20"/>
      <c r="BP576" s="20"/>
      <c r="BQ576" s="20"/>
      <c r="BR576" s="20"/>
      <c r="BS576" s="20"/>
      <c r="BT576" s="20"/>
      <c r="BU576" s="22">
        <v>0.02</v>
      </c>
      <c r="BV576" s="22">
        <v>0</v>
      </c>
      <c r="BW576" s="22">
        <v>7.0000000000000007E-2</v>
      </c>
      <c r="BX576" s="22">
        <v>0.09</v>
      </c>
      <c r="BY576" s="22">
        <v>1.65</v>
      </c>
      <c r="BZ576" s="22">
        <v>1.48</v>
      </c>
      <c r="CA576" s="22">
        <v>379</v>
      </c>
      <c r="CB576" s="22">
        <v>68</v>
      </c>
      <c r="CC576" s="22">
        <v>145</v>
      </c>
      <c r="CD576" s="22">
        <v>48</v>
      </c>
      <c r="CE576" s="22">
        <v>177</v>
      </c>
      <c r="CF576" s="22">
        <v>60</v>
      </c>
      <c r="CG576" s="22">
        <v>416</v>
      </c>
      <c r="CH576" s="22">
        <v>160</v>
      </c>
      <c r="CI576" s="22">
        <v>1.06</v>
      </c>
      <c r="CJ576" s="22">
        <v>0.21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0"/>
      <c r="B577" s="20"/>
      <c r="C577" s="22">
        <v>204968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3</v>
      </c>
      <c r="J577" s="20">
        <v>1.2</v>
      </c>
      <c r="K577" s="20">
        <v>0.2</v>
      </c>
      <c r="L577" s="22">
        <v>0</v>
      </c>
      <c r="M577" s="20" t="s">
        <v>983</v>
      </c>
      <c r="N577" s="20">
        <v>1.2</v>
      </c>
      <c r="O577" s="22">
        <v>470</v>
      </c>
      <c r="P577" s="23" t="b">
        <v>0</v>
      </c>
      <c r="Q577" s="20"/>
      <c r="R577" s="20"/>
      <c r="S577" s="22">
        <v>49</v>
      </c>
      <c r="T577" s="20" t="s">
        <v>1538</v>
      </c>
      <c r="U577" s="20">
        <v>1.6</v>
      </c>
      <c r="V577" s="20" t="s">
        <v>599</v>
      </c>
      <c r="W577" s="20">
        <v>0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8</v>
      </c>
      <c r="AD577" s="22">
        <v>890</v>
      </c>
      <c r="AE577" s="22">
        <v>16</v>
      </c>
      <c r="AF577" s="22">
        <v>2013</v>
      </c>
      <c r="AG577" s="22">
        <v>93</v>
      </c>
      <c r="AH577" s="20">
        <v>0.2</v>
      </c>
      <c r="AI577" s="20">
        <v>1.6</v>
      </c>
      <c r="AJ577" s="20" t="s">
        <v>599</v>
      </c>
      <c r="AK577" s="22">
        <v>310</v>
      </c>
      <c r="AL577" s="22">
        <v>0</v>
      </c>
      <c r="AM577" s="22">
        <v>0</v>
      </c>
      <c r="AN577" s="22">
        <v>1</v>
      </c>
      <c r="AO577" s="22">
        <v>5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0</v>
      </c>
      <c r="AW577" s="22">
        <v>22</v>
      </c>
      <c r="AX577" s="20">
        <v>50.2</v>
      </c>
      <c r="AY577" s="20">
        <v>6.1</v>
      </c>
      <c r="AZ577" s="20">
        <v>3</v>
      </c>
      <c r="BA577" s="20">
        <v>5.9</v>
      </c>
      <c r="BB577" s="22">
        <v>3</v>
      </c>
      <c r="BC577" s="20">
        <v>0.02</v>
      </c>
      <c r="BD577" s="20">
        <v>0.02</v>
      </c>
      <c r="BE577" s="20">
        <v>0.04</v>
      </c>
      <c r="BF577" s="20">
        <v>6.51</v>
      </c>
      <c r="BG577" s="22">
        <v>218</v>
      </c>
      <c r="BH577" s="22">
        <v>88</v>
      </c>
      <c r="BI577" s="22">
        <v>318</v>
      </c>
      <c r="BJ577" s="22">
        <v>161</v>
      </c>
      <c r="BK577" s="22">
        <v>334</v>
      </c>
      <c r="BL577" s="22">
        <v>167</v>
      </c>
      <c r="BM577" s="22">
        <v>299</v>
      </c>
      <c r="BN577" s="22">
        <v>130</v>
      </c>
      <c r="BO577" s="20"/>
      <c r="BP577" s="20"/>
      <c r="BQ577" s="20"/>
      <c r="BR577" s="20"/>
      <c r="BS577" s="20"/>
      <c r="BT577" s="20"/>
      <c r="BU577" s="22">
        <v>0.01</v>
      </c>
      <c r="BV577" s="22">
        <v>0</v>
      </c>
      <c r="BW577" s="22">
        <v>0.01</v>
      </c>
      <c r="BX577" s="22">
        <v>0.02</v>
      </c>
      <c r="BY577" s="22">
        <v>1.89</v>
      </c>
      <c r="BZ577" s="22">
        <v>1.45</v>
      </c>
      <c r="CA577" s="22">
        <v>258</v>
      </c>
      <c r="CB577" s="22">
        <v>170</v>
      </c>
      <c r="CC577" s="22">
        <v>237</v>
      </c>
      <c r="CD577" s="22">
        <v>106</v>
      </c>
      <c r="CE577" s="22">
        <v>263</v>
      </c>
      <c r="CF577" s="22">
        <v>121</v>
      </c>
      <c r="CG577" s="22">
        <v>537</v>
      </c>
      <c r="CH577" s="22">
        <v>196</v>
      </c>
      <c r="CI577" s="22">
        <v>0.87</v>
      </c>
      <c r="CJ577" s="22">
        <v>0.28999999999999998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159506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2</v>
      </c>
      <c r="J578" s="20">
        <v>2</v>
      </c>
      <c r="K578" s="20">
        <v>1</v>
      </c>
      <c r="L578" s="22">
        <v>1</v>
      </c>
      <c r="M578" s="20" t="s">
        <v>2248</v>
      </c>
      <c r="N578" s="20">
        <v>2</v>
      </c>
      <c r="O578" s="22">
        <v>604</v>
      </c>
      <c r="P578" s="23" t="b">
        <v>0</v>
      </c>
      <c r="Q578" s="20"/>
      <c r="R578" s="20" t="s">
        <v>2843</v>
      </c>
      <c r="S578" s="22">
        <v>45</v>
      </c>
      <c r="T578" s="20" t="s">
        <v>2249</v>
      </c>
      <c r="U578" s="20">
        <v>1.6</v>
      </c>
      <c r="V578" s="20" t="s">
        <v>2250</v>
      </c>
      <c r="W578" s="20">
        <v>0.1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8</v>
      </c>
      <c r="AD578" s="22">
        <v>8874</v>
      </c>
      <c r="AE578" s="22">
        <v>479</v>
      </c>
      <c r="AF578" s="22">
        <v>9521</v>
      </c>
      <c r="AG578" s="22">
        <v>303</v>
      </c>
      <c r="AH578" s="20">
        <v>0.4</v>
      </c>
      <c r="AI578" s="20">
        <v>1.8</v>
      </c>
      <c r="AJ578" s="20" t="s">
        <v>2250</v>
      </c>
      <c r="AK578" s="22">
        <v>397</v>
      </c>
      <c r="AL578" s="22">
        <v>0</v>
      </c>
      <c r="AM578" s="22">
        <v>0</v>
      </c>
      <c r="AN578" s="22">
        <v>1</v>
      </c>
      <c r="AO578" s="22">
        <v>8</v>
      </c>
      <c r="AP578" s="22">
        <v>0</v>
      </c>
      <c r="AQ578" s="22">
        <v>0</v>
      </c>
      <c r="AR578" s="22">
        <v>0</v>
      </c>
      <c r="AS578" s="22">
        <v>3</v>
      </c>
      <c r="AT578" s="22">
        <v>0</v>
      </c>
      <c r="AU578" s="22">
        <v>0</v>
      </c>
      <c r="AV578" s="22">
        <v>0</v>
      </c>
      <c r="AW578" s="22">
        <v>56</v>
      </c>
      <c r="AX578" s="20">
        <v>55</v>
      </c>
      <c r="AY578" s="20">
        <v>14.8</v>
      </c>
      <c r="AZ578" s="20">
        <v>5</v>
      </c>
      <c r="BA578" s="20">
        <v>7.5</v>
      </c>
      <c r="BB578" s="22">
        <v>5</v>
      </c>
      <c r="BC578" s="20">
        <v>0.05</v>
      </c>
      <c r="BD578" s="20">
        <v>0.03</v>
      </c>
      <c r="BE578" s="20">
        <v>0.08</v>
      </c>
      <c r="BF578" s="20">
        <v>6.17</v>
      </c>
      <c r="BG578" s="22">
        <v>208</v>
      </c>
      <c r="BH578" s="22">
        <v>84</v>
      </c>
      <c r="BI578" s="22">
        <v>266</v>
      </c>
      <c r="BJ578" s="22">
        <v>85</v>
      </c>
      <c r="BK578" s="22">
        <v>312</v>
      </c>
      <c r="BL578" s="22">
        <v>106</v>
      </c>
      <c r="BM578" s="22">
        <v>281</v>
      </c>
      <c r="BN578" s="22">
        <v>101</v>
      </c>
      <c r="BO578" s="20"/>
      <c r="BP578" s="20"/>
      <c r="BQ578" s="20"/>
      <c r="BR578" s="20"/>
      <c r="BS578" s="20"/>
      <c r="BT578" s="20"/>
      <c r="BU578" s="22">
        <v>0.01</v>
      </c>
      <c r="BV578" s="22">
        <v>0</v>
      </c>
      <c r="BW578" s="22">
        <v>0.01</v>
      </c>
      <c r="BX578" s="22">
        <v>0.02</v>
      </c>
      <c r="BY578" s="22">
        <v>1.4</v>
      </c>
      <c r="BZ578" s="22">
        <v>1.81</v>
      </c>
      <c r="CA578" s="22">
        <v>360</v>
      </c>
      <c r="CB578" s="22">
        <v>54</v>
      </c>
      <c r="CC578" s="22">
        <v>166</v>
      </c>
      <c r="CD578" s="22">
        <v>58</v>
      </c>
      <c r="CE578" s="22">
        <v>261</v>
      </c>
      <c r="CF578" s="22">
        <v>83</v>
      </c>
      <c r="CG578" s="22">
        <v>372</v>
      </c>
      <c r="CH578" s="22">
        <v>142</v>
      </c>
      <c r="CI578" s="22">
        <v>1.1299999999999999</v>
      </c>
      <c r="CJ578" s="22">
        <v>0.23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0"/>
      <c r="B579" s="20"/>
      <c r="C579" s="22">
        <v>450197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1</v>
      </c>
      <c r="J579" s="20">
        <v>0</v>
      </c>
      <c r="K579" s="20">
        <v>-1</v>
      </c>
      <c r="L579" s="22">
        <v>0</v>
      </c>
      <c r="M579" s="20" t="s">
        <v>1791</v>
      </c>
      <c r="N579" s="20">
        <v>0</v>
      </c>
      <c r="O579" s="22">
        <v>636</v>
      </c>
      <c r="P579" s="23" t="b">
        <v>0</v>
      </c>
      <c r="Q579" s="20"/>
      <c r="R579" s="20"/>
      <c r="S579" s="22">
        <v>40</v>
      </c>
      <c r="T579" s="20" t="s">
        <v>2613</v>
      </c>
      <c r="U579" s="20">
        <v>0</v>
      </c>
      <c r="V579" s="20" t="s">
        <v>743</v>
      </c>
      <c r="W579" s="20">
        <v>0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0</v>
      </c>
      <c r="AD579" s="22">
        <v>837</v>
      </c>
      <c r="AE579" s="22">
        <v>26</v>
      </c>
      <c r="AF579" s="22">
        <v>1365</v>
      </c>
      <c r="AG579" s="22">
        <v>53</v>
      </c>
      <c r="AH579" s="20">
        <v>0</v>
      </c>
      <c r="AI579" s="20">
        <v>0</v>
      </c>
      <c r="AJ579" s="20" t="s">
        <v>2614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482</v>
      </c>
      <c r="BH579" s="22">
        <v>61</v>
      </c>
      <c r="BI579" s="22">
        <v>468</v>
      </c>
      <c r="BJ579" s="22">
        <v>45</v>
      </c>
      <c r="BK579" s="22">
        <v>441</v>
      </c>
      <c r="BL579" s="22">
        <v>41</v>
      </c>
      <c r="BM579" s="22">
        <v>488</v>
      </c>
      <c r="BN579" s="22">
        <v>61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670</v>
      </c>
      <c r="CB579" s="22">
        <v>69</v>
      </c>
      <c r="CC579" s="22">
        <v>452</v>
      </c>
      <c r="CD579" s="22">
        <v>60</v>
      </c>
      <c r="CE579" s="22">
        <v>486</v>
      </c>
      <c r="CF579" s="22">
        <v>61</v>
      </c>
      <c r="CG579" s="22">
        <v>504</v>
      </c>
      <c r="CH579" s="22">
        <v>67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547659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-1</v>
      </c>
      <c r="L580" s="22">
        <v>0</v>
      </c>
      <c r="M580" s="20" t="s">
        <v>1039</v>
      </c>
      <c r="N580" s="20">
        <v>0</v>
      </c>
      <c r="O580" s="22">
        <v>637</v>
      </c>
      <c r="P580" s="23" t="b">
        <v>0</v>
      </c>
      <c r="Q580" s="20"/>
      <c r="R580" s="20"/>
      <c r="S580" s="22">
        <v>40</v>
      </c>
      <c r="T580" s="20" t="s">
        <v>2615</v>
      </c>
      <c r="U580" s="20">
        <v>0</v>
      </c>
      <c r="V580" s="20" t="s">
        <v>2616</v>
      </c>
      <c r="W580" s="20">
        <v>0.1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0</v>
      </c>
      <c r="AD580" s="22">
        <v>2592</v>
      </c>
      <c r="AE580" s="22">
        <v>154</v>
      </c>
      <c r="AF580" s="22">
        <v>3379</v>
      </c>
      <c r="AG580" s="22">
        <v>153</v>
      </c>
      <c r="AH580" s="20">
        <v>0</v>
      </c>
      <c r="AI580" s="20">
        <v>0</v>
      </c>
      <c r="AJ580" s="20" t="s">
        <v>2616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506</v>
      </c>
      <c r="BH580" s="22">
        <v>191</v>
      </c>
      <c r="BI580" s="22">
        <v>491</v>
      </c>
      <c r="BJ580" s="22">
        <v>189</v>
      </c>
      <c r="BK580" s="22">
        <v>465</v>
      </c>
      <c r="BL580" s="22">
        <v>177</v>
      </c>
      <c r="BM580" s="22">
        <v>511</v>
      </c>
      <c r="BN580" s="22">
        <v>191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698</v>
      </c>
      <c r="CB580" s="22">
        <v>216</v>
      </c>
      <c r="CC580" s="22">
        <v>476</v>
      </c>
      <c r="CD580" s="22">
        <v>176</v>
      </c>
      <c r="CE580" s="22">
        <v>509</v>
      </c>
      <c r="CF580" s="22">
        <v>187</v>
      </c>
      <c r="CG580" s="22">
        <v>403</v>
      </c>
      <c r="CH580" s="22">
        <v>152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218430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2</v>
      </c>
      <c r="J581" s="20">
        <v>0.2</v>
      </c>
      <c r="K581" s="20">
        <v>-0.8</v>
      </c>
      <c r="L581" s="22">
        <v>0</v>
      </c>
      <c r="M581" s="20" t="s">
        <v>2965</v>
      </c>
      <c r="N581" s="20">
        <v>0.2</v>
      </c>
      <c r="O581" s="22">
        <v>679</v>
      </c>
      <c r="P581" s="23" t="b">
        <v>0</v>
      </c>
      <c r="Q581" s="20"/>
      <c r="R581" s="20"/>
      <c r="S581" s="22">
        <v>45</v>
      </c>
      <c r="T581" s="20" t="s">
        <v>2966</v>
      </c>
      <c r="U581" s="20">
        <v>0.3</v>
      </c>
      <c r="V581" s="20" t="s">
        <v>2967</v>
      </c>
      <c r="W581" s="20">
        <v>0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</v>
      </c>
      <c r="AD581" s="22">
        <v>2694</v>
      </c>
      <c r="AE581" s="22">
        <v>207</v>
      </c>
      <c r="AF581" s="22">
        <v>1122</v>
      </c>
      <c r="AG581" s="22">
        <v>178</v>
      </c>
      <c r="AH581" s="20">
        <v>0</v>
      </c>
      <c r="AI581" s="20">
        <v>0.2</v>
      </c>
      <c r="AJ581" s="20" t="s">
        <v>2968</v>
      </c>
      <c r="AK581" s="22">
        <v>121</v>
      </c>
      <c r="AL581" s="22">
        <v>0</v>
      </c>
      <c r="AM581" s="22">
        <v>0</v>
      </c>
      <c r="AN581" s="22">
        <v>0</v>
      </c>
      <c r="AO581" s="22">
        <v>1</v>
      </c>
      <c r="AP581" s="22">
        <v>0</v>
      </c>
      <c r="AQ581" s="22">
        <v>0</v>
      </c>
      <c r="AR581" s="22">
        <v>0</v>
      </c>
      <c r="AS581" s="22">
        <v>2</v>
      </c>
      <c r="AT581" s="22">
        <v>0</v>
      </c>
      <c r="AU581" s="22">
        <v>0</v>
      </c>
      <c r="AV581" s="22">
        <v>0</v>
      </c>
      <c r="AW581" s="22">
        <v>10</v>
      </c>
      <c r="AX581" s="20">
        <v>18</v>
      </c>
      <c r="AY581" s="20">
        <v>25.5</v>
      </c>
      <c r="AZ581" s="20">
        <v>4</v>
      </c>
      <c r="BA581" s="20">
        <v>4.8</v>
      </c>
      <c r="BB581" s="22">
        <v>1</v>
      </c>
      <c r="BC581" s="20">
        <v>0</v>
      </c>
      <c r="BD581" s="20">
        <v>7.0000000000000007E-2</v>
      </c>
      <c r="BE581" s="20">
        <v>7.0000000000000007E-2</v>
      </c>
      <c r="BF581" s="20">
        <v>1.39</v>
      </c>
      <c r="BG581" s="22">
        <v>306</v>
      </c>
      <c r="BH581" s="22">
        <v>118</v>
      </c>
      <c r="BI581" s="22">
        <v>218</v>
      </c>
      <c r="BJ581" s="22">
        <v>65</v>
      </c>
      <c r="BK581" s="22">
        <v>322</v>
      </c>
      <c r="BL581" s="22">
        <v>113</v>
      </c>
      <c r="BM581" s="22">
        <v>314</v>
      </c>
      <c r="BN581" s="22">
        <v>111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0.05</v>
      </c>
      <c r="BX581" s="22">
        <v>0.05</v>
      </c>
      <c r="BY581" s="22">
        <v>1.03</v>
      </c>
      <c r="BZ581" s="22">
        <v>0.74</v>
      </c>
      <c r="CA581" s="22">
        <v>386</v>
      </c>
      <c r="CB581" s="22">
        <v>73</v>
      </c>
      <c r="CC581" s="22">
        <v>361</v>
      </c>
      <c r="CD581" s="22">
        <v>124</v>
      </c>
      <c r="CE581" s="22">
        <v>409</v>
      </c>
      <c r="CF581" s="22">
        <v>137</v>
      </c>
      <c r="CG581" s="22">
        <v>533</v>
      </c>
      <c r="CH581" s="22">
        <v>198</v>
      </c>
      <c r="CI581" s="22">
        <v>0.74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575476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2</v>
      </c>
      <c r="J582" s="20">
        <v>0</v>
      </c>
      <c r="K582" s="20">
        <v>-1</v>
      </c>
      <c r="L582" s="22">
        <v>0</v>
      </c>
      <c r="M582" s="20" t="s">
        <v>3130</v>
      </c>
      <c r="N582" s="20">
        <v>0</v>
      </c>
      <c r="O582" s="22">
        <v>696</v>
      </c>
      <c r="P582" s="23" t="b">
        <v>0</v>
      </c>
      <c r="Q582" s="20"/>
      <c r="R582" s="20"/>
      <c r="S582" s="22">
        <v>45</v>
      </c>
      <c r="T582" s="20" t="s">
        <v>3131</v>
      </c>
      <c r="U582" s="20">
        <v>0</v>
      </c>
      <c r="V582" s="20" t="s">
        <v>3132</v>
      </c>
      <c r="W582" s="20">
        <v>0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0</v>
      </c>
      <c r="AD582" s="22">
        <v>182</v>
      </c>
      <c r="AE582" s="22">
        <v>10</v>
      </c>
      <c r="AF582" s="22">
        <v>105</v>
      </c>
      <c r="AG582" s="22">
        <v>25</v>
      </c>
      <c r="AH582" s="20">
        <v>0</v>
      </c>
      <c r="AI582" s="20">
        <v>0</v>
      </c>
      <c r="AJ582" s="20" t="s">
        <v>3130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640</v>
      </c>
      <c r="BH582" s="22">
        <v>228</v>
      </c>
      <c r="BI582" s="22">
        <v>635</v>
      </c>
      <c r="BJ582" s="22">
        <v>228</v>
      </c>
      <c r="BK582" s="22">
        <v>628</v>
      </c>
      <c r="BL582" s="22">
        <v>227</v>
      </c>
      <c r="BM582" s="22">
        <v>645</v>
      </c>
      <c r="BN582" s="22">
        <v>228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469</v>
      </c>
      <c r="CB582" s="22">
        <v>99</v>
      </c>
      <c r="CC582" s="22">
        <v>624</v>
      </c>
      <c r="CD582" s="22">
        <v>221</v>
      </c>
      <c r="CE582" s="22">
        <v>644</v>
      </c>
      <c r="CF582" s="22">
        <v>227</v>
      </c>
      <c r="CG582" s="22">
        <v>665</v>
      </c>
      <c r="CH582" s="22">
        <v>224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111452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1</v>
      </c>
      <c r="J583" s="20">
        <v>0</v>
      </c>
      <c r="K583" s="20">
        <v>-1</v>
      </c>
      <c r="L583" s="22">
        <v>0</v>
      </c>
      <c r="M583" s="20" t="s">
        <v>3293</v>
      </c>
      <c r="N583" s="20">
        <v>0</v>
      </c>
      <c r="O583" s="22">
        <v>710</v>
      </c>
      <c r="P583" s="23" t="b">
        <v>0</v>
      </c>
      <c r="Q583" s="20"/>
      <c r="R583" s="20"/>
      <c r="S583" s="22">
        <v>45</v>
      </c>
      <c r="T583" s="20" t="s">
        <v>3294</v>
      </c>
      <c r="U583" s="20">
        <v>0</v>
      </c>
      <c r="V583" s="20" t="s">
        <v>3295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0</v>
      </c>
      <c r="AD583" s="22">
        <v>1042</v>
      </c>
      <c r="AE583" s="22">
        <v>57</v>
      </c>
      <c r="AF583" s="22">
        <v>463</v>
      </c>
      <c r="AG583" s="22">
        <v>74</v>
      </c>
      <c r="AH583" s="20">
        <v>0</v>
      </c>
      <c r="AI583" s="20">
        <v>0</v>
      </c>
      <c r="AJ583" s="20" t="s">
        <v>3293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579</v>
      </c>
      <c r="BH583" s="22">
        <v>81</v>
      </c>
      <c r="BI583" s="22">
        <v>574</v>
      </c>
      <c r="BJ583" s="22">
        <v>72</v>
      </c>
      <c r="BK583" s="22">
        <v>561</v>
      </c>
      <c r="BL583" s="22">
        <v>69</v>
      </c>
      <c r="BM583" s="22">
        <v>584</v>
      </c>
      <c r="BN583" s="22">
        <v>81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355</v>
      </c>
      <c r="CB583" s="22">
        <v>19</v>
      </c>
      <c r="CC583" s="22">
        <v>560</v>
      </c>
      <c r="CD583" s="22">
        <v>80</v>
      </c>
      <c r="CE583" s="22">
        <v>584</v>
      </c>
      <c r="CF583" s="22">
        <v>81</v>
      </c>
      <c r="CG583" s="22">
        <v>621</v>
      </c>
      <c r="CH583" s="22">
        <v>77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466404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</v>
      </c>
      <c r="K584" s="20">
        <v>-1</v>
      </c>
      <c r="L584" s="22">
        <v>0</v>
      </c>
      <c r="M584" s="20" t="s">
        <v>1137</v>
      </c>
      <c r="N584" s="20">
        <v>0</v>
      </c>
      <c r="O584" s="22">
        <v>711</v>
      </c>
      <c r="P584" s="23" t="b">
        <v>0</v>
      </c>
      <c r="Q584" s="20"/>
      <c r="R584" s="20"/>
      <c r="S584" s="22">
        <v>45</v>
      </c>
      <c r="T584" s="20" t="s">
        <v>3296</v>
      </c>
      <c r="U584" s="20">
        <v>0</v>
      </c>
      <c r="V584" s="20" t="s">
        <v>3297</v>
      </c>
      <c r="W584" s="20">
        <v>0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184</v>
      </c>
      <c r="AE584" s="22">
        <v>23</v>
      </c>
      <c r="AF584" s="22">
        <v>73</v>
      </c>
      <c r="AG584" s="22">
        <v>24</v>
      </c>
      <c r="AH584" s="20">
        <v>0</v>
      </c>
      <c r="AI584" s="20">
        <v>0</v>
      </c>
      <c r="AJ584" s="20" t="s">
        <v>3297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614</v>
      </c>
      <c r="BH584" s="22">
        <v>227</v>
      </c>
      <c r="BI584" s="22">
        <v>610</v>
      </c>
      <c r="BJ584" s="22">
        <v>227</v>
      </c>
      <c r="BK584" s="22">
        <v>601</v>
      </c>
      <c r="BL584" s="22">
        <v>226</v>
      </c>
      <c r="BM584" s="22">
        <v>619</v>
      </c>
      <c r="BN584" s="22">
        <v>227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432</v>
      </c>
      <c r="CB584" s="22">
        <v>93</v>
      </c>
      <c r="CC584" s="22">
        <v>595</v>
      </c>
      <c r="CD584" s="22">
        <v>220</v>
      </c>
      <c r="CE584" s="22">
        <v>619</v>
      </c>
      <c r="CF584" s="22">
        <v>226</v>
      </c>
      <c r="CG584" s="22">
        <v>684</v>
      </c>
      <c r="CH584" s="22">
        <v>228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250199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3</v>
      </c>
      <c r="J585" s="20">
        <v>1</v>
      </c>
      <c r="K585" s="20">
        <v>0</v>
      </c>
      <c r="L585" s="22">
        <v>2</v>
      </c>
      <c r="M585" s="20" t="s">
        <v>3298</v>
      </c>
      <c r="N585" s="20">
        <v>1</v>
      </c>
      <c r="O585" s="22">
        <v>712</v>
      </c>
      <c r="P585" s="23" t="b">
        <v>0</v>
      </c>
      <c r="Q585" s="20"/>
      <c r="R585" s="20"/>
      <c r="S585" s="22">
        <v>50</v>
      </c>
      <c r="T585" s="20" t="s">
        <v>3299</v>
      </c>
      <c r="U585" s="20">
        <v>2</v>
      </c>
      <c r="V585" s="20" t="s">
        <v>3300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2</v>
      </c>
      <c r="AD585" s="22">
        <v>146</v>
      </c>
      <c r="AE585" s="22">
        <v>36</v>
      </c>
      <c r="AF585" s="22">
        <v>53</v>
      </c>
      <c r="AG585" s="22">
        <v>12</v>
      </c>
      <c r="AH585" s="20">
        <v>0.2</v>
      </c>
      <c r="AI585" s="20">
        <v>0.4</v>
      </c>
      <c r="AJ585" s="20" t="s">
        <v>3301</v>
      </c>
      <c r="AK585" s="22">
        <v>90</v>
      </c>
      <c r="AL585" s="22">
        <v>0</v>
      </c>
      <c r="AM585" s="22">
        <v>0</v>
      </c>
      <c r="AN585" s="22">
        <v>0</v>
      </c>
      <c r="AO585" s="22">
        <v>2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12</v>
      </c>
      <c r="AX585" s="20">
        <v>12.4</v>
      </c>
      <c r="AY585" s="20">
        <v>4.3</v>
      </c>
      <c r="AZ585" s="20">
        <v>1</v>
      </c>
      <c r="BA585" s="20">
        <v>1.8</v>
      </c>
      <c r="BB585" s="22">
        <v>1</v>
      </c>
      <c r="BC585" s="20">
        <v>0.04</v>
      </c>
      <c r="BD585" s="20">
        <v>0.05</v>
      </c>
      <c r="BE585" s="20">
        <v>0.09</v>
      </c>
      <c r="BF585" s="20">
        <v>1.33</v>
      </c>
      <c r="BG585" s="22">
        <v>328</v>
      </c>
      <c r="BH585" s="22">
        <v>143</v>
      </c>
      <c r="BI585" s="22">
        <v>328</v>
      </c>
      <c r="BJ585" s="22">
        <v>165</v>
      </c>
      <c r="BK585" s="22">
        <v>359</v>
      </c>
      <c r="BL585" s="22">
        <v>181</v>
      </c>
      <c r="BM585" s="22">
        <v>372</v>
      </c>
      <c r="BN585" s="22">
        <v>172</v>
      </c>
      <c r="BO585" s="20"/>
      <c r="BP585" s="20"/>
      <c r="BQ585" s="20"/>
      <c r="BR585" s="20"/>
      <c r="BS585" s="20"/>
      <c r="BT585" s="20"/>
      <c r="BU585" s="22">
        <v>0.04</v>
      </c>
      <c r="BV585" s="22">
        <v>0</v>
      </c>
      <c r="BW585" s="22">
        <v>0.05</v>
      </c>
      <c r="BX585" s="22">
        <v>0.09</v>
      </c>
      <c r="BY585" s="22">
        <v>1.33</v>
      </c>
      <c r="BZ585" s="22">
        <v>2</v>
      </c>
      <c r="CA585" s="22">
        <v>202</v>
      </c>
      <c r="CB585" s="22">
        <v>128</v>
      </c>
      <c r="CC585" s="22">
        <v>269</v>
      </c>
      <c r="CD585" s="22">
        <v>122</v>
      </c>
      <c r="CE585" s="22">
        <v>222</v>
      </c>
      <c r="CF585" s="22">
        <v>100</v>
      </c>
      <c r="CG585" s="22">
        <v>708</v>
      </c>
      <c r="CH585" s="22">
        <v>301</v>
      </c>
      <c r="CI585" s="22">
        <v>1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210462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3</v>
      </c>
      <c r="J586" s="20">
        <v>1</v>
      </c>
      <c r="K586" s="20">
        <v>0</v>
      </c>
      <c r="L586" s="22">
        <v>0</v>
      </c>
      <c r="M586" s="20" t="s">
        <v>3302</v>
      </c>
      <c r="N586" s="20">
        <v>1</v>
      </c>
      <c r="O586" s="22">
        <v>713</v>
      </c>
      <c r="P586" s="23" t="b">
        <v>0</v>
      </c>
      <c r="Q586" s="20"/>
      <c r="R586" s="20"/>
      <c r="S586" s="22">
        <v>50</v>
      </c>
      <c r="T586" s="20" t="s">
        <v>3303</v>
      </c>
      <c r="U586" s="20">
        <v>1</v>
      </c>
      <c r="V586" s="20" t="s">
        <v>3304</v>
      </c>
      <c r="W586" s="20">
        <v>0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2</v>
      </c>
      <c r="AD586" s="22">
        <v>819</v>
      </c>
      <c r="AE586" s="22">
        <v>48</v>
      </c>
      <c r="AF586" s="22">
        <v>214</v>
      </c>
      <c r="AG586" s="22">
        <v>67</v>
      </c>
      <c r="AH586" s="20">
        <v>0.2</v>
      </c>
      <c r="AI586" s="20">
        <v>0.4</v>
      </c>
      <c r="AJ586" s="20" t="s">
        <v>3304</v>
      </c>
      <c r="AK586" s="22">
        <v>145</v>
      </c>
      <c r="AL586" s="22">
        <v>0</v>
      </c>
      <c r="AM586" s="22">
        <v>0</v>
      </c>
      <c r="AN586" s="22">
        <v>0</v>
      </c>
      <c r="AO586" s="22">
        <v>3</v>
      </c>
      <c r="AP586" s="22">
        <v>0</v>
      </c>
      <c r="AQ586" s="22">
        <v>0</v>
      </c>
      <c r="AR586" s="22">
        <v>0</v>
      </c>
      <c r="AS586" s="22">
        <v>1</v>
      </c>
      <c r="AT586" s="22">
        <v>0</v>
      </c>
      <c r="AU586" s="22">
        <v>0</v>
      </c>
      <c r="AV586" s="22">
        <v>0</v>
      </c>
      <c r="AW586" s="22">
        <v>13</v>
      </c>
      <c r="AX586" s="20">
        <v>17</v>
      </c>
      <c r="AY586" s="20">
        <v>5.5</v>
      </c>
      <c r="AZ586" s="20">
        <v>1</v>
      </c>
      <c r="BA586" s="20">
        <v>2.2999999999999998</v>
      </c>
      <c r="BB586" s="22">
        <v>2</v>
      </c>
      <c r="BC586" s="20">
        <v>0.06</v>
      </c>
      <c r="BD586" s="20">
        <v>0.05</v>
      </c>
      <c r="BE586" s="20">
        <v>0.11</v>
      </c>
      <c r="BF586" s="20">
        <v>1.34</v>
      </c>
      <c r="BG586" s="22">
        <v>310</v>
      </c>
      <c r="BH586" s="22">
        <v>131</v>
      </c>
      <c r="BI586" s="22">
        <v>321</v>
      </c>
      <c r="BJ586" s="22">
        <v>162</v>
      </c>
      <c r="BK586" s="22">
        <v>358</v>
      </c>
      <c r="BL586" s="22">
        <v>180</v>
      </c>
      <c r="BM586" s="22">
        <v>355</v>
      </c>
      <c r="BN586" s="22">
        <v>163</v>
      </c>
      <c r="BO586" s="20"/>
      <c r="BP586" s="20"/>
      <c r="BQ586" s="20"/>
      <c r="BR586" s="20"/>
      <c r="BS586" s="20"/>
      <c r="BT586" s="20"/>
      <c r="BU586" s="22">
        <v>0.04</v>
      </c>
      <c r="BV586" s="22">
        <v>0</v>
      </c>
      <c r="BW586" s="22">
        <v>0.03</v>
      </c>
      <c r="BX586" s="22">
        <v>7.0000000000000007E-2</v>
      </c>
      <c r="BY586" s="22">
        <v>0.83</v>
      </c>
      <c r="BZ586" s="22">
        <v>1.86</v>
      </c>
      <c r="CA586" s="22">
        <v>194</v>
      </c>
      <c r="CB586" s="22">
        <v>122</v>
      </c>
      <c r="CC586" s="22">
        <v>268</v>
      </c>
      <c r="CD586" s="22">
        <v>121</v>
      </c>
      <c r="CE586" s="22">
        <v>375</v>
      </c>
      <c r="CF586" s="22">
        <v>176</v>
      </c>
      <c r="CG586" s="22">
        <v>664</v>
      </c>
      <c r="CH586" s="22">
        <v>270</v>
      </c>
      <c r="CI586" s="22">
        <v>1.24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152760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4</v>
      </c>
      <c r="J587" s="20">
        <v>0.5</v>
      </c>
      <c r="K587" s="20">
        <v>-0.5</v>
      </c>
      <c r="L587" s="22">
        <v>0</v>
      </c>
      <c r="M587" s="20" t="s">
        <v>3305</v>
      </c>
      <c r="N587" s="20">
        <v>0.5</v>
      </c>
      <c r="O587" s="22">
        <v>714</v>
      </c>
      <c r="P587" s="23" t="b">
        <v>0</v>
      </c>
      <c r="Q587" s="20"/>
      <c r="R587" s="20"/>
      <c r="S587" s="22">
        <v>50</v>
      </c>
      <c r="T587" s="20" t="s">
        <v>3306</v>
      </c>
      <c r="U587" s="20">
        <v>0.5</v>
      </c>
      <c r="V587" s="20" t="s">
        <v>3307</v>
      </c>
      <c r="W587" s="20">
        <v>0.1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1</v>
      </c>
      <c r="AD587" s="22">
        <v>12317</v>
      </c>
      <c r="AE587" s="22">
        <v>1862</v>
      </c>
      <c r="AF587" s="22">
        <v>3436</v>
      </c>
      <c r="AG587" s="22">
        <v>834</v>
      </c>
      <c r="AH587" s="20">
        <v>0.1</v>
      </c>
      <c r="AI587" s="20">
        <v>0.2</v>
      </c>
      <c r="AJ587" s="20" t="s">
        <v>3307</v>
      </c>
      <c r="AK587" s="22">
        <v>34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1</v>
      </c>
      <c r="AT587" s="22">
        <v>0</v>
      </c>
      <c r="AU587" s="22">
        <v>0</v>
      </c>
      <c r="AV587" s="22">
        <v>0</v>
      </c>
      <c r="AW587" s="22">
        <v>0</v>
      </c>
      <c r="AX587" s="20">
        <v>0.2</v>
      </c>
      <c r="AY587" s="20">
        <v>0.6</v>
      </c>
      <c r="AZ587" s="20">
        <v>6</v>
      </c>
      <c r="BA587" s="20">
        <v>0.5</v>
      </c>
      <c r="BB587" s="22">
        <v>0</v>
      </c>
      <c r="BC587" s="20">
        <v>0.06</v>
      </c>
      <c r="BD587" s="20">
        <v>0</v>
      </c>
      <c r="BE587" s="20">
        <v>0.06</v>
      </c>
      <c r="BF587" s="20">
        <v>0.92</v>
      </c>
      <c r="BG587" s="22">
        <v>410</v>
      </c>
      <c r="BH587" s="22">
        <v>50</v>
      </c>
      <c r="BI587" s="22">
        <v>374</v>
      </c>
      <c r="BJ587" s="22">
        <v>49</v>
      </c>
      <c r="BK587" s="22">
        <v>308</v>
      </c>
      <c r="BL587" s="22">
        <v>50</v>
      </c>
      <c r="BM587" s="22">
        <v>401</v>
      </c>
      <c r="BN587" s="22">
        <v>51</v>
      </c>
      <c r="BO587" s="20"/>
      <c r="BP587" s="20"/>
      <c r="BQ587" s="20"/>
      <c r="BR587" s="20"/>
      <c r="BS587" s="20"/>
      <c r="BT587" s="20"/>
      <c r="BU587" s="22">
        <v>0.16</v>
      </c>
      <c r="BV587" s="22">
        <v>0</v>
      </c>
      <c r="BW587" s="22">
        <v>0</v>
      </c>
      <c r="BX587" s="22">
        <v>0.16</v>
      </c>
      <c r="BY587" s="22">
        <v>2.44</v>
      </c>
      <c r="BZ587" s="22">
        <v>0</v>
      </c>
      <c r="CA587" s="22">
        <v>180</v>
      </c>
      <c r="CB587" s="22">
        <v>44</v>
      </c>
      <c r="CC587" s="22">
        <v>329</v>
      </c>
      <c r="CD587" s="22">
        <v>43</v>
      </c>
      <c r="CE587" s="22">
        <v>406</v>
      </c>
      <c r="CF587" s="22">
        <v>54</v>
      </c>
      <c r="CG587" s="22">
        <v>389</v>
      </c>
      <c r="CH587" s="22">
        <v>61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201410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-0.5</v>
      </c>
      <c r="K588" s="20">
        <v>-1</v>
      </c>
      <c r="L588" s="22">
        <v>0</v>
      </c>
      <c r="M588" s="20" t="s">
        <v>1885</v>
      </c>
      <c r="N588" s="20">
        <v>0</v>
      </c>
      <c r="O588" s="22">
        <v>27</v>
      </c>
      <c r="P588" s="23" t="b">
        <v>0</v>
      </c>
      <c r="Q588" s="20"/>
      <c r="R588" s="20"/>
      <c r="S588" s="22">
        <v>40</v>
      </c>
      <c r="T588" s="20" t="s">
        <v>1886</v>
      </c>
      <c r="U588" s="20">
        <v>0</v>
      </c>
      <c r="V588" s="20" t="s">
        <v>1887</v>
      </c>
      <c r="W588" s="20">
        <v>0.9</v>
      </c>
      <c r="X588" s="23" t="b">
        <v>0</v>
      </c>
      <c r="Y588" s="20"/>
      <c r="Z588" s="20" t="s">
        <v>858</v>
      </c>
      <c r="AA588" s="22">
        <v>17</v>
      </c>
      <c r="AB588" s="22">
        <v>49</v>
      </c>
      <c r="AC588" s="22">
        <v>0</v>
      </c>
      <c r="AD588" s="22">
        <v>18450</v>
      </c>
      <c r="AE588" s="22">
        <v>169</v>
      </c>
      <c r="AF588" s="22">
        <v>35882</v>
      </c>
      <c r="AG588" s="22">
        <v>1310</v>
      </c>
      <c r="AH588" s="20">
        <v>0</v>
      </c>
      <c r="AI588" s="20">
        <v>0</v>
      </c>
      <c r="AJ588" s="20" t="s">
        <v>1887</v>
      </c>
      <c r="AK588" s="22">
        <v>4</v>
      </c>
      <c r="AL588" s="22">
        <v>0</v>
      </c>
      <c r="AM588" s="22">
        <v>0</v>
      </c>
      <c r="AN588" s="22">
        <v>0</v>
      </c>
      <c r="AO588" s="22">
        <v>2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6</v>
      </c>
      <c r="AX588" s="20">
        <v>5</v>
      </c>
      <c r="AY588" s="20">
        <v>0</v>
      </c>
      <c r="AZ588" s="20">
        <v>0</v>
      </c>
      <c r="BA588" s="20">
        <v>0.5</v>
      </c>
      <c r="BB588" s="22">
        <v>0</v>
      </c>
      <c r="BC588" s="20">
        <v>0</v>
      </c>
      <c r="BD588" s="20">
        <v>0</v>
      </c>
      <c r="BE588" s="20">
        <v>0</v>
      </c>
      <c r="BF588" s="20">
        <v>0.55000000000000004</v>
      </c>
      <c r="BG588" s="22">
        <v>375</v>
      </c>
      <c r="BH588" s="22">
        <v>136</v>
      </c>
      <c r="BI588" s="22">
        <v>441</v>
      </c>
      <c r="BJ588" s="22">
        <v>164</v>
      </c>
      <c r="BK588" s="22">
        <v>412</v>
      </c>
      <c r="BL588" s="22">
        <v>149</v>
      </c>
      <c r="BM588" s="22">
        <v>396</v>
      </c>
      <c r="BN588" s="22">
        <v>140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12.38</v>
      </c>
      <c r="BZ588" s="22">
        <v>45</v>
      </c>
      <c r="CA588" s="22">
        <v>637</v>
      </c>
      <c r="CB588" s="22">
        <v>180</v>
      </c>
      <c r="CC588" s="22">
        <v>424</v>
      </c>
      <c r="CD588" s="22">
        <v>148</v>
      </c>
      <c r="CE588" s="22">
        <v>458</v>
      </c>
      <c r="CF588" s="22">
        <v>160</v>
      </c>
      <c r="CG588" s="22">
        <v>172</v>
      </c>
      <c r="CH588" s="22">
        <v>68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433979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4</v>
      </c>
      <c r="J589" s="20">
        <v>3.3</v>
      </c>
      <c r="K589" s="20">
        <v>2.8</v>
      </c>
      <c r="L589" s="22">
        <v>2</v>
      </c>
      <c r="M589" s="20" t="s">
        <v>967</v>
      </c>
      <c r="N589" s="20">
        <v>3.8</v>
      </c>
      <c r="O589" s="22">
        <v>33</v>
      </c>
      <c r="P589" s="23" t="b">
        <v>0</v>
      </c>
      <c r="Q589" s="20"/>
      <c r="R589" s="20"/>
      <c r="S589" s="22">
        <v>45</v>
      </c>
      <c r="T589" s="20" t="s">
        <v>968</v>
      </c>
      <c r="U589" s="20">
        <v>3.8</v>
      </c>
      <c r="V589" s="20" t="s">
        <v>665</v>
      </c>
      <c r="W589" s="20">
        <v>6.7</v>
      </c>
      <c r="X589" s="23" t="b">
        <v>0</v>
      </c>
      <c r="Y589" s="20"/>
      <c r="Z589" s="20" t="s">
        <v>858</v>
      </c>
      <c r="AA589" s="22">
        <v>17</v>
      </c>
      <c r="AB589" s="22">
        <v>49</v>
      </c>
      <c r="AC589" s="22">
        <v>15</v>
      </c>
      <c r="AD589" s="22">
        <v>355158</v>
      </c>
      <c r="AE589" s="22">
        <v>39120</v>
      </c>
      <c r="AF589" s="22">
        <v>267153</v>
      </c>
      <c r="AG589" s="22">
        <v>12908</v>
      </c>
      <c r="AH589" s="20">
        <v>0.8</v>
      </c>
      <c r="AI589" s="20">
        <v>3.3</v>
      </c>
      <c r="AJ589" s="20" t="s">
        <v>665</v>
      </c>
      <c r="AK589" s="22">
        <v>259</v>
      </c>
      <c r="AL589" s="22">
        <v>1</v>
      </c>
      <c r="AM589" s="22">
        <v>1</v>
      </c>
      <c r="AN589" s="22">
        <v>0</v>
      </c>
      <c r="AO589" s="22">
        <v>12</v>
      </c>
      <c r="AP589" s="22">
        <v>0</v>
      </c>
      <c r="AQ589" s="22">
        <v>0</v>
      </c>
      <c r="AR589" s="22">
        <v>0</v>
      </c>
      <c r="AS589" s="22">
        <v>2</v>
      </c>
      <c r="AT589" s="22">
        <v>0</v>
      </c>
      <c r="AU589" s="22">
        <v>0</v>
      </c>
      <c r="AV589" s="22">
        <v>3</v>
      </c>
      <c r="AW589" s="22">
        <v>32</v>
      </c>
      <c r="AX589" s="20">
        <v>41.4</v>
      </c>
      <c r="AY589" s="20">
        <v>31.4</v>
      </c>
      <c r="AZ589" s="20">
        <v>30</v>
      </c>
      <c r="BA589" s="20">
        <v>10.199999999999999</v>
      </c>
      <c r="BB589" s="22">
        <v>3</v>
      </c>
      <c r="BC589" s="20">
        <v>0.17</v>
      </c>
      <c r="BD589" s="20">
        <v>0.09</v>
      </c>
      <c r="BE589" s="20">
        <v>0.26</v>
      </c>
      <c r="BF589" s="20">
        <v>8.3000000000000007</v>
      </c>
      <c r="BG589" s="22">
        <v>240</v>
      </c>
      <c r="BH589" s="22">
        <v>28</v>
      </c>
      <c r="BI589" s="22">
        <v>194</v>
      </c>
      <c r="BJ589" s="22">
        <v>30</v>
      </c>
      <c r="BK589" s="22">
        <v>173</v>
      </c>
      <c r="BL589" s="22">
        <v>37</v>
      </c>
      <c r="BM589" s="22">
        <v>240</v>
      </c>
      <c r="BN589" s="22">
        <v>32</v>
      </c>
      <c r="BO589" s="20"/>
      <c r="BP589" s="20"/>
      <c r="BQ589" s="20"/>
      <c r="BR589" s="20"/>
      <c r="BS589" s="20"/>
      <c r="BT589" s="20"/>
      <c r="BU589" s="22">
        <v>0.06</v>
      </c>
      <c r="BV589" s="22">
        <v>0</v>
      </c>
      <c r="BW589" s="22">
        <v>0.03</v>
      </c>
      <c r="BX589" s="22">
        <v>0.09</v>
      </c>
      <c r="BY589" s="22">
        <v>2.88</v>
      </c>
      <c r="BZ589" s="22">
        <v>4.17</v>
      </c>
      <c r="CA589" s="22">
        <v>413</v>
      </c>
      <c r="CB589" s="22">
        <v>70</v>
      </c>
      <c r="CC589" s="22">
        <v>55</v>
      </c>
      <c r="CD589" s="22">
        <v>11</v>
      </c>
      <c r="CE589" s="22">
        <v>76</v>
      </c>
      <c r="CF589" s="22">
        <v>15</v>
      </c>
      <c r="CG589" s="22">
        <v>59</v>
      </c>
      <c r="CH589" s="22">
        <v>11</v>
      </c>
      <c r="CI589" s="22">
        <v>1.04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0"/>
      <c r="B590" s="20"/>
      <c r="C590" s="22">
        <v>432714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0.7</v>
      </c>
      <c r="K590" s="20">
        <v>0.2</v>
      </c>
      <c r="L590" s="22">
        <v>2</v>
      </c>
      <c r="M590" s="20" t="s">
        <v>479</v>
      </c>
      <c r="N590" s="20">
        <v>1.2</v>
      </c>
      <c r="O590" s="22">
        <v>360</v>
      </c>
      <c r="P590" s="23" t="b">
        <v>0</v>
      </c>
      <c r="Q590" s="20"/>
      <c r="R590" s="20"/>
      <c r="S590" s="22">
        <v>44</v>
      </c>
      <c r="T590" s="20" t="s">
        <v>1405</v>
      </c>
      <c r="U590" s="20">
        <v>2</v>
      </c>
      <c r="V590" s="20" t="s">
        <v>752</v>
      </c>
      <c r="W590" s="20">
        <v>0.1</v>
      </c>
      <c r="X590" s="23" t="b">
        <v>0</v>
      </c>
      <c r="Y590" s="20"/>
      <c r="Z590" s="20" t="s">
        <v>858</v>
      </c>
      <c r="AA590" s="22">
        <v>17</v>
      </c>
      <c r="AB590" s="22">
        <v>49</v>
      </c>
      <c r="AC590" s="22">
        <v>6</v>
      </c>
      <c r="AD590" s="22">
        <v>9069</v>
      </c>
      <c r="AE590" s="22">
        <v>1413</v>
      </c>
      <c r="AF590" s="22">
        <v>3893</v>
      </c>
      <c r="AG590" s="22">
        <v>352</v>
      </c>
      <c r="AH590" s="20">
        <v>0.3</v>
      </c>
      <c r="AI590" s="20">
        <v>1.4</v>
      </c>
      <c r="AJ590" s="20" t="s">
        <v>752</v>
      </c>
      <c r="AK590" s="22">
        <v>144</v>
      </c>
      <c r="AL590" s="22">
        <v>0</v>
      </c>
      <c r="AM590" s="22">
        <v>0</v>
      </c>
      <c r="AN590" s="22">
        <v>1</v>
      </c>
      <c r="AO590" s="22">
        <v>7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16</v>
      </c>
      <c r="AX590" s="20">
        <v>14.2</v>
      </c>
      <c r="AY590" s="20">
        <v>25.9</v>
      </c>
      <c r="AZ590" s="20">
        <v>38</v>
      </c>
      <c r="BA590" s="20">
        <v>7.9</v>
      </c>
      <c r="BB590" s="22">
        <v>2</v>
      </c>
      <c r="BC590" s="20">
        <v>0.26</v>
      </c>
      <c r="BD590" s="20">
        <v>0.08</v>
      </c>
      <c r="BE590" s="20">
        <v>0.34</v>
      </c>
      <c r="BF590" s="20">
        <v>4.32</v>
      </c>
      <c r="BG590" s="22">
        <v>319</v>
      </c>
      <c r="BH590" s="22">
        <v>136</v>
      </c>
      <c r="BI590" s="22">
        <v>213</v>
      </c>
      <c r="BJ590" s="22">
        <v>121</v>
      </c>
      <c r="BK590" s="22">
        <v>146</v>
      </c>
      <c r="BL590" s="22">
        <v>88</v>
      </c>
      <c r="BM590" s="22">
        <v>273</v>
      </c>
      <c r="BN590" s="22">
        <v>120</v>
      </c>
      <c r="BO590" s="20"/>
      <c r="BP590" s="20"/>
      <c r="BQ590" s="20"/>
      <c r="BR590" s="20"/>
      <c r="BS590" s="20"/>
      <c r="BT590" s="20"/>
      <c r="BU590" s="22">
        <v>0.16</v>
      </c>
      <c r="BV590" s="22">
        <v>0</v>
      </c>
      <c r="BW590" s="22">
        <v>0.05</v>
      </c>
      <c r="BX590" s="22">
        <v>0.21</v>
      </c>
      <c r="BY590" s="22">
        <v>2.7</v>
      </c>
      <c r="BZ590" s="22">
        <v>4.38</v>
      </c>
      <c r="CA590" s="22">
        <v>552</v>
      </c>
      <c r="CB590" s="22">
        <v>291</v>
      </c>
      <c r="CC590" s="22">
        <v>231</v>
      </c>
      <c r="CD590" s="22">
        <v>102</v>
      </c>
      <c r="CE590" s="22">
        <v>205</v>
      </c>
      <c r="CF590" s="22">
        <v>90</v>
      </c>
      <c r="CG590" s="22">
        <v>405</v>
      </c>
      <c r="CH590" s="22">
        <v>130</v>
      </c>
      <c r="CI590" s="22">
        <v>1.25</v>
      </c>
      <c r="CJ590" s="22">
        <v>0.62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233821</v>
      </c>
      <c r="D591" s="22">
        <v>0</v>
      </c>
      <c r="E591" s="22">
        <v>0</v>
      </c>
      <c r="F591" s="22">
        <v>-1</v>
      </c>
      <c r="G591" s="22">
        <v>1</v>
      </c>
      <c r="H591" s="22">
        <v>0</v>
      </c>
      <c r="I591" s="22">
        <v>2</v>
      </c>
      <c r="J591" s="20">
        <v>-0.7</v>
      </c>
      <c r="K591" s="20">
        <v>-1.2</v>
      </c>
      <c r="L591" s="22">
        <v>-3</v>
      </c>
      <c r="M591" s="20" t="s">
        <v>2251</v>
      </c>
      <c r="N591" s="20">
        <v>-0.2</v>
      </c>
      <c r="O591" s="22">
        <v>471</v>
      </c>
      <c r="P591" s="23" t="b">
        <v>0</v>
      </c>
      <c r="Q591" s="20"/>
      <c r="R591" s="20" t="s">
        <v>3308</v>
      </c>
      <c r="S591" s="22">
        <v>44</v>
      </c>
      <c r="T591" s="20" t="s">
        <v>2252</v>
      </c>
      <c r="U591" s="20">
        <v>0.2</v>
      </c>
      <c r="V591" s="20" t="s">
        <v>2253</v>
      </c>
      <c r="W591" s="20">
        <v>0.3</v>
      </c>
      <c r="X591" s="23" t="b">
        <v>0</v>
      </c>
      <c r="Y591" s="20"/>
      <c r="Z591" s="20" t="s">
        <v>858</v>
      </c>
      <c r="AA591" s="22">
        <v>17</v>
      </c>
      <c r="AB591" s="22">
        <v>49</v>
      </c>
      <c r="AC591" s="22">
        <v>1</v>
      </c>
      <c r="AD591" s="22">
        <v>7003</v>
      </c>
      <c r="AE591" s="22">
        <v>100</v>
      </c>
      <c r="AF591" s="22">
        <v>21881</v>
      </c>
      <c r="AG591" s="22">
        <v>918</v>
      </c>
      <c r="AH591" s="20">
        <v>0</v>
      </c>
      <c r="AI591" s="20">
        <v>0.2</v>
      </c>
      <c r="AJ591" s="20" t="s">
        <v>2253</v>
      </c>
      <c r="AK591" s="22">
        <v>540</v>
      </c>
      <c r="AL591" s="22">
        <v>0</v>
      </c>
      <c r="AM591" s="22">
        <v>0</v>
      </c>
      <c r="AN591" s="22">
        <v>0</v>
      </c>
      <c r="AO591" s="22">
        <v>17</v>
      </c>
      <c r="AP591" s="22">
        <v>0</v>
      </c>
      <c r="AQ591" s="22">
        <v>0</v>
      </c>
      <c r="AR591" s="22">
        <v>0</v>
      </c>
      <c r="AS591" s="22">
        <v>3</v>
      </c>
      <c r="AT591" s="22">
        <v>0</v>
      </c>
      <c r="AU591" s="22">
        <v>0</v>
      </c>
      <c r="AV591" s="22">
        <v>0</v>
      </c>
      <c r="AW591" s="22">
        <v>51</v>
      </c>
      <c r="AX591" s="20">
        <v>109</v>
      </c>
      <c r="AY591" s="20">
        <v>6.5</v>
      </c>
      <c r="AZ591" s="20">
        <v>29</v>
      </c>
      <c r="BA591" s="20">
        <v>14.6</v>
      </c>
      <c r="BB591" s="22">
        <v>6</v>
      </c>
      <c r="BC591" s="20">
        <v>0.59</v>
      </c>
      <c r="BD591" s="20">
        <v>0.05</v>
      </c>
      <c r="BE591" s="20">
        <v>0.64</v>
      </c>
      <c r="BF591" s="20">
        <v>15.29</v>
      </c>
      <c r="BG591" s="22">
        <v>86</v>
      </c>
      <c r="BH591" s="22">
        <v>29</v>
      </c>
      <c r="BI591" s="22">
        <v>317</v>
      </c>
      <c r="BJ591" s="22">
        <v>114</v>
      </c>
      <c r="BK591" s="22">
        <v>178</v>
      </c>
      <c r="BL591" s="22">
        <v>40</v>
      </c>
      <c r="BM591" s="22">
        <v>176</v>
      </c>
      <c r="BN591" s="22">
        <v>49</v>
      </c>
      <c r="BO591" s="20"/>
      <c r="BP591" s="20"/>
      <c r="BQ591" s="20"/>
      <c r="BR591" s="20"/>
      <c r="BS591" s="20"/>
      <c r="BT591" s="20"/>
      <c r="BU591" s="22">
        <v>0.1</v>
      </c>
      <c r="BV591" s="22">
        <v>0</v>
      </c>
      <c r="BW591" s="22">
        <v>0.01</v>
      </c>
      <c r="BX591" s="22">
        <v>0.11</v>
      </c>
      <c r="BY591" s="22">
        <v>2.5499999999999998</v>
      </c>
      <c r="BZ591" s="22">
        <v>2.83</v>
      </c>
      <c r="CA591" s="22">
        <v>540</v>
      </c>
      <c r="CB591" s="22">
        <v>140</v>
      </c>
      <c r="CC591" s="22">
        <v>716</v>
      </c>
      <c r="CD591" s="22">
        <v>230</v>
      </c>
      <c r="CE591" s="22">
        <v>411</v>
      </c>
      <c r="CF591" s="22">
        <v>139</v>
      </c>
      <c r="CG591" s="22">
        <v>273</v>
      </c>
      <c r="CH591" s="22">
        <v>106</v>
      </c>
      <c r="CI591" s="22">
        <v>1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538206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1</v>
      </c>
      <c r="J592" s="20">
        <v>-0.5</v>
      </c>
      <c r="K592" s="20">
        <v>-1</v>
      </c>
      <c r="L592" s="22">
        <v>0</v>
      </c>
      <c r="M592" s="20" t="s">
        <v>1014</v>
      </c>
      <c r="N592" s="20">
        <v>0</v>
      </c>
      <c r="O592" s="22">
        <v>472</v>
      </c>
      <c r="P592" s="23" t="b">
        <v>0</v>
      </c>
      <c r="Q592" s="20"/>
      <c r="R592" s="20"/>
      <c r="S592" s="22">
        <v>40</v>
      </c>
      <c r="T592" s="20" t="s">
        <v>2254</v>
      </c>
      <c r="U592" s="20">
        <v>0</v>
      </c>
      <c r="V592" s="20" t="s">
        <v>2255</v>
      </c>
      <c r="W592" s="20">
        <v>0.3</v>
      </c>
      <c r="X592" s="23" t="b">
        <v>0</v>
      </c>
      <c r="Y592" s="20"/>
      <c r="Z592" s="20" t="s">
        <v>858</v>
      </c>
      <c r="AA592" s="22">
        <v>17</v>
      </c>
      <c r="AB592" s="22">
        <v>49</v>
      </c>
      <c r="AC592" s="22">
        <v>0</v>
      </c>
      <c r="AD592" s="22">
        <v>1903</v>
      </c>
      <c r="AE592" s="22">
        <v>52</v>
      </c>
      <c r="AF592" s="22">
        <v>9136</v>
      </c>
      <c r="AG592" s="22">
        <v>350</v>
      </c>
      <c r="AH592" s="20">
        <v>0</v>
      </c>
      <c r="AI592" s="20">
        <v>0</v>
      </c>
      <c r="AJ592" s="20" t="s">
        <v>2255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504</v>
      </c>
      <c r="BH592" s="22">
        <v>73</v>
      </c>
      <c r="BI592" s="22">
        <v>489</v>
      </c>
      <c r="BJ592" s="22">
        <v>57</v>
      </c>
      <c r="BK592" s="22">
        <v>463</v>
      </c>
      <c r="BL592" s="22">
        <v>53</v>
      </c>
      <c r="BM592" s="22">
        <v>509</v>
      </c>
      <c r="BN592" s="22">
        <v>73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696</v>
      </c>
      <c r="CB592" s="22">
        <v>81</v>
      </c>
      <c r="CC592" s="22">
        <v>474</v>
      </c>
      <c r="CD592" s="22">
        <v>72</v>
      </c>
      <c r="CE592" s="22">
        <v>507</v>
      </c>
      <c r="CF592" s="22">
        <v>73</v>
      </c>
      <c r="CG592" s="22">
        <v>283</v>
      </c>
      <c r="CH592" s="22">
        <v>41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25</v>
      </c>
      <c r="B593" s="22">
        <v>25</v>
      </c>
      <c r="C593" s="22">
        <v>82691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</v>
      </c>
      <c r="K593" s="20">
        <v>-0.1</v>
      </c>
      <c r="L593" s="22">
        <v>0</v>
      </c>
      <c r="M593" s="20" t="s">
        <v>1791</v>
      </c>
      <c r="N593" s="20">
        <v>0.5</v>
      </c>
      <c r="O593" s="22">
        <v>473</v>
      </c>
      <c r="P593" s="23" t="b">
        <v>0</v>
      </c>
      <c r="Q593" s="20" t="s">
        <v>3433</v>
      </c>
      <c r="R593" s="20" t="s">
        <v>3309</v>
      </c>
      <c r="S593" s="22">
        <v>39</v>
      </c>
      <c r="T593" s="20" t="s">
        <v>2256</v>
      </c>
      <c r="U593" s="20">
        <v>1.3</v>
      </c>
      <c r="V593" s="20" t="s">
        <v>2257</v>
      </c>
      <c r="W593" s="20">
        <v>8.4</v>
      </c>
      <c r="X593" s="23" t="b">
        <v>0</v>
      </c>
      <c r="Y593" s="20"/>
      <c r="Z593" s="20" t="s">
        <v>937</v>
      </c>
      <c r="AA593" s="22">
        <v>17</v>
      </c>
      <c r="AB593" s="22">
        <v>49</v>
      </c>
      <c r="AC593" s="22">
        <v>4</v>
      </c>
      <c r="AD593" s="22">
        <v>165924</v>
      </c>
      <c r="AE593" s="22">
        <v>2417</v>
      </c>
      <c r="AF593" s="22">
        <v>684689</v>
      </c>
      <c r="AG593" s="22">
        <v>31628</v>
      </c>
      <c r="AH593" s="20">
        <v>0.1</v>
      </c>
      <c r="AI593" s="20">
        <v>1</v>
      </c>
      <c r="AJ593" s="20" t="s">
        <v>2257</v>
      </c>
      <c r="AK593" s="22">
        <v>250</v>
      </c>
      <c r="AL593" s="22">
        <v>0</v>
      </c>
      <c r="AM593" s="22">
        <v>0</v>
      </c>
      <c r="AN593" s="22">
        <v>0</v>
      </c>
      <c r="AO593" s="22">
        <v>4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17</v>
      </c>
      <c r="AX593" s="20">
        <v>41</v>
      </c>
      <c r="AY593" s="20">
        <v>28.6</v>
      </c>
      <c r="AZ593" s="20">
        <v>6</v>
      </c>
      <c r="BA593" s="20">
        <v>7.5</v>
      </c>
      <c r="BB593" s="22">
        <v>3</v>
      </c>
      <c r="BC593" s="20">
        <v>0</v>
      </c>
      <c r="BD593" s="20">
        <v>0.12</v>
      </c>
      <c r="BE593" s="20">
        <v>0.12</v>
      </c>
      <c r="BF593" s="20">
        <v>7.4</v>
      </c>
      <c r="BG593" s="22">
        <v>242</v>
      </c>
      <c r="BH593" s="22">
        <v>95</v>
      </c>
      <c r="BI593" s="22">
        <v>205</v>
      </c>
      <c r="BJ593" s="22">
        <v>59</v>
      </c>
      <c r="BK593" s="22">
        <v>300</v>
      </c>
      <c r="BL593" s="22">
        <v>100</v>
      </c>
      <c r="BM593" s="22">
        <v>280</v>
      </c>
      <c r="BN593" s="22">
        <v>100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0.04</v>
      </c>
      <c r="BX593" s="22">
        <v>0.04</v>
      </c>
      <c r="BY593" s="22">
        <v>2.66</v>
      </c>
      <c r="BZ593" s="22">
        <v>1.44</v>
      </c>
      <c r="CA593" s="22">
        <v>705</v>
      </c>
      <c r="CB593" s="22">
        <v>222</v>
      </c>
      <c r="CC593" s="22">
        <v>307</v>
      </c>
      <c r="CD593" s="22">
        <v>99</v>
      </c>
      <c r="CE593" s="22">
        <v>285</v>
      </c>
      <c r="CF593" s="22">
        <v>95</v>
      </c>
      <c r="CG593" s="22">
        <v>50</v>
      </c>
      <c r="CH593" s="22">
        <v>16</v>
      </c>
      <c r="CI593" s="22">
        <v>1.08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40386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0.3</v>
      </c>
      <c r="K594" s="20">
        <v>-0.2</v>
      </c>
      <c r="L594" s="22">
        <v>1</v>
      </c>
      <c r="M594" s="20" t="s">
        <v>1004</v>
      </c>
      <c r="N594" s="20">
        <v>0.8</v>
      </c>
      <c r="O594" s="22">
        <v>474</v>
      </c>
      <c r="P594" s="23" t="b">
        <v>0</v>
      </c>
      <c r="Q594" s="20"/>
      <c r="R594" s="20"/>
      <c r="S594" s="22">
        <v>40</v>
      </c>
      <c r="T594" s="20" t="s">
        <v>2258</v>
      </c>
      <c r="U594" s="20">
        <v>1</v>
      </c>
      <c r="V594" s="20" t="s">
        <v>2259</v>
      </c>
      <c r="W594" s="20">
        <v>1</v>
      </c>
      <c r="X594" s="23" t="b">
        <v>0</v>
      </c>
      <c r="Y594" s="20"/>
      <c r="Z594" s="20" t="s">
        <v>858</v>
      </c>
      <c r="AA594" s="22">
        <v>17</v>
      </c>
      <c r="AB594" s="22">
        <v>49</v>
      </c>
      <c r="AC594" s="22">
        <v>6</v>
      </c>
      <c r="AD594" s="22">
        <v>92405</v>
      </c>
      <c r="AE594" s="22">
        <v>461</v>
      </c>
      <c r="AF594" s="22">
        <v>44418</v>
      </c>
      <c r="AG594" s="22">
        <v>2084</v>
      </c>
      <c r="AH594" s="20">
        <v>0.2</v>
      </c>
      <c r="AI594" s="20">
        <v>1.5</v>
      </c>
      <c r="AJ594" s="20" t="s">
        <v>2259</v>
      </c>
      <c r="AK594" s="22">
        <v>248</v>
      </c>
      <c r="AL594" s="22">
        <v>0</v>
      </c>
      <c r="AM594" s="22">
        <v>0</v>
      </c>
      <c r="AN594" s="22">
        <v>0</v>
      </c>
      <c r="AO594" s="22">
        <v>6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0</v>
      </c>
      <c r="AW594" s="22">
        <v>27</v>
      </c>
      <c r="AX594" s="20">
        <v>55</v>
      </c>
      <c r="AY594" s="20">
        <v>15.8</v>
      </c>
      <c r="AZ594" s="20">
        <v>10</v>
      </c>
      <c r="BA594" s="20">
        <v>8.1</v>
      </c>
      <c r="BB594" s="22">
        <v>2</v>
      </c>
      <c r="BC594" s="20">
        <v>0.1</v>
      </c>
      <c r="BD594" s="20">
        <v>0.05</v>
      </c>
      <c r="BE594" s="20">
        <v>0.15</v>
      </c>
      <c r="BF594" s="20">
        <v>5.8</v>
      </c>
      <c r="BG594" s="22">
        <v>207</v>
      </c>
      <c r="BH594" s="22">
        <v>83</v>
      </c>
      <c r="BI594" s="22">
        <v>258</v>
      </c>
      <c r="BJ594" s="22">
        <v>82</v>
      </c>
      <c r="BK594" s="22">
        <v>265</v>
      </c>
      <c r="BL594" s="22">
        <v>80</v>
      </c>
      <c r="BM594" s="22">
        <v>270</v>
      </c>
      <c r="BN594" s="22">
        <v>95</v>
      </c>
      <c r="BO594" s="20"/>
      <c r="BP594" s="20"/>
      <c r="BQ594" s="20"/>
      <c r="BR594" s="20"/>
      <c r="BS594" s="20"/>
      <c r="BT594" s="20"/>
      <c r="BU594" s="22">
        <v>0.04</v>
      </c>
      <c r="BV594" s="22">
        <v>0</v>
      </c>
      <c r="BW594" s="22">
        <v>0.02</v>
      </c>
      <c r="BX594" s="22">
        <v>0.06</v>
      </c>
      <c r="BY594" s="22">
        <v>2.1</v>
      </c>
      <c r="BZ594" s="22">
        <v>2.1800000000000002</v>
      </c>
      <c r="CA594" s="22">
        <v>601</v>
      </c>
      <c r="CB594" s="22">
        <v>162</v>
      </c>
      <c r="CC594" s="22">
        <v>279</v>
      </c>
      <c r="CD594" s="22">
        <v>91</v>
      </c>
      <c r="CE594" s="22">
        <v>314</v>
      </c>
      <c r="CF594" s="22">
        <v>107</v>
      </c>
      <c r="CG594" s="22">
        <v>160</v>
      </c>
      <c r="CH594" s="22">
        <v>62</v>
      </c>
      <c r="CI594" s="22">
        <v>0.73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226182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2</v>
      </c>
      <c r="J595" s="20">
        <v>2.7</v>
      </c>
      <c r="K595" s="20">
        <v>2.2000000000000002</v>
      </c>
      <c r="L595" s="22">
        <v>0</v>
      </c>
      <c r="M595" s="20" t="s">
        <v>2263</v>
      </c>
      <c r="N595" s="20">
        <v>3.2</v>
      </c>
      <c r="O595" s="22">
        <v>476</v>
      </c>
      <c r="P595" s="23" t="b">
        <v>0</v>
      </c>
      <c r="Q595" s="20"/>
      <c r="R595" s="20" t="s">
        <v>2474</v>
      </c>
      <c r="S595" s="22">
        <v>45</v>
      </c>
      <c r="T595" s="20" t="s">
        <v>2264</v>
      </c>
      <c r="U595" s="20">
        <v>4.3</v>
      </c>
      <c r="V595" s="20" t="s">
        <v>2265</v>
      </c>
      <c r="W595" s="20">
        <v>0.1</v>
      </c>
      <c r="X595" s="23" t="b">
        <v>0</v>
      </c>
      <c r="Y595" s="20"/>
      <c r="Z595" s="20" t="s">
        <v>858</v>
      </c>
      <c r="AA595" s="22">
        <v>17</v>
      </c>
      <c r="AB595" s="22">
        <v>49</v>
      </c>
      <c r="AC595" s="22">
        <v>13</v>
      </c>
      <c r="AD595" s="22">
        <v>6808</v>
      </c>
      <c r="AE595" s="22">
        <v>202</v>
      </c>
      <c r="AF595" s="22">
        <v>4832</v>
      </c>
      <c r="AG595" s="22">
        <v>268</v>
      </c>
      <c r="AH595" s="20">
        <v>0.7</v>
      </c>
      <c r="AI595" s="20">
        <v>2.9</v>
      </c>
      <c r="AJ595" s="20" t="s">
        <v>2265</v>
      </c>
      <c r="AK595" s="22">
        <v>149</v>
      </c>
      <c r="AL595" s="22">
        <v>1</v>
      </c>
      <c r="AM595" s="22">
        <v>0</v>
      </c>
      <c r="AN595" s="22">
        <v>1</v>
      </c>
      <c r="AO595" s="22">
        <v>4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42</v>
      </c>
      <c r="AX595" s="20">
        <v>48.4</v>
      </c>
      <c r="AY595" s="20">
        <v>25.8</v>
      </c>
      <c r="AZ595" s="20">
        <v>19</v>
      </c>
      <c r="BA595" s="20">
        <v>9.3000000000000007</v>
      </c>
      <c r="BB595" s="22">
        <v>2</v>
      </c>
      <c r="BC595" s="20">
        <v>0.14000000000000001</v>
      </c>
      <c r="BD595" s="20">
        <v>7.0000000000000007E-2</v>
      </c>
      <c r="BE595" s="20">
        <v>0.21</v>
      </c>
      <c r="BF595" s="20">
        <v>3.38</v>
      </c>
      <c r="BG595" s="22">
        <v>224</v>
      </c>
      <c r="BH595" s="22">
        <v>89</v>
      </c>
      <c r="BI595" s="22">
        <v>214</v>
      </c>
      <c r="BJ595" s="22">
        <v>62</v>
      </c>
      <c r="BK595" s="22">
        <v>215</v>
      </c>
      <c r="BL595" s="22">
        <v>55</v>
      </c>
      <c r="BM595" s="22">
        <v>251</v>
      </c>
      <c r="BN595" s="22">
        <v>88</v>
      </c>
      <c r="BO595" s="20"/>
      <c r="BP595" s="20"/>
      <c r="BQ595" s="20"/>
      <c r="BR595" s="20"/>
      <c r="BS595" s="20"/>
      <c r="BT595" s="20"/>
      <c r="BU595" s="22">
        <v>0.08</v>
      </c>
      <c r="BV595" s="22">
        <v>0</v>
      </c>
      <c r="BW595" s="22">
        <v>0.04</v>
      </c>
      <c r="BX595" s="22">
        <v>0.12</v>
      </c>
      <c r="BY595" s="22">
        <v>2.04</v>
      </c>
      <c r="BZ595" s="22">
        <v>2.42</v>
      </c>
      <c r="CA595" s="22">
        <v>392</v>
      </c>
      <c r="CB595" s="22">
        <v>78</v>
      </c>
      <c r="CC595" s="22">
        <v>78</v>
      </c>
      <c r="CD595" s="22">
        <v>20</v>
      </c>
      <c r="CE595" s="22">
        <v>48</v>
      </c>
      <c r="CF595" s="22">
        <v>12</v>
      </c>
      <c r="CG595" s="22">
        <v>466</v>
      </c>
      <c r="CH595" s="22">
        <v>179</v>
      </c>
      <c r="CI595" s="22">
        <v>1.21</v>
      </c>
      <c r="CJ595" s="22">
        <v>0.6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27.75" thickBot="1">
      <c r="A596" s="22">
        <v>0</v>
      </c>
      <c r="B596" s="22">
        <v>0</v>
      </c>
      <c r="C596" s="22">
        <v>195473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4</v>
      </c>
      <c r="J596" s="20">
        <v>0</v>
      </c>
      <c r="K596" s="20">
        <v>0</v>
      </c>
      <c r="L596" s="22">
        <v>0</v>
      </c>
      <c r="M596" s="20" t="s">
        <v>2266</v>
      </c>
      <c r="N596" s="20">
        <v>0</v>
      </c>
      <c r="O596" s="22">
        <v>477</v>
      </c>
      <c r="P596" s="23" t="b">
        <v>0</v>
      </c>
      <c r="Q596" s="20" t="s">
        <v>2844</v>
      </c>
      <c r="R596" s="20" t="s">
        <v>2475</v>
      </c>
      <c r="S596" s="22">
        <v>49</v>
      </c>
      <c r="T596" s="20" t="s">
        <v>2267</v>
      </c>
      <c r="U596" s="20">
        <v>0</v>
      </c>
      <c r="V596" s="20" t="s">
        <v>2268</v>
      </c>
      <c r="W596" s="20">
        <v>0</v>
      </c>
      <c r="X596" s="23" t="b">
        <v>0</v>
      </c>
      <c r="Y596" s="20"/>
      <c r="Z596" s="20" t="s">
        <v>899</v>
      </c>
      <c r="AA596" s="22">
        <v>17</v>
      </c>
      <c r="AB596" s="22">
        <v>49</v>
      </c>
      <c r="AC596" s="22">
        <v>0</v>
      </c>
      <c r="AD596" s="22">
        <v>643</v>
      </c>
      <c r="AE596" s="22">
        <v>20</v>
      </c>
      <c r="AF596" s="22">
        <v>5019</v>
      </c>
      <c r="AG596" s="22">
        <v>84</v>
      </c>
      <c r="AH596" s="20">
        <v>0</v>
      </c>
      <c r="AI596" s="20">
        <v>0</v>
      </c>
      <c r="AJ596" s="20" t="s">
        <v>2268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661</v>
      </c>
      <c r="BH596" s="22">
        <v>75</v>
      </c>
      <c r="BI596" s="22">
        <v>659</v>
      </c>
      <c r="BJ596" s="22">
        <v>77</v>
      </c>
      <c r="BK596" s="22">
        <v>655</v>
      </c>
      <c r="BL596" s="22">
        <v>77</v>
      </c>
      <c r="BM596" s="22">
        <v>665</v>
      </c>
      <c r="BN596" s="22">
        <v>77</v>
      </c>
      <c r="BO596" s="20"/>
      <c r="BP596" s="20"/>
      <c r="BQ596" s="20"/>
      <c r="BR596" s="20"/>
      <c r="BS596" s="22">
        <v>2</v>
      </c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253</v>
      </c>
      <c r="CB596" s="22">
        <v>51</v>
      </c>
      <c r="CC596" s="22">
        <v>652</v>
      </c>
      <c r="CD596" s="22">
        <v>76</v>
      </c>
      <c r="CE596" s="22">
        <v>665</v>
      </c>
      <c r="CF596" s="22">
        <v>77</v>
      </c>
      <c r="CG596" s="22">
        <v>547</v>
      </c>
      <c r="CH596" s="22">
        <v>77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476938</v>
      </c>
      <c r="D597" s="22">
        <v>0</v>
      </c>
      <c r="E597" s="22">
        <v>0</v>
      </c>
      <c r="F597" s="22">
        <v>-1</v>
      </c>
      <c r="G597" s="22">
        <v>1</v>
      </c>
      <c r="H597" s="22">
        <v>0</v>
      </c>
      <c r="I597" s="22">
        <v>3</v>
      </c>
      <c r="J597" s="20">
        <v>-0.5</v>
      </c>
      <c r="K597" s="20">
        <v>-1</v>
      </c>
      <c r="L597" s="22">
        <v>0</v>
      </c>
      <c r="M597" s="20" t="s">
        <v>2269</v>
      </c>
      <c r="N597" s="20">
        <v>0</v>
      </c>
      <c r="O597" s="22">
        <v>478</v>
      </c>
      <c r="P597" s="23" t="b">
        <v>0</v>
      </c>
      <c r="Q597" s="20"/>
      <c r="R597" s="20" t="s">
        <v>2476</v>
      </c>
      <c r="S597" s="22">
        <v>44</v>
      </c>
      <c r="T597" s="20" t="s">
        <v>2270</v>
      </c>
      <c r="U597" s="20">
        <v>0</v>
      </c>
      <c r="V597" s="20" t="s">
        <v>2271</v>
      </c>
      <c r="W597" s="20">
        <v>0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0</v>
      </c>
      <c r="AD597" s="22">
        <v>1816</v>
      </c>
      <c r="AE597" s="22">
        <v>178</v>
      </c>
      <c r="AF597" s="22">
        <v>2639</v>
      </c>
      <c r="AG597" s="22">
        <v>110</v>
      </c>
      <c r="AH597" s="20">
        <v>0</v>
      </c>
      <c r="AI597" s="20">
        <v>0</v>
      </c>
      <c r="AJ597" s="20" t="s">
        <v>2271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567</v>
      </c>
      <c r="BH597" s="22">
        <v>216</v>
      </c>
      <c r="BI597" s="22">
        <v>556</v>
      </c>
      <c r="BJ597" s="22">
        <v>217</v>
      </c>
      <c r="BK597" s="22">
        <v>541</v>
      </c>
      <c r="BL597" s="22">
        <v>210</v>
      </c>
      <c r="BM597" s="22">
        <v>572</v>
      </c>
      <c r="BN597" s="22">
        <v>219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564</v>
      </c>
      <c r="CB597" s="22">
        <v>297</v>
      </c>
      <c r="CC597" s="22">
        <v>546</v>
      </c>
      <c r="CD597" s="22">
        <v>203</v>
      </c>
      <c r="CE597" s="22">
        <v>572</v>
      </c>
      <c r="CF597" s="22">
        <v>219</v>
      </c>
      <c r="CG597" s="22">
        <v>524</v>
      </c>
      <c r="CH597" s="22">
        <v>187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102549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1</v>
      </c>
      <c r="J598" s="20">
        <v>-0.5</v>
      </c>
      <c r="K598" s="20">
        <v>-1</v>
      </c>
      <c r="L598" s="22">
        <v>0</v>
      </c>
      <c r="M598" s="20" t="s">
        <v>981</v>
      </c>
      <c r="N598" s="20">
        <v>0</v>
      </c>
      <c r="O598" s="22">
        <v>479</v>
      </c>
      <c r="P598" s="23" t="b">
        <v>0</v>
      </c>
      <c r="Q598" s="20"/>
      <c r="R598" s="20"/>
      <c r="S598" s="22">
        <v>40</v>
      </c>
      <c r="T598" s="20" t="s">
        <v>2272</v>
      </c>
      <c r="U598" s="20">
        <v>0</v>
      </c>
      <c r="V598" s="20" t="s">
        <v>631</v>
      </c>
      <c r="W598" s="20">
        <v>0.2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0</v>
      </c>
      <c r="AD598" s="22">
        <v>4057</v>
      </c>
      <c r="AE598" s="22">
        <v>182</v>
      </c>
      <c r="AF598" s="22">
        <v>6113</v>
      </c>
      <c r="AG598" s="22">
        <v>298</v>
      </c>
      <c r="AH598" s="20">
        <v>0</v>
      </c>
      <c r="AI598" s="20">
        <v>0</v>
      </c>
      <c r="AJ598" s="20" t="s">
        <v>2845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432</v>
      </c>
      <c r="BH598" s="22">
        <v>38</v>
      </c>
      <c r="BI598" s="22">
        <v>415</v>
      </c>
      <c r="BJ598" s="22">
        <v>20</v>
      </c>
      <c r="BK598" s="22">
        <v>386</v>
      </c>
      <c r="BL598" s="22">
        <v>16</v>
      </c>
      <c r="BM598" s="22">
        <v>438</v>
      </c>
      <c r="BN598" s="22">
        <v>38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609</v>
      </c>
      <c r="CB598" s="22">
        <v>44</v>
      </c>
      <c r="CC598" s="22">
        <v>400</v>
      </c>
      <c r="CD598" s="22">
        <v>38</v>
      </c>
      <c r="CE598" s="22">
        <v>433</v>
      </c>
      <c r="CF598" s="22">
        <v>38</v>
      </c>
      <c r="CG598" s="22">
        <v>323</v>
      </c>
      <c r="CH598" s="22">
        <v>50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108416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-1</v>
      </c>
      <c r="K599" s="20">
        <v>-1.5</v>
      </c>
      <c r="L599" s="22">
        <v>-3</v>
      </c>
      <c r="M599" s="20" t="s">
        <v>935</v>
      </c>
      <c r="N599" s="20">
        <v>-0.5</v>
      </c>
      <c r="O599" s="22">
        <v>480</v>
      </c>
      <c r="P599" s="23" t="b">
        <v>0</v>
      </c>
      <c r="Q599" s="20"/>
      <c r="R599" s="20" t="s">
        <v>3310</v>
      </c>
      <c r="S599" s="22">
        <v>44</v>
      </c>
      <c r="T599" s="20" t="s">
        <v>2273</v>
      </c>
      <c r="U599" s="20">
        <v>0.2</v>
      </c>
      <c r="V599" s="20" t="s">
        <v>2274</v>
      </c>
      <c r="W599" s="20">
        <v>0.1</v>
      </c>
      <c r="X599" s="23" t="b">
        <v>0</v>
      </c>
      <c r="Y599" s="20"/>
      <c r="Z599" s="20" t="s">
        <v>858</v>
      </c>
      <c r="AA599" s="22">
        <v>17</v>
      </c>
      <c r="AB599" s="22">
        <v>49</v>
      </c>
      <c r="AC599" s="22">
        <v>1</v>
      </c>
      <c r="AD599" s="22">
        <v>3837</v>
      </c>
      <c r="AE599" s="22">
        <v>49</v>
      </c>
      <c r="AF599" s="22">
        <v>9098</v>
      </c>
      <c r="AG599" s="22">
        <v>224</v>
      </c>
      <c r="AH599" s="20">
        <v>-0.1</v>
      </c>
      <c r="AI599" s="20">
        <v>0.2</v>
      </c>
      <c r="AJ599" s="20" t="s">
        <v>2274</v>
      </c>
      <c r="AK599" s="22">
        <v>427</v>
      </c>
      <c r="AL599" s="22">
        <v>0</v>
      </c>
      <c r="AM599" s="22">
        <v>0</v>
      </c>
      <c r="AN599" s="22">
        <v>0</v>
      </c>
      <c r="AO599" s="22">
        <v>15</v>
      </c>
      <c r="AP599" s="22">
        <v>0</v>
      </c>
      <c r="AQ599" s="22">
        <v>0</v>
      </c>
      <c r="AR599" s="22">
        <v>0</v>
      </c>
      <c r="AS599" s="22">
        <v>2</v>
      </c>
      <c r="AT599" s="22">
        <v>0</v>
      </c>
      <c r="AU599" s="22">
        <v>0</v>
      </c>
      <c r="AV599" s="22">
        <v>0</v>
      </c>
      <c r="AW599" s="22">
        <v>50</v>
      </c>
      <c r="AX599" s="20">
        <v>87.6</v>
      </c>
      <c r="AY599" s="20">
        <v>1.1000000000000001</v>
      </c>
      <c r="AZ599" s="20">
        <v>31</v>
      </c>
      <c r="BA599" s="20">
        <v>12</v>
      </c>
      <c r="BB599" s="22">
        <v>5</v>
      </c>
      <c r="BC599" s="20">
        <v>0.1</v>
      </c>
      <c r="BD599" s="20">
        <v>0</v>
      </c>
      <c r="BE599" s="20">
        <v>0.1</v>
      </c>
      <c r="BF599" s="20">
        <v>13.32</v>
      </c>
      <c r="BG599" s="22">
        <v>121</v>
      </c>
      <c r="BH599" s="22">
        <v>47</v>
      </c>
      <c r="BI599" s="22">
        <v>358</v>
      </c>
      <c r="BJ599" s="22">
        <v>132</v>
      </c>
      <c r="BK599" s="22">
        <v>165</v>
      </c>
      <c r="BL599" s="22">
        <v>36</v>
      </c>
      <c r="BM599" s="22">
        <v>218</v>
      </c>
      <c r="BN599" s="22">
        <v>71</v>
      </c>
      <c r="BO599" s="20"/>
      <c r="BP599" s="20"/>
      <c r="BQ599" s="20"/>
      <c r="BR599" s="20"/>
      <c r="BS599" s="20"/>
      <c r="BT599" s="20"/>
      <c r="BU599" s="22">
        <v>0.02</v>
      </c>
      <c r="BV599" s="22">
        <v>0</v>
      </c>
      <c r="BW599" s="22">
        <v>0</v>
      </c>
      <c r="BX599" s="22">
        <v>0.02</v>
      </c>
      <c r="BY599" s="22">
        <v>2.81</v>
      </c>
      <c r="BZ599" s="22">
        <v>3.16</v>
      </c>
      <c r="CA599" s="22">
        <v>490</v>
      </c>
      <c r="CB599" s="22">
        <v>110</v>
      </c>
      <c r="CC599" s="22">
        <v>718</v>
      </c>
      <c r="CD599" s="22">
        <v>232</v>
      </c>
      <c r="CE599" s="22">
        <v>410</v>
      </c>
      <c r="CF599" s="22">
        <v>138</v>
      </c>
      <c r="CG599" s="22">
        <v>396</v>
      </c>
      <c r="CH599" s="22">
        <v>150</v>
      </c>
      <c r="CI599" s="22">
        <v>1.05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47247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3</v>
      </c>
      <c r="J600" s="20">
        <v>0</v>
      </c>
      <c r="K600" s="20">
        <v>0</v>
      </c>
      <c r="L600" s="22">
        <v>0</v>
      </c>
      <c r="M600" s="20" t="s">
        <v>935</v>
      </c>
      <c r="N600" s="20">
        <v>0</v>
      </c>
      <c r="O600" s="22">
        <v>481</v>
      </c>
      <c r="P600" s="23" t="b">
        <v>0</v>
      </c>
      <c r="Q600" s="20" t="s">
        <v>2846</v>
      </c>
      <c r="R600" s="20" t="s">
        <v>2477</v>
      </c>
      <c r="S600" s="22">
        <v>49</v>
      </c>
      <c r="T600" s="20" t="s">
        <v>2275</v>
      </c>
      <c r="U600" s="20">
        <v>0</v>
      </c>
      <c r="V600" s="20" t="s">
        <v>2276</v>
      </c>
      <c r="W600" s="20">
        <v>0</v>
      </c>
      <c r="X600" s="23" t="b">
        <v>0</v>
      </c>
      <c r="Y600" s="20"/>
      <c r="Z600" s="20" t="s">
        <v>899</v>
      </c>
      <c r="AA600" s="22">
        <v>17</v>
      </c>
      <c r="AB600" s="22">
        <v>49</v>
      </c>
      <c r="AC600" s="22">
        <v>0</v>
      </c>
      <c r="AD600" s="22">
        <v>267</v>
      </c>
      <c r="AE600" s="22">
        <v>7</v>
      </c>
      <c r="AF600" s="22">
        <v>870</v>
      </c>
      <c r="AG600" s="22">
        <v>9</v>
      </c>
      <c r="AH600" s="20">
        <v>0</v>
      </c>
      <c r="AI600" s="20">
        <v>0</v>
      </c>
      <c r="AJ600" s="20" t="s">
        <v>2276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652</v>
      </c>
      <c r="BH600" s="22">
        <v>265</v>
      </c>
      <c r="BI600" s="22">
        <v>649</v>
      </c>
      <c r="BJ600" s="22">
        <v>266</v>
      </c>
      <c r="BK600" s="22">
        <v>644</v>
      </c>
      <c r="BL600" s="22">
        <v>262</v>
      </c>
      <c r="BM600" s="22">
        <v>656</v>
      </c>
      <c r="BN600" s="22">
        <v>267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224</v>
      </c>
      <c r="CB600" s="22">
        <v>144</v>
      </c>
      <c r="CC600" s="22">
        <v>641</v>
      </c>
      <c r="CD600" s="22">
        <v>260</v>
      </c>
      <c r="CE600" s="22">
        <v>656</v>
      </c>
      <c r="CF600" s="22">
        <v>267</v>
      </c>
      <c r="CG600" s="22">
        <v>690</v>
      </c>
      <c r="CH600" s="22">
        <v>287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82143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1</v>
      </c>
      <c r="J601" s="20">
        <v>1.7</v>
      </c>
      <c r="K601" s="20">
        <v>1.2</v>
      </c>
      <c r="L601" s="22">
        <v>0</v>
      </c>
      <c r="M601" s="20" t="s">
        <v>2277</v>
      </c>
      <c r="N601" s="20">
        <v>2.2000000000000002</v>
      </c>
      <c r="O601" s="22">
        <v>482</v>
      </c>
      <c r="P601" s="23" t="b">
        <v>0</v>
      </c>
      <c r="Q601" s="20"/>
      <c r="R601" s="20"/>
      <c r="S601" s="22">
        <v>45</v>
      </c>
      <c r="T601" s="20" t="s">
        <v>2278</v>
      </c>
      <c r="U601" s="20">
        <v>2.2999999999999998</v>
      </c>
      <c r="V601" s="20" t="s">
        <v>2279</v>
      </c>
      <c r="W601" s="20">
        <v>0.3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14</v>
      </c>
      <c r="AD601" s="22">
        <v>16908</v>
      </c>
      <c r="AE601" s="22">
        <v>196</v>
      </c>
      <c r="AF601" s="22">
        <v>17616</v>
      </c>
      <c r="AG601" s="22">
        <v>666</v>
      </c>
      <c r="AH601" s="20">
        <v>0.5</v>
      </c>
      <c r="AI601" s="20">
        <v>3.1</v>
      </c>
      <c r="AJ601" s="20" t="s">
        <v>2279</v>
      </c>
      <c r="AK601" s="22">
        <v>540</v>
      </c>
      <c r="AL601" s="22">
        <v>0</v>
      </c>
      <c r="AM601" s="22">
        <v>0</v>
      </c>
      <c r="AN601" s="22">
        <v>0</v>
      </c>
      <c r="AO601" s="22">
        <v>17</v>
      </c>
      <c r="AP601" s="22">
        <v>0</v>
      </c>
      <c r="AQ601" s="22">
        <v>0</v>
      </c>
      <c r="AR601" s="22">
        <v>0</v>
      </c>
      <c r="AS601" s="22">
        <v>1</v>
      </c>
      <c r="AT601" s="22">
        <v>0</v>
      </c>
      <c r="AU601" s="22">
        <v>35</v>
      </c>
      <c r="AV601" s="22">
        <v>2</v>
      </c>
      <c r="AW601" s="22">
        <v>127</v>
      </c>
      <c r="AX601" s="20">
        <v>248.8</v>
      </c>
      <c r="AY601" s="20">
        <v>0</v>
      </c>
      <c r="AZ601" s="20">
        <v>0</v>
      </c>
      <c r="BA601" s="20">
        <v>25</v>
      </c>
      <c r="BB601" s="22">
        <v>6</v>
      </c>
      <c r="BC601" s="20">
        <v>0</v>
      </c>
      <c r="BD601" s="20">
        <v>0</v>
      </c>
      <c r="BE601" s="20">
        <v>0</v>
      </c>
      <c r="BF601" s="20">
        <v>15.29</v>
      </c>
      <c r="BG601" s="22">
        <v>2</v>
      </c>
      <c r="BH601" s="22">
        <v>1</v>
      </c>
      <c r="BI601" s="22">
        <v>572</v>
      </c>
      <c r="BJ601" s="22">
        <v>70</v>
      </c>
      <c r="BK601" s="22">
        <v>559</v>
      </c>
      <c r="BL601" s="22">
        <v>67</v>
      </c>
      <c r="BM601" s="22">
        <v>70</v>
      </c>
      <c r="BN601" s="22">
        <v>1</v>
      </c>
      <c r="BO601" s="20"/>
      <c r="BP601" s="20"/>
      <c r="BQ601" s="20"/>
      <c r="BR601" s="20"/>
      <c r="BS601" s="20"/>
      <c r="BT601" s="20"/>
      <c r="BU601" s="22">
        <v>0</v>
      </c>
      <c r="BV601" s="22">
        <v>5.83</v>
      </c>
      <c r="BW601" s="22">
        <v>0</v>
      </c>
      <c r="BX601" s="22">
        <v>0</v>
      </c>
      <c r="BY601" s="22">
        <v>2.5499999999999998</v>
      </c>
      <c r="BZ601" s="22">
        <v>2.83</v>
      </c>
      <c r="CA601" s="22">
        <v>348</v>
      </c>
      <c r="CB601" s="22">
        <v>17</v>
      </c>
      <c r="CC601" s="22">
        <v>141</v>
      </c>
      <c r="CD601" s="22">
        <v>13</v>
      </c>
      <c r="CE601" s="22">
        <v>181</v>
      </c>
      <c r="CF601" s="22">
        <v>18</v>
      </c>
      <c r="CG601" s="22">
        <v>261</v>
      </c>
      <c r="CH601" s="22">
        <v>38</v>
      </c>
      <c r="CI601" s="22">
        <v>1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25</v>
      </c>
      <c r="B602" s="22">
        <v>25</v>
      </c>
      <c r="C602" s="22">
        <v>523700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4</v>
      </c>
      <c r="J602" s="20">
        <v>-0.1</v>
      </c>
      <c r="K602" s="20">
        <v>-0.2</v>
      </c>
      <c r="L602" s="22">
        <v>0</v>
      </c>
      <c r="M602" s="20" t="s">
        <v>1026</v>
      </c>
      <c r="N602" s="20">
        <v>0</v>
      </c>
      <c r="O602" s="22">
        <v>483</v>
      </c>
      <c r="P602" s="23" t="b">
        <v>0</v>
      </c>
      <c r="Q602" s="20" t="s">
        <v>3133</v>
      </c>
      <c r="R602" s="20" t="s">
        <v>2478</v>
      </c>
      <c r="S602" s="22">
        <v>49</v>
      </c>
      <c r="T602" s="20" t="s">
        <v>2280</v>
      </c>
      <c r="U602" s="20">
        <v>0</v>
      </c>
      <c r="V602" s="20" t="s">
        <v>2281</v>
      </c>
      <c r="W602" s="20">
        <v>0</v>
      </c>
      <c r="X602" s="23" t="b">
        <v>0</v>
      </c>
      <c r="Y602" s="20"/>
      <c r="Z602" s="20" t="s">
        <v>937</v>
      </c>
      <c r="AA602" s="22">
        <v>17</v>
      </c>
      <c r="AB602" s="22">
        <v>49</v>
      </c>
      <c r="AC602" s="22">
        <v>0</v>
      </c>
      <c r="AD602" s="22">
        <v>271</v>
      </c>
      <c r="AE602" s="22">
        <v>15</v>
      </c>
      <c r="AF602" s="22">
        <v>1256</v>
      </c>
      <c r="AG602" s="22">
        <v>35</v>
      </c>
      <c r="AH602" s="20">
        <v>0</v>
      </c>
      <c r="AI602" s="20">
        <v>0</v>
      </c>
      <c r="AJ602" s="20" t="s">
        <v>2281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673</v>
      </c>
      <c r="BH602" s="22">
        <v>80</v>
      </c>
      <c r="BI602" s="22">
        <v>670</v>
      </c>
      <c r="BJ602" s="22">
        <v>80</v>
      </c>
      <c r="BK602" s="22">
        <v>666</v>
      </c>
      <c r="BL602" s="22">
        <v>80</v>
      </c>
      <c r="BM602" s="22">
        <v>674</v>
      </c>
      <c r="BN602" s="22">
        <v>80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288</v>
      </c>
      <c r="CB602" s="22">
        <v>59</v>
      </c>
      <c r="CC602" s="22">
        <v>663</v>
      </c>
      <c r="CD602" s="22">
        <v>79</v>
      </c>
      <c r="CE602" s="22">
        <v>674</v>
      </c>
      <c r="CF602" s="22">
        <v>80</v>
      </c>
      <c r="CG602" s="22">
        <v>639</v>
      </c>
      <c r="CH602" s="22">
        <v>87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155197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1691</v>
      </c>
      <c r="N603" s="20">
        <v>0</v>
      </c>
      <c r="O603" s="22">
        <v>484</v>
      </c>
      <c r="P603" s="23" t="b">
        <v>0</v>
      </c>
      <c r="Q603" s="20" t="s">
        <v>2423</v>
      </c>
      <c r="R603" s="20" t="s">
        <v>2969</v>
      </c>
      <c r="S603" s="22">
        <v>44</v>
      </c>
      <c r="T603" s="20" t="s">
        <v>2282</v>
      </c>
      <c r="U603" s="20">
        <v>1.5</v>
      </c>
      <c r="V603" s="20" t="s">
        <v>656</v>
      </c>
      <c r="W603" s="20">
        <v>0</v>
      </c>
      <c r="X603" s="23" t="b">
        <v>0</v>
      </c>
      <c r="Y603" s="20"/>
      <c r="Z603" s="20" t="s">
        <v>899</v>
      </c>
      <c r="AA603" s="22">
        <v>17</v>
      </c>
      <c r="AB603" s="22">
        <v>49</v>
      </c>
      <c r="AC603" s="22">
        <v>3</v>
      </c>
      <c r="AD603" s="22">
        <v>937</v>
      </c>
      <c r="AE603" s="22">
        <v>3</v>
      </c>
      <c r="AF603" s="22">
        <v>5499</v>
      </c>
      <c r="AG603" s="22">
        <v>106</v>
      </c>
      <c r="AH603" s="20">
        <v>0</v>
      </c>
      <c r="AI603" s="20">
        <v>0.7</v>
      </c>
      <c r="AJ603" s="20" t="s">
        <v>656</v>
      </c>
      <c r="AK603" s="22">
        <v>124</v>
      </c>
      <c r="AL603" s="22">
        <v>0</v>
      </c>
      <c r="AM603" s="22">
        <v>0</v>
      </c>
      <c r="AN603" s="22">
        <v>0</v>
      </c>
      <c r="AO603" s="22">
        <v>2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11</v>
      </c>
      <c r="AX603" s="20">
        <v>29.4</v>
      </c>
      <c r="AY603" s="20">
        <v>11</v>
      </c>
      <c r="AZ603" s="20">
        <v>2</v>
      </c>
      <c r="BA603" s="20">
        <v>4.2</v>
      </c>
      <c r="BB603" s="22">
        <v>2</v>
      </c>
      <c r="BC603" s="20">
        <v>0</v>
      </c>
      <c r="BD603" s="20">
        <v>0.01</v>
      </c>
      <c r="BE603" s="20">
        <v>0.01</v>
      </c>
      <c r="BF603" s="20">
        <v>2.62</v>
      </c>
      <c r="BG603" s="22">
        <v>274</v>
      </c>
      <c r="BH603" s="22">
        <v>109</v>
      </c>
      <c r="BI603" s="22">
        <v>296</v>
      </c>
      <c r="BJ603" s="22">
        <v>101</v>
      </c>
      <c r="BK603" s="22">
        <v>338</v>
      </c>
      <c r="BL603" s="22">
        <v>119</v>
      </c>
      <c r="BM603" s="22">
        <v>320</v>
      </c>
      <c r="BN603" s="22">
        <v>113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0.01</v>
      </c>
      <c r="BX603" s="22">
        <v>0.01</v>
      </c>
      <c r="BY603" s="22">
        <v>1.9</v>
      </c>
      <c r="BZ603" s="22">
        <v>1.45</v>
      </c>
      <c r="CA603" s="22">
        <v>504</v>
      </c>
      <c r="CB603" s="22">
        <v>119</v>
      </c>
      <c r="CC603" s="22">
        <v>508</v>
      </c>
      <c r="CD603" s="22">
        <v>197</v>
      </c>
      <c r="CE603" s="22">
        <v>269</v>
      </c>
      <c r="CF603" s="22">
        <v>86</v>
      </c>
      <c r="CG603" s="22">
        <v>520</v>
      </c>
      <c r="CH603" s="22">
        <v>194</v>
      </c>
      <c r="CI603" s="22">
        <v>1.45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0</v>
      </c>
      <c r="C604" s="22">
        <v>169432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4</v>
      </c>
      <c r="J604" s="20">
        <v>0.7</v>
      </c>
      <c r="K604" s="20">
        <v>0</v>
      </c>
      <c r="L604" s="22">
        <v>0</v>
      </c>
      <c r="M604" s="20" t="s">
        <v>1572</v>
      </c>
      <c r="N604" s="20">
        <v>1.2</v>
      </c>
      <c r="O604" s="22">
        <v>485</v>
      </c>
      <c r="P604" s="23" t="b">
        <v>0</v>
      </c>
      <c r="Q604" s="20"/>
      <c r="R604" s="20" t="s">
        <v>3311</v>
      </c>
      <c r="S604" s="22">
        <v>54</v>
      </c>
      <c r="T604" s="20" t="s">
        <v>2283</v>
      </c>
      <c r="U604" s="20">
        <v>1.7</v>
      </c>
      <c r="V604" s="20" t="s">
        <v>2284</v>
      </c>
      <c r="W604" s="20">
        <v>0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5</v>
      </c>
      <c r="AD604" s="22">
        <v>1807</v>
      </c>
      <c r="AE604" s="22">
        <v>31</v>
      </c>
      <c r="AF604" s="22">
        <v>4178</v>
      </c>
      <c r="AG604" s="22">
        <v>148</v>
      </c>
      <c r="AH604" s="20">
        <v>0.2</v>
      </c>
      <c r="AI604" s="20">
        <v>0.9</v>
      </c>
      <c r="AJ604" s="20" t="s">
        <v>2284</v>
      </c>
      <c r="AK604" s="22">
        <v>199</v>
      </c>
      <c r="AL604" s="22">
        <v>0</v>
      </c>
      <c r="AM604" s="22">
        <v>1</v>
      </c>
      <c r="AN604" s="22">
        <v>0</v>
      </c>
      <c r="AO604" s="22">
        <v>5</v>
      </c>
      <c r="AP604" s="22">
        <v>0</v>
      </c>
      <c r="AQ604" s="22">
        <v>0</v>
      </c>
      <c r="AR604" s="22">
        <v>0</v>
      </c>
      <c r="AS604" s="22">
        <v>0</v>
      </c>
      <c r="AT604" s="22">
        <v>1</v>
      </c>
      <c r="AU604" s="22">
        <v>0</v>
      </c>
      <c r="AV604" s="22">
        <v>0</v>
      </c>
      <c r="AW604" s="22">
        <v>8</v>
      </c>
      <c r="AX604" s="20">
        <v>44.8</v>
      </c>
      <c r="AY604" s="20">
        <v>29.1</v>
      </c>
      <c r="AZ604" s="20">
        <v>86</v>
      </c>
      <c r="BA604" s="20">
        <v>16</v>
      </c>
      <c r="BB604" s="22">
        <v>2</v>
      </c>
      <c r="BC604" s="20">
        <v>0.52</v>
      </c>
      <c r="BD604" s="20">
        <v>0.54</v>
      </c>
      <c r="BE604" s="20">
        <v>1.06</v>
      </c>
      <c r="BF604" s="20">
        <v>5.18</v>
      </c>
      <c r="BG604" s="22">
        <v>230</v>
      </c>
      <c r="BH604" s="22">
        <v>26</v>
      </c>
      <c r="BI604" s="22">
        <v>203</v>
      </c>
      <c r="BJ604" s="22">
        <v>31</v>
      </c>
      <c r="BK604" s="22">
        <v>63</v>
      </c>
      <c r="BL604" s="22">
        <v>24</v>
      </c>
      <c r="BM604" s="22">
        <v>153</v>
      </c>
      <c r="BN604" s="22">
        <v>25</v>
      </c>
      <c r="BO604" s="20"/>
      <c r="BP604" s="20"/>
      <c r="BQ604" s="20"/>
      <c r="BR604" s="20"/>
      <c r="BS604" s="20"/>
      <c r="BT604" s="20"/>
      <c r="BU604" s="22">
        <v>0.24</v>
      </c>
      <c r="BV604" s="22">
        <v>0</v>
      </c>
      <c r="BW604" s="22">
        <v>0.24</v>
      </c>
      <c r="BX604" s="22">
        <v>0.48</v>
      </c>
      <c r="BY604" s="22">
        <v>2.34</v>
      </c>
      <c r="BZ604" s="22">
        <v>2.2599999999999998</v>
      </c>
      <c r="CA604" s="22">
        <v>123</v>
      </c>
      <c r="CB604" s="22">
        <v>36</v>
      </c>
      <c r="CC604" s="22">
        <v>240</v>
      </c>
      <c r="CD604" s="22">
        <v>33</v>
      </c>
      <c r="CE604" s="22">
        <v>257</v>
      </c>
      <c r="CF604" s="22">
        <v>34</v>
      </c>
      <c r="CG604" s="22">
        <v>539</v>
      </c>
      <c r="CH604" s="22">
        <v>75</v>
      </c>
      <c r="CI604" s="22">
        <v>0.9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440993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4</v>
      </c>
      <c r="J605" s="20">
        <v>0</v>
      </c>
      <c r="K605" s="20">
        <v>0</v>
      </c>
      <c r="L605" s="22">
        <v>0</v>
      </c>
      <c r="M605" s="20" t="s">
        <v>2285</v>
      </c>
      <c r="N605" s="20">
        <v>0</v>
      </c>
      <c r="O605" s="22">
        <v>486</v>
      </c>
      <c r="P605" s="23" t="b">
        <v>0</v>
      </c>
      <c r="Q605" s="20" t="s">
        <v>2479</v>
      </c>
      <c r="R605" s="20" t="s">
        <v>2480</v>
      </c>
      <c r="S605" s="22">
        <v>55</v>
      </c>
      <c r="T605" s="20" t="s">
        <v>2286</v>
      </c>
      <c r="U605" s="20">
        <v>0</v>
      </c>
      <c r="V605" s="20" t="s">
        <v>2287</v>
      </c>
      <c r="W605" s="20">
        <v>0</v>
      </c>
      <c r="X605" s="23" t="b">
        <v>0</v>
      </c>
      <c r="Y605" s="20"/>
      <c r="Z605" s="20" t="s">
        <v>872</v>
      </c>
      <c r="AA605" s="22">
        <v>17</v>
      </c>
      <c r="AB605" s="22">
        <v>49</v>
      </c>
      <c r="AC605" s="22">
        <v>0</v>
      </c>
      <c r="AD605" s="22">
        <v>0</v>
      </c>
      <c r="AE605" s="22">
        <v>0</v>
      </c>
      <c r="AF605" s="22">
        <v>1990</v>
      </c>
      <c r="AG605" s="22">
        <v>17</v>
      </c>
      <c r="AH605" s="20">
        <v>0</v>
      </c>
      <c r="AI605" s="20">
        <v>0</v>
      </c>
      <c r="AJ605" s="20" t="s">
        <v>2287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705</v>
      </c>
      <c r="BH605" s="22">
        <v>85</v>
      </c>
      <c r="BI605" s="22">
        <v>705</v>
      </c>
      <c r="BJ605" s="22">
        <v>85</v>
      </c>
      <c r="BK605" s="22">
        <v>703</v>
      </c>
      <c r="BL605" s="22">
        <v>85</v>
      </c>
      <c r="BM605" s="22">
        <v>705</v>
      </c>
      <c r="BN605" s="22">
        <v>85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115</v>
      </c>
      <c r="CB605" s="22">
        <v>33</v>
      </c>
      <c r="CC605" s="22">
        <v>697</v>
      </c>
      <c r="CD605" s="22">
        <v>84</v>
      </c>
      <c r="CE605" s="22">
        <v>704</v>
      </c>
      <c r="CF605" s="22">
        <v>85</v>
      </c>
      <c r="CG605" s="22">
        <v>644</v>
      </c>
      <c r="CH605" s="22">
        <v>88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27.75" thickBot="1">
      <c r="A606" s="22">
        <v>0</v>
      </c>
      <c r="B606" s="22">
        <v>0</v>
      </c>
      <c r="C606" s="22">
        <v>443211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2</v>
      </c>
      <c r="J606" s="20">
        <v>0</v>
      </c>
      <c r="K606" s="20">
        <v>0</v>
      </c>
      <c r="L606" s="22">
        <v>0</v>
      </c>
      <c r="M606" s="20" t="s">
        <v>1372</v>
      </c>
      <c r="N606" s="20">
        <v>0</v>
      </c>
      <c r="O606" s="22">
        <v>487</v>
      </c>
      <c r="P606" s="23" t="b">
        <v>0</v>
      </c>
      <c r="Q606" s="20" t="s">
        <v>2844</v>
      </c>
      <c r="R606" s="20" t="s">
        <v>2481</v>
      </c>
      <c r="S606" s="22">
        <v>40</v>
      </c>
      <c r="T606" s="20" t="s">
        <v>2288</v>
      </c>
      <c r="U606" s="20">
        <v>0</v>
      </c>
      <c r="V606" s="20" t="s">
        <v>2289</v>
      </c>
      <c r="W606" s="20">
        <v>0</v>
      </c>
      <c r="X606" s="23" t="b">
        <v>0</v>
      </c>
      <c r="Y606" s="20"/>
      <c r="Z606" s="20" t="s">
        <v>899</v>
      </c>
      <c r="AA606" s="22">
        <v>17</v>
      </c>
      <c r="AB606" s="22">
        <v>49</v>
      </c>
      <c r="AC606" s="22">
        <v>0</v>
      </c>
      <c r="AD606" s="22">
        <v>718</v>
      </c>
      <c r="AE606" s="22">
        <v>23</v>
      </c>
      <c r="AF606" s="22">
        <v>3120</v>
      </c>
      <c r="AG606" s="22">
        <v>88</v>
      </c>
      <c r="AH606" s="20">
        <v>0</v>
      </c>
      <c r="AI606" s="20">
        <v>0</v>
      </c>
      <c r="AJ606" s="20" t="s">
        <v>2289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479</v>
      </c>
      <c r="BH606" s="22">
        <v>178</v>
      </c>
      <c r="BI606" s="22">
        <v>465</v>
      </c>
      <c r="BJ606" s="22">
        <v>177</v>
      </c>
      <c r="BK606" s="22">
        <v>438</v>
      </c>
      <c r="BL606" s="22">
        <v>164</v>
      </c>
      <c r="BM606" s="22">
        <v>485</v>
      </c>
      <c r="BN606" s="22">
        <v>179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667</v>
      </c>
      <c r="CB606" s="22">
        <v>199</v>
      </c>
      <c r="CC606" s="22">
        <v>449</v>
      </c>
      <c r="CD606" s="22">
        <v>163</v>
      </c>
      <c r="CE606" s="22">
        <v>483</v>
      </c>
      <c r="CF606" s="22">
        <v>175</v>
      </c>
      <c r="CG606" s="22">
        <v>514</v>
      </c>
      <c r="CH606" s="22">
        <v>192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79934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3</v>
      </c>
      <c r="J607" s="20">
        <v>1.3</v>
      </c>
      <c r="K607" s="20">
        <v>0.8</v>
      </c>
      <c r="L607" s="22">
        <v>2</v>
      </c>
      <c r="M607" s="20" t="s">
        <v>1572</v>
      </c>
      <c r="N607" s="20">
        <v>1.8</v>
      </c>
      <c r="O607" s="22">
        <v>488</v>
      </c>
      <c r="P607" s="23" t="b">
        <v>0</v>
      </c>
      <c r="Q607" s="20"/>
      <c r="R607" s="20" t="s">
        <v>2482</v>
      </c>
      <c r="S607" s="22">
        <v>49</v>
      </c>
      <c r="T607" s="20" t="s">
        <v>2290</v>
      </c>
      <c r="U607" s="20">
        <v>1.7</v>
      </c>
      <c r="V607" s="20" t="s">
        <v>2291</v>
      </c>
      <c r="W607" s="20">
        <v>0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10</v>
      </c>
      <c r="AD607" s="22">
        <v>2336</v>
      </c>
      <c r="AE607" s="22">
        <v>15</v>
      </c>
      <c r="AF607" s="22">
        <v>3303</v>
      </c>
      <c r="AG607" s="22">
        <v>62</v>
      </c>
      <c r="AH607" s="20">
        <v>0.4</v>
      </c>
      <c r="AI607" s="20">
        <v>2</v>
      </c>
      <c r="AJ607" s="20" t="s">
        <v>2291</v>
      </c>
      <c r="AK607" s="22">
        <v>430</v>
      </c>
      <c r="AL607" s="22">
        <v>0</v>
      </c>
      <c r="AM607" s="22">
        <v>0</v>
      </c>
      <c r="AN607" s="22">
        <v>0</v>
      </c>
      <c r="AO607" s="22">
        <v>13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0</v>
      </c>
      <c r="AW607" s="22">
        <v>75</v>
      </c>
      <c r="AX607" s="20">
        <v>89</v>
      </c>
      <c r="AY607" s="20">
        <v>86.5</v>
      </c>
      <c r="AZ607" s="20">
        <v>24</v>
      </c>
      <c r="BA607" s="20">
        <v>20</v>
      </c>
      <c r="BB607" s="22">
        <v>5</v>
      </c>
      <c r="BC607" s="20">
        <v>0.08</v>
      </c>
      <c r="BD607" s="20">
        <v>0.43</v>
      </c>
      <c r="BE607" s="20">
        <v>0.51</v>
      </c>
      <c r="BF607" s="20">
        <v>11.94</v>
      </c>
      <c r="BG607" s="22">
        <v>120</v>
      </c>
      <c r="BH607" s="22">
        <v>42</v>
      </c>
      <c r="BI607" s="22">
        <v>63</v>
      </c>
      <c r="BJ607" s="22">
        <v>46</v>
      </c>
      <c r="BK607" s="22">
        <v>199</v>
      </c>
      <c r="BL607" s="22">
        <v>108</v>
      </c>
      <c r="BM607" s="22">
        <v>110</v>
      </c>
      <c r="BN607" s="22">
        <v>61</v>
      </c>
      <c r="BO607" s="22">
        <v>1</v>
      </c>
      <c r="BP607" s="20"/>
      <c r="BQ607" s="22">
        <v>1</v>
      </c>
      <c r="BR607" s="20"/>
      <c r="BS607" s="22">
        <v>1</v>
      </c>
      <c r="BT607" s="20"/>
      <c r="BU607" s="22">
        <v>0.02</v>
      </c>
      <c r="BV607" s="22">
        <v>0</v>
      </c>
      <c r="BW607" s="22">
        <v>0.09</v>
      </c>
      <c r="BX607" s="22">
        <v>0.11</v>
      </c>
      <c r="BY607" s="22">
        <v>2.5</v>
      </c>
      <c r="BZ607" s="22">
        <v>2.72</v>
      </c>
      <c r="CA607" s="22">
        <v>231</v>
      </c>
      <c r="CB607" s="22">
        <v>149</v>
      </c>
      <c r="CC607" s="22">
        <v>189</v>
      </c>
      <c r="CD607" s="22">
        <v>84</v>
      </c>
      <c r="CE607" s="22">
        <v>249</v>
      </c>
      <c r="CF607" s="22">
        <v>114</v>
      </c>
      <c r="CG607" s="22">
        <v>562</v>
      </c>
      <c r="CH607" s="22">
        <v>209</v>
      </c>
      <c r="CI607" s="22">
        <v>1.05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167878</v>
      </c>
      <c r="D608" s="22">
        <v>-1</v>
      </c>
      <c r="E608" s="22">
        <v>1</v>
      </c>
      <c r="F608" s="22">
        <v>-2</v>
      </c>
      <c r="G608" s="22">
        <v>2</v>
      </c>
      <c r="H608" s="22">
        <v>0</v>
      </c>
      <c r="I608" s="22">
        <v>3</v>
      </c>
      <c r="J608" s="20">
        <v>0</v>
      </c>
      <c r="K608" s="20">
        <v>0</v>
      </c>
      <c r="L608" s="22">
        <v>0</v>
      </c>
      <c r="M608" s="20" t="s">
        <v>999</v>
      </c>
      <c r="N608" s="20">
        <v>0.2</v>
      </c>
      <c r="O608" s="22">
        <v>489</v>
      </c>
      <c r="P608" s="23" t="b">
        <v>0</v>
      </c>
      <c r="Q608" s="20" t="s">
        <v>2483</v>
      </c>
      <c r="R608" s="20" t="s">
        <v>2970</v>
      </c>
      <c r="S608" s="22">
        <v>48</v>
      </c>
      <c r="T608" s="20" t="s">
        <v>2292</v>
      </c>
      <c r="U608" s="20">
        <v>1.3</v>
      </c>
      <c r="V608" s="20" t="s">
        <v>2293</v>
      </c>
      <c r="W608" s="20">
        <v>0</v>
      </c>
      <c r="X608" s="23" t="b">
        <v>0</v>
      </c>
      <c r="Y608" s="20"/>
      <c r="Z608" s="20" t="s">
        <v>899</v>
      </c>
      <c r="AA608" s="22">
        <v>17</v>
      </c>
      <c r="AB608" s="22">
        <v>49</v>
      </c>
      <c r="AC608" s="22">
        <v>4</v>
      </c>
      <c r="AD608" s="22">
        <v>569</v>
      </c>
      <c r="AE608" s="22">
        <v>5</v>
      </c>
      <c r="AF608" s="22">
        <v>2252</v>
      </c>
      <c r="AG608" s="22">
        <v>54</v>
      </c>
      <c r="AH608" s="20">
        <v>0</v>
      </c>
      <c r="AI608" s="20">
        <v>0.8</v>
      </c>
      <c r="AJ608" s="20" t="s">
        <v>2293</v>
      </c>
      <c r="AK608" s="22">
        <v>192</v>
      </c>
      <c r="AL608" s="22">
        <v>0</v>
      </c>
      <c r="AM608" s="22">
        <v>0</v>
      </c>
      <c r="AN608" s="22">
        <v>0</v>
      </c>
      <c r="AO608" s="22">
        <v>3</v>
      </c>
      <c r="AP608" s="22">
        <v>0</v>
      </c>
      <c r="AQ608" s="22">
        <v>0</v>
      </c>
      <c r="AR608" s="22">
        <v>0</v>
      </c>
      <c r="AS608" s="22">
        <v>1</v>
      </c>
      <c r="AT608" s="22">
        <v>0</v>
      </c>
      <c r="AU608" s="22">
        <v>0</v>
      </c>
      <c r="AV608" s="22">
        <v>0</v>
      </c>
      <c r="AW608" s="22">
        <v>18</v>
      </c>
      <c r="AX608" s="20">
        <v>20.6</v>
      </c>
      <c r="AY608" s="20">
        <v>9</v>
      </c>
      <c r="AZ608" s="20">
        <v>5</v>
      </c>
      <c r="BA608" s="20">
        <v>3.4</v>
      </c>
      <c r="BB608" s="22">
        <v>3</v>
      </c>
      <c r="BC608" s="20">
        <v>0.12</v>
      </c>
      <c r="BD608" s="20">
        <v>0.1</v>
      </c>
      <c r="BE608" s="20">
        <v>0.22</v>
      </c>
      <c r="BF608" s="20">
        <v>3.63</v>
      </c>
      <c r="BG608" s="22">
        <v>296</v>
      </c>
      <c r="BH608" s="22">
        <v>126</v>
      </c>
      <c r="BI608" s="22">
        <v>306</v>
      </c>
      <c r="BJ608" s="22">
        <v>158</v>
      </c>
      <c r="BK608" s="22">
        <v>313</v>
      </c>
      <c r="BL608" s="22">
        <v>157</v>
      </c>
      <c r="BM608" s="22">
        <v>329</v>
      </c>
      <c r="BN608" s="22">
        <v>148</v>
      </c>
      <c r="BO608" s="20"/>
      <c r="BP608" s="20"/>
      <c r="BQ608" s="20"/>
      <c r="BR608" s="20"/>
      <c r="BS608" s="20"/>
      <c r="BT608" s="20"/>
      <c r="BU608" s="22">
        <v>0.06</v>
      </c>
      <c r="BV608" s="22">
        <v>0</v>
      </c>
      <c r="BW608" s="22">
        <v>0.05</v>
      </c>
      <c r="BX608" s="22">
        <v>0.11</v>
      </c>
      <c r="BY608" s="22">
        <v>1.7</v>
      </c>
      <c r="BZ608" s="22">
        <v>1.41</v>
      </c>
      <c r="CA608" s="22">
        <v>303</v>
      </c>
      <c r="CB608" s="22">
        <v>201</v>
      </c>
      <c r="CC608" s="22">
        <v>365</v>
      </c>
      <c r="CD608" s="22">
        <v>170</v>
      </c>
      <c r="CE608" s="22">
        <v>290</v>
      </c>
      <c r="CF608" s="22">
        <v>130</v>
      </c>
      <c r="CG608" s="22">
        <v>620</v>
      </c>
      <c r="CH608" s="22">
        <v>247</v>
      </c>
      <c r="CI608" s="22">
        <v>1.41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25</v>
      </c>
      <c r="B609" s="22">
        <v>25</v>
      </c>
      <c r="C609" s="22">
        <v>538207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4</v>
      </c>
      <c r="J609" s="20">
        <v>-0.1</v>
      </c>
      <c r="K609" s="20">
        <v>-0.2</v>
      </c>
      <c r="L609" s="22">
        <v>0</v>
      </c>
      <c r="M609" s="20" t="s">
        <v>905</v>
      </c>
      <c r="N609" s="20">
        <v>0.2</v>
      </c>
      <c r="O609" s="22">
        <v>490</v>
      </c>
      <c r="P609" s="23" t="b">
        <v>0</v>
      </c>
      <c r="Q609" s="20" t="s">
        <v>3434</v>
      </c>
      <c r="R609" s="20" t="s">
        <v>3312</v>
      </c>
      <c r="S609" s="22">
        <v>44</v>
      </c>
      <c r="T609" s="20" t="s">
        <v>2294</v>
      </c>
      <c r="U609" s="20">
        <v>1.3</v>
      </c>
      <c r="V609" s="20" t="s">
        <v>2295</v>
      </c>
      <c r="W609" s="20">
        <v>1</v>
      </c>
      <c r="X609" s="23" t="b">
        <v>0</v>
      </c>
      <c r="Y609" s="20"/>
      <c r="Z609" s="20" t="s">
        <v>937</v>
      </c>
      <c r="AA609" s="22">
        <v>17</v>
      </c>
      <c r="AB609" s="22">
        <v>49</v>
      </c>
      <c r="AC609" s="22">
        <v>4</v>
      </c>
      <c r="AD609" s="22">
        <v>36052</v>
      </c>
      <c r="AE609" s="22">
        <v>906</v>
      </c>
      <c r="AF609" s="22">
        <v>91739</v>
      </c>
      <c r="AG609" s="22">
        <v>3894</v>
      </c>
      <c r="AH609" s="20">
        <v>0</v>
      </c>
      <c r="AI609" s="20">
        <v>0.9</v>
      </c>
      <c r="AJ609" s="20" t="s">
        <v>2295</v>
      </c>
      <c r="AK609" s="22">
        <v>233</v>
      </c>
      <c r="AL609" s="22">
        <v>0</v>
      </c>
      <c r="AM609" s="22">
        <v>0</v>
      </c>
      <c r="AN609" s="22">
        <v>0</v>
      </c>
      <c r="AO609" s="22">
        <v>3</v>
      </c>
      <c r="AP609" s="22">
        <v>0</v>
      </c>
      <c r="AQ609" s="22">
        <v>0</v>
      </c>
      <c r="AR609" s="22">
        <v>0</v>
      </c>
      <c r="AS609" s="22">
        <v>2</v>
      </c>
      <c r="AT609" s="22">
        <v>0</v>
      </c>
      <c r="AU609" s="22">
        <v>0</v>
      </c>
      <c r="AV609" s="22">
        <v>0</v>
      </c>
      <c r="AW609" s="22">
        <v>-6</v>
      </c>
      <c r="AX609" s="20">
        <v>1</v>
      </c>
      <c r="AY609" s="20">
        <v>6</v>
      </c>
      <c r="AZ609" s="20">
        <v>21</v>
      </c>
      <c r="BA609" s="20">
        <v>2.5</v>
      </c>
      <c r="BB609" s="22">
        <v>3</v>
      </c>
      <c r="BC609" s="20">
        <v>0.28999999999999998</v>
      </c>
      <c r="BD609" s="20">
        <v>0.06</v>
      </c>
      <c r="BE609" s="20">
        <v>0.35</v>
      </c>
      <c r="BF609" s="20">
        <v>6.06</v>
      </c>
      <c r="BG609" s="22">
        <v>401</v>
      </c>
      <c r="BH609" s="22">
        <v>46</v>
      </c>
      <c r="BI609" s="22">
        <v>319</v>
      </c>
      <c r="BJ609" s="22">
        <v>42</v>
      </c>
      <c r="BK609" s="22">
        <v>207</v>
      </c>
      <c r="BL609" s="22">
        <v>43</v>
      </c>
      <c r="BM609" s="22">
        <v>351</v>
      </c>
      <c r="BN609" s="22">
        <v>44</v>
      </c>
      <c r="BO609" s="20"/>
      <c r="BP609" s="20"/>
      <c r="BQ609" s="20"/>
      <c r="BR609" s="20"/>
      <c r="BS609" s="20"/>
      <c r="BT609" s="20"/>
      <c r="BU609" s="22">
        <v>0.11</v>
      </c>
      <c r="BV609" s="22">
        <v>0</v>
      </c>
      <c r="BW609" s="22">
        <v>0.02</v>
      </c>
      <c r="BX609" s="22">
        <v>0.13</v>
      </c>
      <c r="BY609" s="22">
        <v>2.34</v>
      </c>
      <c r="BZ609" s="22">
        <v>1.1599999999999999</v>
      </c>
      <c r="CA609" s="22">
        <v>581</v>
      </c>
      <c r="CB609" s="22">
        <v>92</v>
      </c>
      <c r="CC609" s="22">
        <v>358</v>
      </c>
      <c r="CD609" s="22">
        <v>47</v>
      </c>
      <c r="CE609" s="22">
        <v>288</v>
      </c>
      <c r="CF609" s="22">
        <v>39</v>
      </c>
      <c r="CG609" s="22">
        <v>164</v>
      </c>
      <c r="CH609" s="22">
        <v>26</v>
      </c>
      <c r="CI609" s="22">
        <v>1.1599999999999999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83427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2</v>
      </c>
      <c r="J610" s="20">
        <v>0</v>
      </c>
      <c r="K610" s="20">
        <v>-0.5</v>
      </c>
      <c r="L610" s="22">
        <v>-3</v>
      </c>
      <c r="M610" s="20" t="s">
        <v>995</v>
      </c>
      <c r="N610" s="20">
        <v>0.5</v>
      </c>
      <c r="O610" s="22">
        <v>576</v>
      </c>
      <c r="P610" s="23" t="b">
        <v>0</v>
      </c>
      <c r="Q610" s="20"/>
      <c r="R610" s="20"/>
      <c r="S610" s="22">
        <v>45</v>
      </c>
      <c r="T610" s="20" t="s">
        <v>2296</v>
      </c>
      <c r="U610" s="20">
        <v>0.8</v>
      </c>
      <c r="V610" s="20" t="s">
        <v>542</v>
      </c>
      <c r="W610" s="20">
        <v>0.1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5</v>
      </c>
      <c r="AD610" s="22">
        <v>3735</v>
      </c>
      <c r="AE610" s="22">
        <v>41</v>
      </c>
      <c r="AF610" s="22">
        <v>5242</v>
      </c>
      <c r="AG610" s="22">
        <v>191</v>
      </c>
      <c r="AH610" s="20">
        <v>0.1</v>
      </c>
      <c r="AI610" s="20">
        <v>1.1000000000000001</v>
      </c>
      <c r="AJ610" s="20" t="s">
        <v>542</v>
      </c>
      <c r="AK610" s="22">
        <v>529</v>
      </c>
      <c r="AL610" s="22">
        <v>0</v>
      </c>
      <c r="AM610" s="22">
        <v>1</v>
      </c>
      <c r="AN610" s="22">
        <v>0</v>
      </c>
      <c r="AO610" s="22">
        <v>17</v>
      </c>
      <c r="AP610" s="22">
        <v>0</v>
      </c>
      <c r="AQ610" s="22">
        <v>0</v>
      </c>
      <c r="AR610" s="22">
        <v>0</v>
      </c>
      <c r="AS610" s="22">
        <v>2</v>
      </c>
      <c r="AT610" s="22">
        <v>0</v>
      </c>
      <c r="AU610" s="22">
        <v>0</v>
      </c>
      <c r="AV610" s="22">
        <v>0</v>
      </c>
      <c r="AW610" s="22">
        <v>72</v>
      </c>
      <c r="AX610" s="20">
        <v>113.4</v>
      </c>
      <c r="AY610" s="20">
        <v>14.2</v>
      </c>
      <c r="AZ610" s="20">
        <v>27</v>
      </c>
      <c r="BA610" s="20">
        <v>15.5</v>
      </c>
      <c r="BB610" s="22">
        <v>6</v>
      </c>
      <c r="BC610" s="20">
        <v>0.5</v>
      </c>
      <c r="BD610" s="20">
        <v>0.05</v>
      </c>
      <c r="BE610" s="20">
        <v>0.55000000000000004</v>
      </c>
      <c r="BF610" s="20">
        <v>15.08</v>
      </c>
      <c r="BG610" s="22">
        <v>80</v>
      </c>
      <c r="BH610" s="22">
        <v>25</v>
      </c>
      <c r="BI610" s="22">
        <v>273</v>
      </c>
      <c r="BJ610" s="22">
        <v>89</v>
      </c>
      <c r="BK610" s="22">
        <v>186</v>
      </c>
      <c r="BL610" s="22">
        <v>46</v>
      </c>
      <c r="BM610" s="22">
        <v>162</v>
      </c>
      <c r="BN610" s="22">
        <v>45</v>
      </c>
      <c r="BO610" s="20"/>
      <c r="BP610" s="20"/>
      <c r="BQ610" s="20"/>
      <c r="BR610" s="20"/>
      <c r="BS610" s="20"/>
      <c r="BT610" s="20"/>
      <c r="BU610" s="22">
        <v>0.09</v>
      </c>
      <c r="BV610" s="22">
        <v>0</v>
      </c>
      <c r="BW610" s="22">
        <v>0.01</v>
      </c>
      <c r="BX610" s="22">
        <v>0.1</v>
      </c>
      <c r="BY610" s="22">
        <v>2.57</v>
      </c>
      <c r="BZ610" s="22">
        <v>2.89</v>
      </c>
      <c r="CA610" s="22">
        <v>350</v>
      </c>
      <c r="CB610" s="22">
        <v>49</v>
      </c>
      <c r="CC610" s="22">
        <v>316</v>
      </c>
      <c r="CD610" s="22">
        <v>104</v>
      </c>
      <c r="CE610" s="22">
        <v>394</v>
      </c>
      <c r="CF610" s="22">
        <v>128</v>
      </c>
      <c r="CG610" s="22">
        <v>428</v>
      </c>
      <c r="CH610" s="22">
        <v>168</v>
      </c>
      <c r="CI610" s="22">
        <v>1.02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100</v>
      </c>
      <c r="B611" s="22">
        <v>100</v>
      </c>
      <c r="C611" s="22">
        <v>504198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3</v>
      </c>
      <c r="J611" s="20">
        <v>-0.5</v>
      </c>
      <c r="K611" s="20">
        <v>-1</v>
      </c>
      <c r="L611" s="22">
        <v>0</v>
      </c>
      <c r="M611" s="20" t="s">
        <v>2297</v>
      </c>
      <c r="N611" s="20">
        <v>0</v>
      </c>
      <c r="O611" s="22">
        <v>587</v>
      </c>
      <c r="P611" s="23" t="b">
        <v>0</v>
      </c>
      <c r="Q611" s="20"/>
      <c r="R611" s="20" t="s">
        <v>2847</v>
      </c>
      <c r="S611" s="22">
        <v>48</v>
      </c>
      <c r="T611" s="20" t="s">
        <v>2298</v>
      </c>
      <c r="U611" s="20">
        <v>0</v>
      </c>
      <c r="V611" s="20" t="s">
        <v>2299</v>
      </c>
      <c r="W611" s="20">
        <v>0</v>
      </c>
      <c r="X611" s="23" t="b">
        <v>0</v>
      </c>
      <c r="Y611" s="20"/>
      <c r="Z611" s="20" t="s">
        <v>858</v>
      </c>
      <c r="AA611" s="22">
        <v>17</v>
      </c>
      <c r="AB611" s="22">
        <v>49</v>
      </c>
      <c r="AC611" s="22">
        <v>0</v>
      </c>
      <c r="AD611" s="22">
        <v>258</v>
      </c>
      <c r="AE611" s="22">
        <v>8</v>
      </c>
      <c r="AF611" s="22">
        <v>4035</v>
      </c>
      <c r="AG611" s="22">
        <v>60</v>
      </c>
      <c r="AH611" s="20">
        <v>0</v>
      </c>
      <c r="AI611" s="20">
        <v>0</v>
      </c>
      <c r="AJ611" s="20" t="s">
        <v>2299</v>
      </c>
      <c r="AK611" s="22">
        <v>34</v>
      </c>
      <c r="AL611" s="22">
        <v>0</v>
      </c>
      <c r="AM611" s="22">
        <v>0</v>
      </c>
      <c r="AN611" s="22">
        <v>0</v>
      </c>
      <c r="AO611" s="22">
        <v>3</v>
      </c>
      <c r="AP611" s="22">
        <v>0</v>
      </c>
      <c r="AQ611" s="22">
        <v>0</v>
      </c>
      <c r="AR611" s="22">
        <v>0</v>
      </c>
      <c r="AS611" s="22">
        <v>2</v>
      </c>
      <c r="AT611" s="22">
        <v>0</v>
      </c>
      <c r="AU611" s="22">
        <v>0</v>
      </c>
      <c r="AV611" s="22">
        <v>0</v>
      </c>
      <c r="AW611" s="22">
        <v>-2</v>
      </c>
      <c r="AX611" s="20">
        <v>1.6</v>
      </c>
      <c r="AY611" s="20">
        <v>1.2</v>
      </c>
      <c r="AZ611" s="20">
        <v>4</v>
      </c>
      <c r="BA611" s="20">
        <v>0.6</v>
      </c>
      <c r="BB611" s="22">
        <v>0</v>
      </c>
      <c r="BC611" s="20">
        <v>0</v>
      </c>
      <c r="BD611" s="20">
        <v>0.01</v>
      </c>
      <c r="BE611" s="20">
        <v>0.01</v>
      </c>
      <c r="BF611" s="20">
        <v>1.7</v>
      </c>
      <c r="BG611" s="22">
        <v>398</v>
      </c>
      <c r="BH611" s="22">
        <v>189</v>
      </c>
      <c r="BI611" s="22">
        <v>356</v>
      </c>
      <c r="BJ611" s="22">
        <v>177</v>
      </c>
      <c r="BK611" s="22">
        <v>326</v>
      </c>
      <c r="BL611" s="22">
        <v>162</v>
      </c>
      <c r="BM611" s="22">
        <v>394</v>
      </c>
      <c r="BN611" s="22">
        <v>184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0.03</v>
      </c>
      <c r="BX611" s="22">
        <v>0.03</v>
      </c>
      <c r="BY611" s="22">
        <v>4.5</v>
      </c>
      <c r="BZ611" s="22">
        <v>7.94</v>
      </c>
      <c r="CA611" s="22">
        <v>325</v>
      </c>
      <c r="CB611" s="22">
        <v>216</v>
      </c>
      <c r="CC611" s="22">
        <v>638</v>
      </c>
      <c r="CD611" s="22">
        <v>258</v>
      </c>
      <c r="CE611" s="22">
        <v>653</v>
      </c>
      <c r="CF611" s="22">
        <v>265</v>
      </c>
      <c r="CG611" s="22">
        <v>577</v>
      </c>
      <c r="CH611" s="22">
        <v>219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432990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-0.5</v>
      </c>
      <c r="L612" s="22">
        <v>0</v>
      </c>
      <c r="M612" s="20" t="s">
        <v>2300</v>
      </c>
      <c r="N612" s="20">
        <v>0.5</v>
      </c>
      <c r="O612" s="22">
        <v>592</v>
      </c>
      <c r="P612" s="23" t="b">
        <v>0</v>
      </c>
      <c r="Q612" s="20"/>
      <c r="R612" s="20"/>
      <c r="S612" s="22">
        <v>44</v>
      </c>
      <c r="T612" s="20" t="s">
        <v>2301</v>
      </c>
      <c r="U612" s="20">
        <v>1</v>
      </c>
      <c r="V612" s="20" t="s">
        <v>2302</v>
      </c>
      <c r="W612" s="20">
        <v>0.1</v>
      </c>
      <c r="X612" s="23" t="b">
        <v>0</v>
      </c>
      <c r="Y612" s="20"/>
      <c r="Z612" s="20" t="s">
        <v>858</v>
      </c>
      <c r="AA612" s="22">
        <v>17</v>
      </c>
      <c r="AB612" s="22">
        <v>49</v>
      </c>
      <c r="AC612" s="22">
        <v>4</v>
      </c>
      <c r="AD612" s="22">
        <v>558</v>
      </c>
      <c r="AE612" s="22">
        <v>22</v>
      </c>
      <c r="AF612" s="22">
        <v>2284</v>
      </c>
      <c r="AG612" s="22">
        <v>68</v>
      </c>
      <c r="AH612" s="20">
        <v>0.1</v>
      </c>
      <c r="AI612" s="20">
        <v>0.9</v>
      </c>
      <c r="AJ612" s="20" t="s">
        <v>2302</v>
      </c>
      <c r="AK612" s="22">
        <v>195</v>
      </c>
      <c r="AL612" s="22">
        <v>0</v>
      </c>
      <c r="AM612" s="22">
        <v>0</v>
      </c>
      <c r="AN612" s="22">
        <v>0</v>
      </c>
      <c r="AO612" s="22">
        <v>5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23</v>
      </c>
      <c r="AX612" s="20">
        <v>34.6</v>
      </c>
      <c r="AY612" s="20">
        <v>2.5</v>
      </c>
      <c r="AZ612" s="20">
        <v>29</v>
      </c>
      <c r="BA612" s="20">
        <v>6.6</v>
      </c>
      <c r="BB612" s="22">
        <v>1</v>
      </c>
      <c r="BC612" s="20">
        <v>0.17</v>
      </c>
      <c r="BD612" s="20">
        <v>0.02</v>
      </c>
      <c r="BE612" s="20">
        <v>0.19</v>
      </c>
      <c r="BF612" s="20">
        <v>6.51</v>
      </c>
      <c r="BG612" s="22">
        <v>257</v>
      </c>
      <c r="BH612" s="22">
        <v>102</v>
      </c>
      <c r="BI612" s="22">
        <v>340</v>
      </c>
      <c r="BJ612" s="22">
        <v>124</v>
      </c>
      <c r="BK612" s="22">
        <v>179</v>
      </c>
      <c r="BL612" s="22">
        <v>41</v>
      </c>
      <c r="BM612" s="22">
        <v>289</v>
      </c>
      <c r="BN612" s="22">
        <v>106</v>
      </c>
      <c r="BO612" s="20"/>
      <c r="BP612" s="20"/>
      <c r="BQ612" s="20"/>
      <c r="BR612" s="20"/>
      <c r="BS612" s="20"/>
      <c r="BT612" s="20"/>
      <c r="BU612" s="22">
        <v>0.08</v>
      </c>
      <c r="BV612" s="22">
        <v>0</v>
      </c>
      <c r="BW612" s="22">
        <v>0.01</v>
      </c>
      <c r="BX612" s="22">
        <v>0.09</v>
      </c>
      <c r="BY612" s="22">
        <v>3</v>
      </c>
      <c r="BZ612" s="22">
        <v>2.31</v>
      </c>
      <c r="CA612" s="22">
        <v>554</v>
      </c>
      <c r="CB612" s="22">
        <v>143</v>
      </c>
      <c r="CC612" s="22">
        <v>311</v>
      </c>
      <c r="CD612" s="22">
        <v>101</v>
      </c>
      <c r="CE612" s="22">
        <v>329</v>
      </c>
      <c r="CF612" s="22">
        <v>118</v>
      </c>
      <c r="CG612" s="22">
        <v>487</v>
      </c>
      <c r="CH612" s="22">
        <v>187</v>
      </c>
      <c r="CI612" s="22">
        <v>0.46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523957</v>
      </c>
      <c r="D613" s="22">
        <v>0</v>
      </c>
      <c r="E613" s="22">
        <v>0</v>
      </c>
      <c r="F613" s="22">
        <v>-2</v>
      </c>
      <c r="G613" s="22">
        <v>2</v>
      </c>
      <c r="H613" s="22">
        <v>0</v>
      </c>
      <c r="I613" s="22">
        <v>4</v>
      </c>
      <c r="J613" s="20">
        <v>0.5</v>
      </c>
      <c r="K613" s="20">
        <v>0</v>
      </c>
      <c r="L613" s="22">
        <v>1</v>
      </c>
      <c r="M613" s="20" t="s">
        <v>2303</v>
      </c>
      <c r="N613" s="20">
        <v>1</v>
      </c>
      <c r="O613" s="22">
        <v>593</v>
      </c>
      <c r="P613" s="23" t="b">
        <v>0</v>
      </c>
      <c r="Q613" s="20"/>
      <c r="R613" s="20"/>
      <c r="S613" s="22">
        <v>53</v>
      </c>
      <c r="T613" s="20" t="s">
        <v>2304</v>
      </c>
      <c r="U613" s="20">
        <v>1.6</v>
      </c>
      <c r="V613" s="20" t="s">
        <v>670</v>
      </c>
      <c r="W613" s="20">
        <v>0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8</v>
      </c>
      <c r="AD613" s="22">
        <v>5561</v>
      </c>
      <c r="AE613" s="22">
        <v>123</v>
      </c>
      <c r="AF613" s="22">
        <v>8898</v>
      </c>
      <c r="AG613" s="22">
        <v>130</v>
      </c>
      <c r="AH613" s="20">
        <v>0.2</v>
      </c>
      <c r="AI613" s="20">
        <v>1.5</v>
      </c>
      <c r="AJ613" s="20" t="s">
        <v>2305</v>
      </c>
      <c r="AK613" s="22">
        <v>317</v>
      </c>
      <c r="AL613" s="22">
        <v>0</v>
      </c>
      <c r="AM613" s="22">
        <v>0</v>
      </c>
      <c r="AN613" s="22">
        <v>0</v>
      </c>
      <c r="AO613" s="22">
        <v>9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4</v>
      </c>
      <c r="AX613" s="20">
        <v>20.399999999999999</v>
      </c>
      <c r="AY613" s="20">
        <v>42</v>
      </c>
      <c r="AZ613" s="20">
        <v>29</v>
      </c>
      <c r="BA613" s="20">
        <v>9</v>
      </c>
      <c r="BB613" s="22">
        <v>3</v>
      </c>
      <c r="BC613" s="20">
        <v>0.27</v>
      </c>
      <c r="BD613" s="20">
        <v>0.4</v>
      </c>
      <c r="BE613" s="20">
        <v>0.67</v>
      </c>
      <c r="BF613" s="20">
        <v>9.48</v>
      </c>
      <c r="BG613" s="22">
        <v>299</v>
      </c>
      <c r="BH613" s="22">
        <v>36</v>
      </c>
      <c r="BI613" s="22">
        <v>154</v>
      </c>
      <c r="BJ613" s="22">
        <v>19</v>
      </c>
      <c r="BK613" s="22">
        <v>181</v>
      </c>
      <c r="BL613" s="22">
        <v>38</v>
      </c>
      <c r="BM613" s="22">
        <v>256</v>
      </c>
      <c r="BN613" s="22">
        <v>35</v>
      </c>
      <c r="BO613" s="20"/>
      <c r="BP613" s="20"/>
      <c r="BQ613" s="20"/>
      <c r="BR613" s="20"/>
      <c r="BS613" s="20"/>
      <c r="BT613" s="20"/>
      <c r="BU613" s="22">
        <v>0.08</v>
      </c>
      <c r="BV613" s="22">
        <v>0</v>
      </c>
      <c r="BW613" s="22">
        <v>0.11</v>
      </c>
      <c r="BX613" s="22">
        <v>0.19</v>
      </c>
      <c r="BY613" s="22">
        <v>2.69</v>
      </c>
      <c r="BZ613" s="22">
        <v>2.56</v>
      </c>
      <c r="CA613" s="22">
        <v>158</v>
      </c>
      <c r="CB613" s="22">
        <v>42</v>
      </c>
      <c r="CC613" s="22">
        <v>271</v>
      </c>
      <c r="CD613" s="22">
        <v>38</v>
      </c>
      <c r="CE613" s="22">
        <v>265</v>
      </c>
      <c r="CF613" s="22">
        <v>37</v>
      </c>
      <c r="CG613" s="22">
        <v>506</v>
      </c>
      <c r="CH613" s="22">
        <v>73</v>
      </c>
      <c r="CI613" s="22">
        <v>0.85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424001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3</v>
      </c>
      <c r="J614" s="20">
        <v>1.3</v>
      </c>
      <c r="K614" s="20">
        <v>0.8</v>
      </c>
      <c r="L614" s="22">
        <v>2</v>
      </c>
      <c r="M614" s="20" t="s">
        <v>2617</v>
      </c>
      <c r="N614" s="20">
        <v>1.8</v>
      </c>
      <c r="O614" s="22">
        <v>638</v>
      </c>
      <c r="P614" s="23" t="b">
        <v>0</v>
      </c>
      <c r="Q614" s="20"/>
      <c r="R614" s="20" t="s">
        <v>2618</v>
      </c>
      <c r="S614" s="22">
        <v>50</v>
      </c>
      <c r="T614" s="20" t="s">
        <v>2619</v>
      </c>
      <c r="U614" s="20">
        <v>1.5</v>
      </c>
      <c r="V614" s="20" t="s">
        <v>2620</v>
      </c>
      <c r="W614" s="20">
        <v>0</v>
      </c>
      <c r="X614" s="23" t="b">
        <v>0</v>
      </c>
      <c r="Y614" s="20"/>
      <c r="Z614" s="20" t="s">
        <v>858</v>
      </c>
      <c r="AA614" s="22">
        <v>17</v>
      </c>
      <c r="AB614" s="22">
        <v>49</v>
      </c>
      <c r="AC614" s="22">
        <v>9</v>
      </c>
      <c r="AD614" s="22">
        <v>586</v>
      </c>
      <c r="AE614" s="22">
        <v>26</v>
      </c>
      <c r="AF614" s="22">
        <v>729</v>
      </c>
      <c r="AG614" s="22">
        <v>31</v>
      </c>
      <c r="AH614" s="20">
        <v>0.4</v>
      </c>
      <c r="AI614" s="20">
        <v>1.8</v>
      </c>
      <c r="AJ614" s="20" t="s">
        <v>2621</v>
      </c>
      <c r="AK614" s="22">
        <v>427</v>
      </c>
      <c r="AL614" s="22">
        <v>0</v>
      </c>
      <c r="AM614" s="22">
        <v>0</v>
      </c>
      <c r="AN614" s="22">
        <v>0</v>
      </c>
      <c r="AO614" s="22">
        <v>15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0</v>
      </c>
      <c r="AV614" s="22">
        <v>0</v>
      </c>
      <c r="AW614" s="22">
        <v>51</v>
      </c>
      <c r="AX614" s="20">
        <v>87.4</v>
      </c>
      <c r="AY614" s="20">
        <v>18.5</v>
      </c>
      <c r="AZ614" s="20">
        <v>27</v>
      </c>
      <c r="BA614" s="20">
        <v>13.2</v>
      </c>
      <c r="BB614" s="22">
        <v>5</v>
      </c>
      <c r="BC614" s="20">
        <v>7.0000000000000007E-2</v>
      </c>
      <c r="BD614" s="20">
        <v>0.02</v>
      </c>
      <c r="BE614" s="20">
        <v>0.09</v>
      </c>
      <c r="BF614" s="20">
        <v>12.95</v>
      </c>
      <c r="BG614" s="22">
        <v>124</v>
      </c>
      <c r="BH614" s="22">
        <v>43</v>
      </c>
      <c r="BI614" s="22">
        <v>242</v>
      </c>
      <c r="BJ614" s="22">
        <v>132</v>
      </c>
      <c r="BK614" s="22">
        <v>189</v>
      </c>
      <c r="BL614" s="22">
        <v>102</v>
      </c>
      <c r="BM614" s="22">
        <v>201</v>
      </c>
      <c r="BN614" s="22">
        <v>96</v>
      </c>
      <c r="BO614" s="20"/>
      <c r="BP614" s="20"/>
      <c r="BQ614" s="20"/>
      <c r="BR614" s="20"/>
      <c r="BS614" s="20"/>
      <c r="BT614" s="20"/>
      <c r="BU614" s="22">
        <v>0.01</v>
      </c>
      <c r="BV614" s="22">
        <v>0</v>
      </c>
      <c r="BW614" s="22">
        <v>0</v>
      </c>
      <c r="BX614" s="22">
        <v>0.01</v>
      </c>
      <c r="BY614" s="22">
        <v>2.73</v>
      </c>
      <c r="BZ614" s="22">
        <v>3.16</v>
      </c>
      <c r="CA614" s="22">
        <v>203</v>
      </c>
      <c r="CB614" s="22">
        <v>129</v>
      </c>
      <c r="CC614" s="22">
        <v>191</v>
      </c>
      <c r="CD614" s="22">
        <v>86</v>
      </c>
      <c r="CE614" s="22">
        <v>278</v>
      </c>
      <c r="CF614" s="22">
        <v>126</v>
      </c>
      <c r="CG614" s="22">
        <v>642</v>
      </c>
      <c r="CH614" s="22">
        <v>258</v>
      </c>
      <c r="CI614" s="22">
        <v>1.05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471848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-0.5</v>
      </c>
      <c r="K615" s="20">
        <v>-1</v>
      </c>
      <c r="L615" s="22">
        <v>0</v>
      </c>
      <c r="M615" s="20" t="s">
        <v>2622</v>
      </c>
      <c r="N615" s="20">
        <v>0</v>
      </c>
      <c r="O615" s="22">
        <v>653</v>
      </c>
      <c r="P615" s="23" t="b">
        <v>0</v>
      </c>
      <c r="Q615" s="20"/>
      <c r="R615" s="20"/>
      <c r="S615" s="22">
        <v>40</v>
      </c>
      <c r="T615" s="20" t="s">
        <v>2623</v>
      </c>
      <c r="U615" s="20">
        <v>0</v>
      </c>
      <c r="V615" s="20" t="s">
        <v>2624</v>
      </c>
      <c r="W615" s="20">
        <v>0.1</v>
      </c>
      <c r="X615" s="23" t="b">
        <v>0</v>
      </c>
      <c r="Y615" s="20"/>
      <c r="Z615" s="20" t="s">
        <v>858</v>
      </c>
      <c r="AA615" s="22">
        <v>17</v>
      </c>
      <c r="AB615" s="22">
        <v>49</v>
      </c>
      <c r="AC615" s="22">
        <v>0</v>
      </c>
      <c r="AD615" s="22">
        <v>3345</v>
      </c>
      <c r="AE615" s="22">
        <v>85</v>
      </c>
      <c r="AF615" s="22">
        <v>1869</v>
      </c>
      <c r="AG615" s="22">
        <v>88</v>
      </c>
      <c r="AH615" s="20">
        <v>0</v>
      </c>
      <c r="AI615" s="20">
        <v>0</v>
      </c>
      <c r="AJ615" s="20" t="s">
        <v>2624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491</v>
      </c>
      <c r="BH615" s="22">
        <v>184</v>
      </c>
      <c r="BI615" s="22">
        <v>476</v>
      </c>
      <c r="BJ615" s="22">
        <v>182</v>
      </c>
      <c r="BK615" s="22">
        <v>450</v>
      </c>
      <c r="BL615" s="22">
        <v>170</v>
      </c>
      <c r="BM615" s="22">
        <v>496</v>
      </c>
      <c r="BN615" s="22">
        <v>184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680</v>
      </c>
      <c r="CB615" s="22">
        <v>206</v>
      </c>
      <c r="CC615" s="22">
        <v>461</v>
      </c>
      <c r="CD615" s="22">
        <v>169</v>
      </c>
      <c r="CE615" s="22">
        <v>494</v>
      </c>
      <c r="CF615" s="22">
        <v>180</v>
      </c>
      <c r="CG615" s="22">
        <v>464</v>
      </c>
      <c r="CH615" s="22">
        <v>178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0</v>
      </c>
      <c r="B616" s="22">
        <v>0</v>
      </c>
      <c r="C616" s="22">
        <v>532377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4</v>
      </c>
      <c r="J616" s="20">
        <v>0</v>
      </c>
      <c r="K616" s="20">
        <v>0</v>
      </c>
      <c r="L616" s="22">
        <v>0</v>
      </c>
      <c r="M616" s="20" t="s">
        <v>2177</v>
      </c>
      <c r="N616" s="20">
        <v>0</v>
      </c>
      <c r="O616" s="22">
        <v>654</v>
      </c>
      <c r="P616" s="23" t="b">
        <v>0</v>
      </c>
      <c r="Q616" s="20" t="s">
        <v>3134</v>
      </c>
      <c r="R616" s="20" t="s">
        <v>3135</v>
      </c>
      <c r="S616" s="22">
        <v>45</v>
      </c>
      <c r="T616" s="20" t="s">
        <v>2625</v>
      </c>
      <c r="U616" s="20">
        <v>0</v>
      </c>
      <c r="V616" s="20" t="s">
        <v>2626</v>
      </c>
      <c r="W616" s="20">
        <v>0</v>
      </c>
      <c r="X616" s="23" t="b">
        <v>0</v>
      </c>
      <c r="Y616" s="20"/>
      <c r="Z616" s="20" t="s">
        <v>872</v>
      </c>
      <c r="AA616" s="22">
        <v>17</v>
      </c>
      <c r="AB616" s="22">
        <v>49</v>
      </c>
      <c r="AC616" s="22">
        <v>0</v>
      </c>
      <c r="AD616" s="22">
        <v>3568</v>
      </c>
      <c r="AE616" s="22">
        <v>0</v>
      </c>
      <c r="AF616" s="22">
        <v>3710</v>
      </c>
      <c r="AG616" s="22">
        <v>109</v>
      </c>
      <c r="AH616" s="20">
        <v>0</v>
      </c>
      <c r="AI616" s="20">
        <v>0</v>
      </c>
      <c r="AJ616" s="20" t="s">
        <v>2626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635</v>
      </c>
      <c r="BH616" s="22">
        <v>72</v>
      </c>
      <c r="BI616" s="22">
        <v>630</v>
      </c>
      <c r="BJ616" s="22">
        <v>74</v>
      </c>
      <c r="BK616" s="22">
        <v>622</v>
      </c>
      <c r="BL616" s="22">
        <v>74</v>
      </c>
      <c r="BM616" s="22">
        <v>640</v>
      </c>
      <c r="BN616" s="22">
        <v>74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460</v>
      </c>
      <c r="CB616" s="22">
        <v>82</v>
      </c>
      <c r="CC616" s="22">
        <v>617</v>
      </c>
      <c r="CD616" s="22">
        <v>71</v>
      </c>
      <c r="CE616" s="22">
        <v>639</v>
      </c>
      <c r="CF616" s="22">
        <v>74</v>
      </c>
      <c r="CG616" s="22">
        <v>541</v>
      </c>
      <c r="CH616" s="22">
        <v>76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538210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3</v>
      </c>
      <c r="J617" s="20">
        <v>-0.5</v>
      </c>
      <c r="K617" s="20">
        <v>-1</v>
      </c>
      <c r="L617" s="22">
        <v>0</v>
      </c>
      <c r="M617" s="20" t="s">
        <v>2627</v>
      </c>
      <c r="N617" s="20">
        <v>0</v>
      </c>
      <c r="O617" s="22">
        <v>655</v>
      </c>
      <c r="P617" s="23" t="b">
        <v>0</v>
      </c>
      <c r="Q617" s="20"/>
      <c r="R617" s="20"/>
      <c r="S617" s="22">
        <v>45</v>
      </c>
      <c r="T617" s="20" t="s">
        <v>2628</v>
      </c>
      <c r="U617" s="20">
        <v>1</v>
      </c>
      <c r="V617" s="20" t="s">
        <v>662</v>
      </c>
      <c r="W617" s="20">
        <v>0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2</v>
      </c>
      <c r="AD617" s="22">
        <v>3228</v>
      </c>
      <c r="AE617" s="22">
        <v>78</v>
      </c>
      <c r="AF617" s="22">
        <v>2149</v>
      </c>
      <c r="AG617" s="22">
        <v>139</v>
      </c>
      <c r="AH617" s="20">
        <v>0</v>
      </c>
      <c r="AI617" s="20">
        <v>0.4</v>
      </c>
      <c r="AJ617" s="20" t="s">
        <v>662</v>
      </c>
      <c r="AK617" s="22">
        <v>19</v>
      </c>
      <c r="AL617" s="22">
        <v>0</v>
      </c>
      <c r="AM617" s="22">
        <v>0</v>
      </c>
      <c r="AN617" s="22">
        <v>0</v>
      </c>
      <c r="AO617" s="22">
        <v>1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6</v>
      </c>
      <c r="AX617" s="20">
        <v>2.8</v>
      </c>
      <c r="AY617" s="20">
        <v>1</v>
      </c>
      <c r="AZ617" s="20">
        <v>2</v>
      </c>
      <c r="BA617" s="20">
        <v>0.6</v>
      </c>
      <c r="BB617" s="22">
        <v>0</v>
      </c>
      <c r="BC617" s="20">
        <v>0</v>
      </c>
      <c r="BD617" s="20">
        <v>0.01</v>
      </c>
      <c r="BE617" s="20">
        <v>0.01</v>
      </c>
      <c r="BF617" s="20">
        <v>0.12</v>
      </c>
      <c r="BG617" s="22">
        <v>387</v>
      </c>
      <c r="BH617" s="22">
        <v>180</v>
      </c>
      <c r="BI617" s="22">
        <v>362</v>
      </c>
      <c r="BJ617" s="22">
        <v>181</v>
      </c>
      <c r="BK617" s="22">
        <v>349</v>
      </c>
      <c r="BL617" s="22">
        <v>172</v>
      </c>
      <c r="BM617" s="22">
        <v>392</v>
      </c>
      <c r="BN617" s="22">
        <v>183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0.05</v>
      </c>
      <c r="BX617" s="22">
        <v>0.05</v>
      </c>
      <c r="BY617" s="22">
        <v>0.56999999999999995</v>
      </c>
      <c r="BZ617" s="22">
        <v>4.74</v>
      </c>
      <c r="CA617" s="22">
        <v>464</v>
      </c>
      <c r="CB617" s="22">
        <v>261</v>
      </c>
      <c r="CC617" s="22">
        <v>620</v>
      </c>
      <c r="CD617" s="22">
        <v>246</v>
      </c>
      <c r="CE617" s="22">
        <v>350</v>
      </c>
      <c r="CF617" s="22">
        <v>155</v>
      </c>
      <c r="CG617" s="22">
        <v>536</v>
      </c>
      <c r="CH617" s="22">
        <v>195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0"/>
      <c r="B618" s="20"/>
      <c r="C618" s="22">
        <v>487836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4</v>
      </c>
      <c r="J618" s="20">
        <v>-0.5</v>
      </c>
      <c r="K618" s="20">
        <v>-1</v>
      </c>
      <c r="L618" s="22">
        <v>0</v>
      </c>
      <c r="M618" s="20" t="s">
        <v>2629</v>
      </c>
      <c r="N618" s="20">
        <v>0</v>
      </c>
      <c r="O618" s="22">
        <v>656</v>
      </c>
      <c r="P618" s="23" t="b">
        <v>0</v>
      </c>
      <c r="Q618" s="20"/>
      <c r="R618" s="20"/>
      <c r="S618" s="22">
        <v>45</v>
      </c>
      <c r="T618" s="20" t="s">
        <v>2630</v>
      </c>
      <c r="U618" s="20">
        <v>1</v>
      </c>
      <c r="V618" s="20" t="s">
        <v>2631</v>
      </c>
      <c r="W618" s="20">
        <v>0.1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2</v>
      </c>
      <c r="AD618" s="22">
        <v>6496</v>
      </c>
      <c r="AE618" s="22">
        <v>284</v>
      </c>
      <c r="AF618" s="22">
        <v>4318</v>
      </c>
      <c r="AG618" s="22">
        <v>190</v>
      </c>
      <c r="AH618" s="20">
        <v>0</v>
      </c>
      <c r="AI618" s="20">
        <v>0.4</v>
      </c>
      <c r="AJ618" s="20" t="s">
        <v>2631</v>
      </c>
      <c r="AK618" s="22">
        <v>11</v>
      </c>
      <c r="AL618" s="22">
        <v>0</v>
      </c>
      <c r="AM618" s="22">
        <v>0</v>
      </c>
      <c r="AN618" s="22">
        <v>0</v>
      </c>
      <c r="AO618" s="22">
        <v>1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5</v>
      </c>
      <c r="AX618" s="20">
        <v>0</v>
      </c>
      <c r="AY618" s="20">
        <v>0.3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0.12</v>
      </c>
      <c r="BG618" s="22">
        <v>619</v>
      </c>
      <c r="BH618" s="22">
        <v>66</v>
      </c>
      <c r="BI618" s="22">
        <v>381</v>
      </c>
      <c r="BJ618" s="22">
        <v>51</v>
      </c>
      <c r="BK618" s="22">
        <v>606</v>
      </c>
      <c r="BL618" s="22">
        <v>68</v>
      </c>
      <c r="BM618" s="22">
        <v>624</v>
      </c>
      <c r="BN618" s="22">
        <v>68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0.98</v>
      </c>
      <c r="BZ618" s="22">
        <v>8.18</v>
      </c>
      <c r="CA618" s="22">
        <v>440</v>
      </c>
      <c r="CB618" s="22">
        <v>76</v>
      </c>
      <c r="CC618" s="22">
        <v>601</v>
      </c>
      <c r="CD618" s="22">
        <v>65</v>
      </c>
      <c r="CE618" s="22">
        <v>346</v>
      </c>
      <c r="CF618" s="22">
        <v>46</v>
      </c>
      <c r="CG618" s="22">
        <v>440</v>
      </c>
      <c r="CH618" s="22">
        <v>65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196100</v>
      </c>
      <c r="D619" s="22">
        <v>0</v>
      </c>
      <c r="E619" s="22">
        <v>0</v>
      </c>
      <c r="F619" s="22">
        <v>0</v>
      </c>
      <c r="G619" s="22">
        <v>0</v>
      </c>
      <c r="H619" s="22">
        <v>1</v>
      </c>
      <c r="I619" s="22">
        <v>3</v>
      </c>
      <c r="J619" s="20">
        <v>3.5</v>
      </c>
      <c r="K619" s="20">
        <v>3</v>
      </c>
      <c r="L619" s="22">
        <v>2</v>
      </c>
      <c r="M619" s="20" t="s">
        <v>2632</v>
      </c>
      <c r="N619" s="20">
        <v>4</v>
      </c>
      <c r="O619" s="22">
        <v>663</v>
      </c>
      <c r="P619" s="23" t="b">
        <v>0</v>
      </c>
      <c r="Q619" s="20"/>
      <c r="R619" s="20"/>
      <c r="S619" s="22">
        <v>50</v>
      </c>
      <c r="T619" s="20" t="s">
        <v>2633</v>
      </c>
      <c r="U619" s="20">
        <v>4.4000000000000004</v>
      </c>
      <c r="V619" s="20" t="s">
        <v>2634</v>
      </c>
      <c r="W619" s="20">
        <v>0.3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22</v>
      </c>
      <c r="AD619" s="22">
        <v>32671</v>
      </c>
      <c r="AE619" s="22">
        <v>2676</v>
      </c>
      <c r="AF619" s="22">
        <v>9793</v>
      </c>
      <c r="AG619" s="22">
        <v>1089</v>
      </c>
      <c r="AH619" s="20">
        <v>0.8</v>
      </c>
      <c r="AI619" s="20">
        <v>4.4000000000000004</v>
      </c>
      <c r="AJ619" s="20" t="s">
        <v>2634</v>
      </c>
      <c r="AK619" s="22">
        <v>415</v>
      </c>
      <c r="AL619" s="22">
        <v>2</v>
      </c>
      <c r="AM619" s="22">
        <v>0</v>
      </c>
      <c r="AN619" s="22">
        <v>1</v>
      </c>
      <c r="AO619" s="22">
        <v>11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2</v>
      </c>
      <c r="AW619" s="22">
        <v>84</v>
      </c>
      <c r="AX619" s="20">
        <v>114.8</v>
      </c>
      <c r="AY619" s="20">
        <v>111.4</v>
      </c>
      <c r="AZ619" s="20">
        <v>69</v>
      </c>
      <c r="BA619" s="20">
        <v>29.5</v>
      </c>
      <c r="BB619" s="22">
        <v>5</v>
      </c>
      <c r="BC619" s="20">
        <v>0.6</v>
      </c>
      <c r="BD619" s="20">
        <v>0.42</v>
      </c>
      <c r="BE619" s="20">
        <v>1.02</v>
      </c>
      <c r="BF619" s="20">
        <v>11.24</v>
      </c>
      <c r="BG619" s="22">
        <v>76</v>
      </c>
      <c r="BH619" s="22">
        <v>30</v>
      </c>
      <c r="BI619" s="22">
        <v>41</v>
      </c>
      <c r="BJ619" s="22">
        <v>31</v>
      </c>
      <c r="BK619" s="22">
        <v>83</v>
      </c>
      <c r="BL619" s="22">
        <v>46</v>
      </c>
      <c r="BM619" s="22">
        <v>54</v>
      </c>
      <c r="BN619" s="22">
        <v>36</v>
      </c>
      <c r="BO619" s="22">
        <v>2</v>
      </c>
      <c r="BP619" s="20"/>
      <c r="BQ619" s="20"/>
      <c r="BR619" s="20"/>
      <c r="BS619" s="20"/>
      <c r="BT619" s="20"/>
      <c r="BU619" s="22">
        <v>0.13</v>
      </c>
      <c r="BV619" s="22">
        <v>0</v>
      </c>
      <c r="BW619" s="22">
        <v>0.09</v>
      </c>
      <c r="BX619" s="22">
        <v>0.22</v>
      </c>
      <c r="BY619" s="22">
        <v>2.44</v>
      </c>
      <c r="BZ619" s="22">
        <v>2.39</v>
      </c>
      <c r="CA619" s="22">
        <v>192</v>
      </c>
      <c r="CB619" s="22">
        <v>120</v>
      </c>
      <c r="CC619" s="22">
        <v>50</v>
      </c>
      <c r="CD619" s="22">
        <v>22</v>
      </c>
      <c r="CE619" s="22">
        <v>43</v>
      </c>
      <c r="CF619" s="22">
        <v>20</v>
      </c>
      <c r="CG619" s="22">
        <v>276</v>
      </c>
      <c r="CH619" s="22">
        <v>85</v>
      </c>
      <c r="CI619" s="22">
        <v>1.08</v>
      </c>
      <c r="CJ619" s="22">
        <v>0.22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173807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3</v>
      </c>
      <c r="J620" s="20">
        <v>-0.3</v>
      </c>
      <c r="K620" s="20">
        <v>-0.8</v>
      </c>
      <c r="L620" s="22">
        <v>1</v>
      </c>
      <c r="M620" s="20" t="s">
        <v>1261</v>
      </c>
      <c r="N620" s="20">
        <v>0.2</v>
      </c>
      <c r="O620" s="22">
        <v>666</v>
      </c>
      <c r="P620" s="23" t="b">
        <v>0</v>
      </c>
      <c r="Q620" s="20"/>
      <c r="R620" s="20" t="s">
        <v>3136</v>
      </c>
      <c r="S620" s="22">
        <v>50</v>
      </c>
      <c r="T620" s="20" t="s">
        <v>2848</v>
      </c>
      <c r="U620" s="20">
        <v>0.5</v>
      </c>
      <c r="V620" s="20" t="s">
        <v>631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1</v>
      </c>
      <c r="AD620" s="22">
        <v>156</v>
      </c>
      <c r="AE620" s="22">
        <v>13</v>
      </c>
      <c r="AF620" s="22">
        <v>206</v>
      </c>
      <c r="AG620" s="22">
        <v>9</v>
      </c>
      <c r="AH620" s="20">
        <v>0</v>
      </c>
      <c r="AI620" s="20">
        <v>0.2</v>
      </c>
      <c r="AJ620" s="20" t="s">
        <v>2849</v>
      </c>
      <c r="AK620" s="22">
        <v>37</v>
      </c>
      <c r="AL620" s="22">
        <v>0</v>
      </c>
      <c r="AM620" s="22">
        <v>0</v>
      </c>
      <c r="AN620" s="22">
        <v>0</v>
      </c>
      <c r="AO620" s="22">
        <v>5</v>
      </c>
      <c r="AP620" s="22">
        <v>0</v>
      </c>
      <c r="AQ620" s="22">
        <v>0</v>
      </c>
      <c r="AR620" s="22">
        <v>0</v>
      </c>
      <c r="AS620" s="22">
        <v>1</v>
      </c>
      <c r="AT620" s="22">
        <v>0</v>
      </c>
      <c r="AU620" s="22">
        <v>0</v>
      </c>
      <c r="AV620" s="22">
        <v>0</v>
      </c>
      <c r="AW620" s="22">
        <v>-5</v>
      </c>
      <c r="AX620" s="20">
        <v>2.2000000000000002</v>
      </c>
      <c r="AY620" s="20">
        <v>1.9</v>
      </c>
      <c r="AZ620" s="20">
        <v>6</v>
      </c>
      <c r="BA620" s="20">
        <v>1.1000000000000001</v>
      </c>
      <c r="BB620" s="22">
        <v>0</v>
      </c>
      <c r="BC620" s="20">
        <v>0.09</v>
      </c>
      <c r="BD620" s="20">
        <v>0.02</v>
      </c>
      <c r="BE620" s="20">
        <v>0.11</v>
      </c>
      <c r="BF620" s="20">
        <v>2.04</v>
      </c>
      <c r="BG620" s="22">
        <v>393</v>
      </c>
      <c r="BH620" s="22">
        <v>185</v>
      </c>
      <c r="BI620" s="22">
        <v>346</v>
      </c>
      <c r="BJ620" s="22">
        <v>171</v>
      </c>
      <c r="BK620" s="22">
        <v>310</v>
      </c>
      <c r="BL620" s="22">
        <v>156</v>
      </c>
      <c r="BM620" s="22">
        <v>385</v>
      </c>
      <c r="BN620" s="22">
        <v>179</v>
      </c>
      <c r="BO620" s="20"/>
      <c r="BP620" s="20"/>
      <c r="BQ620" s="20"/>
      <c r="BR620" s="20"/>
      <c r="BS620" s="20"/>
      <c r="BT620" s="20"/>
      <c r="BU620" s="22">
        <v>0.22</v>
      </c>
      <c r="BV620" s="22">
        <v>0</v>
      </c>
      <c r="BW620" s="22">
        <v>0.05</v>
      </c>
      <c r="BX620" s="22">
        <v>0.27</v>
      </c>
      <c r="BY620" s="22">
        <v>4.96</v>
      </c>
      <c r="BZ620" s="22">
        <v>12.16</v>
      </c>
      <c r="CA620" s="22">
        <v>189</v>
      </c>
      <c r="CB620" s="22">
        <v>117</v>
      </c>
      <c r="CC620" s="22">
        <v>374</v>
      </c>
      <c r="CD620" s="22">
        <v>175</v>
      </c>
      <c r="CE620" s="22">
        <v>407</v>
      </c>
      <c r="CF620" s="22">
        <v>195</v>
      </c>
      <c r="CG620" s="22">
        <v>696</v>
      </c>
      <c r="CH620" s="22">
        <v>292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244619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-0.5</v>
      </c>
      <c r="K621" s="20">
        <v>-1</v>
      </c>
      <c r="L621" s="22">
        <v>-2</v>
      </c>
      <c r="M621" s="20" t="s">
        <v>1236</v>
      </c>
      <c r="N621" s="20">
        <v>0</v>
      </c>
      <c r="O621" s="22">
        <v>693</v>
      </c>
      <c r="P621" s="23" t="b">
        <v>0</v>
      </c>
      <c r="Q621" s="20"/>
      <c r="R621" s="20"/>
      <c r="S621" s="22">
        <v>40</v>
      </c>
      <c r="T621" s="20" t="s">
        <v>3137</v>
      </c>
      <c r="U621" s="20">
        <v>0</v>
      </c>
      <c r="V621" s="20" t="s">
        <v>558</v>
      </c>
      <c r="W621" s="20">
        <v>0.1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0</v>
      </c>
      <c r="AD621" s="22">
        <v>3881</v>
      </c>
      <c r="AE621" s="22">
        <v>243</v>
      </c>
      <c r="AF621" s="22">
        <v>1039</v>
      </c>
      <c r="AG621" s="22">
        <v>179</v>
      </c>
      <c r="AH621" s="20">
        <v>0</v>
      </c>
      <c r="AI621" s="20">
        <v>0</v>
      </c>
      <c r="AJ621" s="20" t="s">
        <v>558</v>
      </c>
      <c r="AK621" s="22">
        <v>202</v>
      </c>
      <c r="AL621" s="22">
        <v>0</v>
      </c>
      <c r="AM621" s="22">
        <v>0</v>
      </c>
      <c r="AN621" s="22">
        <v>0</v>
      </c>
      <c r="AO621" s="22">
        <v>10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24</v>
      </c>
      <c r="AX621" s="20">
        <v>31</v>
      </c>
      <c r="AY621" s="20">
        <v>2.7</v>
      </c>
      <c r="AZ621" s="20">
        <v>42</v>
      </c>
      <c r="BA621" s="20">
        <v>7.6</v>
      </c>
      <c r="BB621" s="22">
        <v>2</v>
      </c>
      <c r="BC621" s="20">
        <v>0.43</v>
      </c>
      <c r="BD621" s="20">
        <v>0.01</v>
      </c>
      <c r="BE621" s="20">
        <v>0.44</v>
      </c>
      <c r="BF621" s="20">
        <v>5.91</v>
      </c>
      <c r="BG621" s="22">
        <v>265</v>
      </c>
      <c r="BH621" s="22">
        <v>105</v>
      </c>
      <c r="BI621" s="22">
        <v>338</v>
      </c>
      <c r="BJ621" s="22">
        <v>123</v>
      </c>
      <c r="BK621" s="22">
        <v>133</v>
      </c>
      <c r="BL621" s="22">
        <v>20</v>
      </c>
      <c r="BM621" s="22">
        <v>277</v>
      </c>
      <c r="BN621" s="22">
        <v>98</v>
      </c>
      <c r="BO621" s="20"/>
      <c r="BP621" s="20"/>
      <c r="BQ621" s="20"/>
      <c r="BR621" s="20"/>
      <c r="BS621" s="20"/>
      <c r="BT621" s="20"/>
      <c r="BU621" s="22">
        <v>0.19</v>
      </c>
      <c r="BV621" s="22">
        <v>0</v>
      </c>
      <c r="BW621" s="22">
        <v>0</v>
      </c>
      <c r="BX621" s="22">
        <v>0.19</v>
      </c>
      <c r="BY621" s="22">
        <v>2.63</v>
      </c>
      <c r="BZ621" s="22">
        <v>4.46</v>
      </c>
      <c r="CA621" s="22">
        <v>657</v>
      </c>
      <c r="CB621" s="22">
        <v>191</v>
      </c>
      <c r="CC621" s="22">
        <v>441</v>
      </c>
      <c r="CD621" s="22">
        <v>157</v>
      </c>
      <c r="CE621" s="22">
        <v>475</v>
      </c>
      <c r="CF621" s="22">
        <v>169</v>
      </c>
      <c r="CG621" s="22">
        <v>500</v>
      </c>
      <c r="CH621" s="22">
        <v>190</v>
      </c>
      <c r="CI621" s="22">
        <v>0.89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75</v>
      </c>
      <c r="B622" s="20"/>
      <c r="C622" s="22">
        <v>242898</v>
      </c>
      <c r="D622" s="22">
        <v>-1</v>
      </c>
      <c r="E622" s="22">
        <v>1</v>
      </c>
      <c r="F622" s="22">
        <v>-2</v>
      </c>
      <c r="G622" s="22">
        <v>2</v>
      </c>
      <c r="H622" s="22">
        <v>0</v>
      </c>
      <c r="I622" s="22">
        <v>3</v>
      </c>
      <c r="J622" s="20">
        <v>0.5</v>
      </c>
      <c r="K622" s="20">
        <v>0.7</v>
      </c>
      <c r="L622" s="22">
        <v>2</v>
      </c>
      <c r="M622" s="20" t="s">
        <v>1547</v>
      </c>
      <c r="N622" s="20">
        <v>1.2</v>
      </c>
      <c r="O622" s="22">
        <v>450</v>
      </c>
      <c r="P622" s="23" t="b">
        <v>0</v>
      </c>
      <c r="Q622" s="20" t="s">
        <v>3396</v>
      </c>
      <c r="R622" s="20" t="s">
        <v>3435</v>
      </c>
      <c r="S622" s="22">
        <v>58</v>
      </c>
      <c r="T622" s="20" t="s">
        <v>1548</v>
      </c>
      <c r="U622" s="20">
        <v>1.8</v>
      </c>
      <c r="V622" s="20" t="s">
        <v>459</v>
      </c>
      <c r="W622" s="20">
        <v>0.4</v>
      </c>
      <c r="X622" s="23" t="b">
        <v>0</v>
      </c>
      <c r="Y622" s="20"/>
      <c r="Z622" s="20" t="s">
        <v>937</v>
      </c>
      <c r="AA622" s="22">
        <v>18</v>
      </c>
      <c r="AB622" s="22">
        <v>6</v>
      </c>
      <c r="AC622" s="22">
        <v>9</v>
      </c>
      <c r="AD622" s="22">
        <v>21221</v>
      </c>
      <c r="AE622" s="22">
        <v>965</v>
      </c>
      <c r="AF622" s="22">
        <v>44041</v>
      </c>
      <c r="AG622" s="22">
        <v>1823</v>
      </c>
      <c r="AH622" s="20">
        <v>0.2</v>
      </c>
      <c r="AI622" s="20">
        <v>1.6</v>
      </c>
      <c r="AJ622" s="20" t="s">
        <v>459</v>
      </c>
      <c r="AK622" s="22">
        <v>310</v>
      </c>
      <c r="AL622" s="22">
        <v>0</v>
      </c>
      <c r="AM622" s="22">
        <v>0</v>
      </c>
      <c r="AN622" s="22">
        <v>0</v>
      </c>
      <c r="AO622" s="22">
        <v>7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13</v>
      </c>
      <c r="AX622" s="20">
        <v>23.2</v>
      </c>
      <c r="AY622" s="20">
        <v>31.3</v>
      </c>
      <c r="AZ622" s="20">
        <v>76</v>
      </c>
      <c r="BA622" s="20">
        <v>12.9</v>
      </c>
      <c r="BB622" s="22">
        <v>4</v>
      </c>
      <c r="BC622" s="20">
        <v>0.96</v>
      </c>
      <c r="BD622" s="20">
        <v>0.08</v>
      </c>
      <c r="BE622" s="20">
        <v>1.04</v>
      </c>
      <c r="BF622" s="20">
        <v>4.8600000000000003</v>
      </c>
      <c r="BG622" s="22">
        <v>291</v>
      </c>
      <c r="BH622" s="22">
        <v>121</v>
      </c>
      <c r="BI622" s="22">
        <v>195</v>
      </c>
      <c r="BJ622" s="22">
        <v>108</v>
      </c>
      <c r="BK622" s="22">
        <v>75</v>
      </c>
      <c r="BL622" s="22">
        <v>43</v>
      </c>
      <c r="BM622" s="22">
        <v>204</v>
      </c>
      <c r="BN622" s="22">
        <v>98</v>
      </c>
      <c r="BO622" s="20"/>
      <c r="BP622" s="20"/>
      <c r="BQ622" s="20"/>
      <c r="BR622" s="20"/>
      <c r="BS622" s="20"/>
      <c r="BT622" s="20"/>
      <c r="BU622" s="22">
        <v>0.28000000000000003</v>
      </c>
      <c r="BV622" s="22">
        <v>0</v>
      </c>
      <c r="BW622" s="22">
        <v>0.02</v>
      </c>
      <c r="BX622" s="22">
        <v>0.3</v>
      </c>
      <c r="BY622" s="22">
        <v>1.41</v>
      </c>
      <c r="BZ622" s="22">
        <v>2.0299999999999998</v>
      </c>
      <c r="CA622" s="22">
        <v>83</v>
      </c>
      <c r="CB622" s="22">
        <v>52</v>
      </c>
      <c r="CC622" s="22">
        <v>244</v>
      </c>
      <c r="CD622" s="22">
        <v>111</v>
      </c>
      <c r="CE622" s="22">
        <v>242</v>
      </c>
      <c r="CF622" s="22">
        <v>112</v>
      </c>
      <c r="CG622" s="22">
        <v>235</v>
      </c>
      <c r="CH622" s="22">
        <v>74</v>
      </c>
      <c r="CI622" s="22">
        <v>1.1599999999999999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214572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1</v>
      </c>
      <c r="J623" s="20">
        <v>-0.5</v>
      </c>
      <c r="K623" s="20">
        <v>-0.5</v>
      </c>
      <c r="L623" s="22">
        <v>0</v>
      </c>
      <c r="M623" s="20" t="s">
        <v>1446</v>
      </c>
      <c r="N623" s="20">
        <v>0</v>
      </c>
      <c r="O623" s="22">
        <v>491</v>
      </c>
      <c r="P623" s="23" t="b">
        <v>0</v>
      </c>
      <c r="Q623" s="20"/>
      <c r="R623" s="20"/>
      <c r="S623" s="22">
        <v>40</v>
      </c>
      <c r="T623" s="20" t="s">
        <v>1621</v>
      </c>
      <c r="U623" s="20">
        <v>0</v>
      </c>
      <c r="V623" s="20" t="s">
        <v>708</v>
      </c>
      <c r="W623" s="20">
        <v>0.2</v>
      </c>
      <c r="X623" s="23" t="b">
        <v>0</v>
      </c>
      <c r="Y623" s="20"/>
      <c r="Z623" s="20" t="s">
        <v>858</v>
      </c>
      <c r="AA623" s="22">
        <v>18</v>
      </c>
      <c r="AB623" s="22">
        <v>6</v>
      </c>
      <c r="AC623" s="22">
        <v>0</v>
      </c>
      <c r="AD623" s="22">
        <v>3467</v>
      </c>
      <c r="AE623" s="22">
        <v>111</v>
      </c>
      <c r="AF623" s="22">
        <v>6483</v>
      </c>
      <c r="AG623" s="22">
        <v>304</v>
      </c>
      <c r="AH623" s="20">
        <v>0</v>
      </c>
      <c r="AI623" s="20">
        <v>0</v>
      </c>
      <c r="AJ623" s="20" t="s">
        <v>708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462</v>
      </c>
      <c r="BH623" s="22">
        <v>52</v>
      </c>
      <c r="BI623" s="22">
        <v>447</v>
      </c>
      <c r="BJ623" s="22">
        <v>35</v>
      </c>
      <c r="BK623" s="22">
        <v>418</v>
      </c>
      <c r="BL623" s="22">
        <v>31</v>
      </c>
      <c r="BM623" s="22">
        <v>468</v>
      </c>
      <c r="BN623" s="22">
        <v>52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644</v>
      </c>
      <c r="CB623" s="22">
        <v>59</v>
      </c>
      <c r="CC623" s="22">
        <v>430</v>
      </c>
      <c r="CD623" s="22">
        <v>51</v>
      </c>
      <c r="CE623" s="22">
        <v>464</v>
      </c>
      <c r="CF623" s="22">
        <v>52</v>
      </c>
      <c r="CG623" s="22">
        <v>311</v>
      </c>
      <c r="CH623" s="22">
        <v>48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202993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3</v>
      </c>
      <c r="J624" s="20">
        <v>0</v>
      </c>
      <c r="K624" s="20">
        <v>0</v>
      </c>
      <c r="L624" s="22">
        <v>0</v>
      </c>
      <c r="M624" s="20" t="s">
        <v>307</v>
      </c>
      <c r="N624" s="20">
        <v>0</v>
      </c>
      <c r="O624" s="22">
        <v>492</v>
      </c>
      <c r="P624" s="23" t="b">
        <v>0</v>
      </c>
      <c r="Q624" s="20" t="s">
        <v>3436</v>
      </c>
      <c r="R624" s="20" t="s">
        <v>2306</v>
      </c>
      <c r="S624" s="22">
        <v>54</v>
      </c>
      <c r="T624" s="20" t="s">
        <v>1607</v>
      </c>
      <c r="U624" s="20">
        <v>0</v>
      </c>
      <c r="V624" s="20" t="s">
        <v>548</v>
      </c>
      <c r="W624" s="20">
        <v>0</v>
      </c>
      <c r="X624" s="23" t="b">
        <v>0</v>
      </c>
      <c r="Y624" s="20"/>
      <c r="Z624" s="20" t="s">
        <v>899</v>
      </c>
      <c r="AA624" s="22">
        <v>18</v>
      </c>
      <c r="AB624" s="22">
        <v>6</v>
      </c>
      <c r="AC624" s="22">
        <v>0</v>
      </c>
      <c r="AD624" s="22">
        <v>292</v>
      </c>
      <c r="AE624" s="22">
        <v>15</v>
      </c>
      <c r="AF624" s="22">
        <v>705</v>
      </c>
      <c r="AG624" s="22">
        <v>17</v>
      </c>
      <c r="AH624" s="20">
        <v>0</v>
      </c>
      <c r="AI624" s="20">
        <v>0</v>
      </c>
      <c r="AJ624" s="20" t="s">
        <v>548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699</v>
      </c>
      <c r="BH624" s="22">
        <v>301</v>
      </c>
      <c r="BI624" s="22">
        <v>699</v>
      </c>
      <c r="BJ624" s="22">
        <v>302</v>
      </c>
      <c r="BK624" s="22">
        <v>696</v>
      </c>
      <c r="BL624" s="22">
        <v>300</v>
      </c>
      <c r="BM624" s="22">
        <v>700</v>
      </c>
      <c r="BN624" s="22">
        <v>302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127</v>
      </c>
      <c r="CB624" s="22">
        <v>80</v>
      </c>
      <c r="CC624" s="22">
        <v>692</v>
      </c>
      <c r="CD624" s="22">
        <v>299</v>
      </c>
      <c r="CE624" s="22">
        <v>699</v>
      </c>
      <c r="CF624" s="22">
        <v>301</v>
      </c>
      <c r="CG624" s="22">
        <v>674</v>
      </c>
      <c r="CH624" s="22">
        <v>276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227127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3</v>
      </c>
      <c r="J625" s="20">
        <v>0.8</v>
      </c>
      <c r="K625" s="20">
        <v>0.8</v>
      </c>
      <c r="L625" s="22">
        <v>1</v>
      </c>
      <c r="M625" s="20" t="s">
        <v>1612</v>
      </c>
      <c r="N625" s="20">
        <v>1.3</v>
      </c>
      <c r="O625" s="22">
        <v>493</v>
      </c>
      <c r="P625" s="23" t="b">
        <v>0</v>
      </c>
      <c r="Q625" s="20"/>
      <c r="R625" s="20"/>
      <c r="S625" s="22">
        <v>50</v>
      </c>
      <c r="T625" s="20" t="s">
        <v>1613</v>
      </c>
      <c r="U625" s="20">
        <v>1.8</v>
      </c>
      <c r="V625" s="20" t="s">
        <v>629</v>
      </c>
      <c r="W625" s="20">
        <v>0.6</v>
      </c>
      <c r="X625" s="23" t="b">
        <v>0</v>
      </c>
      <c r="Y625" s="20"/>
      <c r="Z625" s="20" t="s">
        <v>858</v>
      </c>
      <c r="AA625" s="22">
        <v>18</v>
      </c>
      <c r="AB625" s="22">
        <v>6</v>
      </c>
      <c r="AC625" s="22">
        <v>11</v>
      </c>
      <c r="AD625" s="22">
        <v>56058</v>
      </c>
      <c r="AE625" s="22">
        <v>2374</v>
      </c>
      <c r="AF625" s="22">
        <v>37772</v>
      </c>
      <c r="AG625" s="22">
        <v>2490</v>
      </c>
      <c r="AH625" s="20">
        <v>0.3</v>
      </c>
      <c r="AI625" s="20">
        <v>2.2000000000000002</v>
      </c>
      <c r="AJ625" s="20" t="s">
        <v>629</v>
      </c>
      <c r="AK625" s="22">
        <v>523</v>
      </c>
      <c r="AL625" s="22">
        <v>0</v>
      </c>
      <c r="AM625" s="22">
        <v>0</v>
      </c>
      <c r="AN625" s="22">
        <v>2</v>
      </c>
      <c r="AO625" s="22">
        <v>7</v>
      </c>
      <c r="AP625" s="22">
        <v>0</v>
      </c>
      <c r="AQ625" s="22">
        <v>0</v>
      </c>
      <c r="AR625" s="22">
        <v>0</v>
      </c>
      <c r="AS625" s="22">
        <v>3</v>
      </c>
      <c r="AT625" s="22">
        <v>0</v>
      </c>
      <c r="AU625" s="22">
        <v>0</v>
      </c>
      <c r="AV625" s="22">
        <v>0</v>
      </c>
      <c r="AW625" s="22">
        <v>86</v>
      </c>
      <c r="AX625" s="20">
        <v>142.80000000000001</v>
      </c>
      <c r="AY625" s="20">
        <v>90.7</v>
      </c>
      <c r="AZ625" s="20">
        <v>92</v>
      </c>
      <c r="BA625" s="20">
        <v>32.5</v>
      </c>
      <c r="BB625" s="22">
        <v>6</v>
      </c>
      <c r="BC625" s="20">
        <v>0.51</v>
      </c>
      <c r="BD625" s="20">
        <v>0.51</v>
      </c>
      <c r="BE625" s="20">
        <v>1.02</v>
      </c>
      <c r="BF625" s="20">
        <v>8.56</v>
      </c>
      <c r="BG625" s="22">
        <v>45</v>
      </c>
      <c r="BH625" s="22">
        <v>17</v>
      </c>
      <c r="BI625" s="22">
        <v>58</v>
      </c>
      <c r="BJ625" s="22">
        <v>43</v>
      </c>
      <c r="BK625" s="22">
        <v>58</v>
      </c>
      <c r="BL625" s="22">
        <v>32</v>
      </c>
      <c r="BM625" s="22">
        <v>47</v>
      </c>
      <c r="BN625" s="22">
        <v>30</v>
      </c>
      <c r="BO625" s="20"/>
      <c r="BP625" s="20"/>
      <c r="BQ625" s="20"/>
      <c r="BR625" s="20"/>
      <c r="BS625" s="20"/>
      <c r="BT625" s="20"/>
      <c r="BU625" s="22">
        <v>0.09</v>
      </c>
      <c r="BV625" s="22">
        <v>0</v>
      </c>
      <c r="BW625" s="22">
        <v>0.09</v>
      </c>
      <c r="BX625" s="22">
        <v>0.18</v>
      </c>
      <c r="BY625" s="22">
        <v>1.47</v>
      </c>
      <c r="BZ625" s="22">
        <v>1.2</v>
      </c>
      <c r="CA625" s="22">
        <v>200</v>
      </c>
      <c r="CB625" s="22">
        <v>126</v>
      </c>
      <c r="CC625" s="22">
        <v>227</v>
      </c>
      <c r="CD625" s="22">
        <v>101</v>
      </c>
      <c r="CE625" s="22">
        <v>239</v>
      </c>
      <c r="CF625" s="22">
        <v>109</v>
      </c>
      <c r="CG625" s="22">
        <v>207</v>
      </c>
      <c r="CH625" s="22">
        <v>62</v>
      </c>
      <c r="CI625" s="22">
        <v>1.03</v>
      </c>
      <c r="CJ625" s="22">
        <v>0.34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436234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133</v>
      </c>
      <c r="N626" s="20">
        <v>0</v>
      </c>
      <c r="O626" s="22">
        <v>494</v>
      </c>
      <c r="P626" s="23" t="b">
        <v>0</v>
      </c>
      <c r="Q626" s="20" t="s">
        <v>3437</v>
      </c>
      <c r="R626" s="20" t="s">
        <v>2484</v>
      </c>
      <c r="S626" s="22">
        <v>49</v>
      </c>
      <c r="T626" s="20" t="s">
        <v>1627</v>
      </c>
      <c r="U626" s="20">
        <v>0</v>
      </c>
      <c r="V626" s="20" t="s">
        <v>1628</v>
      </c>
      <c r="W626" s="20">
        <v>0</v>
      </c>
      <c r="X626" s="23" t="b">
        <v>0</v>
      </c>
      <c r="Y626" s="20"/>
      <c r="Z626" s="20" t="s">
        <v>899</v>
      </c>
      <c r="AA626" s="22">
        <v>18</v>
      </c>
      <c r="AB626" s="22">
        <v>6</v>
      </c>
      <c r="AC626" s="22">
        <v>0</v>
      </c>
      <c r="AD626" s="22">
        <v>167</v>
      </c>
      <c r="AE626" s="22">
        <v>11</v>
      </c>
      <c r="AF626" s="22">
        <v>439</v>
      </c>
      <c r="AG626" s="22">
        <v>11</v>
      </c>
      <c r="AH626" s="20">
        <v>0</v>
      </c>
      <c r="AI626" s="20">
        <v>0</v>
      </c>
      <c r="AJ626" s="20" t="s">
        <v>133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667</v>
      </c>
      <c r="BH626" s="22">
        <v>277</v>
      </c>
      <c r="BI626" s="22">
        <v>667</v>
      </c>
      <c r="BJ626" s="22">
        <v>278</v>
      </c>
      <c r="BK626" s="22">
        <v>663</v>
      </c>
      <c r="BL626" s="22">
        <v>275</v>
      </c>
      <c r="BM626" s="22">
        <v>671</v>
      </c>
      <c r="BN626" s="22">
        <v>279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277</v>
      </c>
      <c r="CB626" s="22">
        <v>181</v>
      </c>
      <c r="CC626" s="22">
        <v>658</v>
      </c>
      <c r="CD626" s="22">
        <v>273</v>
      </c>
      <c r="CE626" s="22">
        <v>671</v>
      </c>
      <c r="CF626" s="22">
        <v>279</v>
      </c>
      <c r="CG626" s="22">
        <v>691</v>
      </c>
      <c r="CH626" s="22">
        <v>288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115556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2</v>
      </c>
      <c r="J627" s="20">
        <v>-0.5</v>
      </c>
      <c r="K627" s="20">
        <v>-0.5</v>
      </c>
      <c r="L627" s="22">
        <v>0</v>
      </c>
      <c r="M627" s="20" t="s">
        <v>999</v>
      </c>
      <c r="N627" s="20">
        <v>0</v>
      </c>
      <c r="O627" s="22">
        <v>495</v>
      </c>
      <c r="P627" s="23" t="b">
        <v>0</v>
      </c>
      <c r="Q627" s="20"/>
      <c r="R627" s="20"/>
      <c r="S627" s="22">
        <v>44</v>
      </c>
      <c r="T627" s="20" t="s">
        <v>1598</v>
      </c>
      <c r="U627" s="20">
        <v>2.5</v>
      </c>
      <c r="V627" s="20" t="s">
        <v>631</v>
      </c>
      <c r="W627" s="20">
        <v>0.5</v>
      </c>
      <c r="X627" s="23" t="b">
        <v>0</v>
      </c>
      <c r="Y627" s="20"/>
      <c r="Z627" s="20" t="s">
        <v>858</v>
      </c>
      <c r="AA627" s="22">
        <v>18</v>
      </c>
      <c r="AB627" s="22">
        <v>6</v>
      </c>
      <c r="AC627" s="22">
        <v>5</v>
      </c>
      <c r="AD627" s="22">
        <v>9033</v>
      </c>
      <c r="AE627" s="22">
        <v>348</v>
      </c>
      <c r="AF627" s="22">
        <v>37155</v>
      </c>
      <c r="AG627" s="22">
        <v>1578</v>
      </c>
      <c r="AH627" s="20">
        <v>0</v>
      </c>
      <c r="AI627" s="20">
        <v>1.1000000000000001</v>
      </c>
      <c r="AJ627" s="20" t="s">
        <v>631</v>
      </c>
      <c r="AK627" s="22">
        <v>28</v>
      </c>
      <c r="AL627" s="22">
        <v>0</v>
      </c>
      <c r="AM627" s="22">
        <v>1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10</v>
      </c>
      <c r="AX627" s="20">
        <v>9.1999999999999993</v>
      </c>
      <c r="AY627" s="20">
        <v>4.3</v>
      </c>
      <c r="AZ627" s="20">
        <v>10</v>
      </c>
      <c r="BA627" s="20">
        <v>2.2999999999999998</v>
      </c>
      <c r="BB627" s="22">
        <v>0</v>
      </c>
      <c r="BC627" s="20">
        <v>0.56000000000000005</v>
      </c>
      <c r="BD627" s="20">
        <v>0.01</v>
      </c>
      <c r="BE627" s="20">
        <v>0.56999999999999995</v>
      </c>
      <c r="BF627" s="20">
        <v>0.47</v>
      </c>
      <c r="BG627" s="22">
        <v>348</v>
      </c>
      <c r="BH627" s="22">
        <v>132</v>
      </c>
      <c r="BI627" s="22">
        <v>326</v>
      </c>
      <c r="BJ627" s="22">
        <v>118</v>
      </c>
      <c r="BK627" s="22">
        <v>267</v>
      </c>
      <c r="BL627" s="22">
        <v>82</v>
      </c>
      <c r="BM627" s="22">
        <v>353</v>
      </c>
      <c r="BN627" s="22">
        <v>126</v>
      </c>
      <c r="BO627" s="20"/>
      <c r="BP627" s="20"/>
      <c r="BQ627" s="20"/>
      <c r="BR627" s="20"/>
      <c r="BS627" s="20"/>
      <c r="BT627" s="20"/>
      <c r="BU627" s="22">
        <v>1.8</v>
      </c>
      <c r="BV627" s="22">
        <v>0</v>
      </c>
      <c r="BW627" s="22">
        <v>0.03</v>
      </c>
      <c r="BX627" s="22">
        <v>1.83</v>
      </c>
      <c r="BY627" s="22">
        <v>1.51</v>
      </c>
      <c r="BZ627" s="22">
        <v>0</v>
      </c>
      <c r="CA627" s="22">
        <v>498</v>
      </c>
      <c r="CB627" s="22">
        <v>117</v>
      </c>
      <c r="CC627" s="22">
        <v>502</v>
      </c>
      <c r="CD627" s="22">
        <v>195</v>
      </c>
      <c r="CE627" s="22">
        <v>162</v>
      </c>
      <c r="CF627" s="22">
        <v>53</v>
      </c>
      <c r="CG627" s="22">
        <v>221</v>
      </c>
      <c r="CH627" s="22">
        <v>84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93264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2</v>
      </c>
      <c r="J628" s="20">
        <v>-0.5</v>
      </c>
      <c r="K628" s="20">
        <v>-0.5</v>
      </c>
      <c r="L628" s="22">
        <v>0</v>
      </c>
      <c r="M628" s="20" t="s">
        <v>1439</v>
      </c>
      <c r="N628" s="20">
        <v>0</v>
      </c>
      <c r="O628" s="22">
        <v>496</v>
      </c>
      <c r="P628" s="23" t="b">
        <v>0</v>
      </c>
      <c r="Q628" s="20"/>
      <c r="R628" s="20"/>
      <c r="S628" s="22">
        <v>43</v>
      </c>
      <c r="T628" s="20" t="s">
        <v>1597</v>
      </c>
      <c r="U628" s="20">
        <v>0</v>
      </c>
      <c r="V628" s="20" t="s">
        <v>484</v>
      </c>
      <c r="W628" s="20">
        <v>0.6</v>
      </c>
      <c r="X628" s="23" t="b">
        <v>0</v>
      </c>
      <c r="Y628" s="20"/>
      <c r="Z628" s="20" t="s">
        <v>858</v>
      </c>
      <c r="AA628" s="22">
        <v>18</v>
      </c>
      <c r="AB628" s="22">
        <v>6</v>
      </c>
      <c r="AC628" s="22">
        <v>0</v>
      </c>
      <c r="AD628" s="22">
        <v>9474</v>
      </c>
      <c r="AE628" s="22">
        <v>657</v>
      </c>
      <c r="AF628" s="22">
        <v>60234</v>
      </c>
      <c r="AG628" s="22">
        <v>1525</v>
      </c>
      <c r="AH628" s="20">
        <v>0</v>
      </c>
      <c r="AI628" s="20">
        <v>0</v>
      </c>
      <c r="AJ628" s="20" t="s">
        <v>484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513</v>
      </c>
      <c r="BH628" s="22">
        <v>197</v>
      </c>
      <c r="BI628" s="22">
        <v>499</v>
      </c>
      <c r="BJ628" s="22">
        <v>195</v>
      </c>
      <c r="BK628" s="22">
        <v>473</v>
      </c>
      <c r="BL628" s="22">
        <v>183</v>
      </c>
      <c r="BM628" s="22">
        <v>518</v>
      </c>
      <c r="BN628" s="22">
        <v>197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585</v>
      </c>
      <c r="CB628" s="22">
        <v>152</v>
      </c>
      <c r="CC628" s="22">
        <v>484</v>
      </c>
      <c r="CD628" s="22">
        <v>183</v>
      </c>
      <c r="CE628" s="22">
        <v>517</v>
      </c>
      <c r="CF628" s="22">
        <v>194</v>
      </c>
      <c r="CG628" s="22">
        <v>205</v>
      </c>
      <c r="CH628" s="22">
        <v>78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241157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2</v>
      </c>
      <c r="J629" s="20">
        <v>0.2</v>
      </c>
      <c r="K629" s="20">
        <v>0.2</v>
      </c>
      <c r="L629" s="22">
        <v>0</v>
      </c>
      <c r="M629" s="20" t="s">
        <v>174</v>
      </c>
      <c r="N629" s="20">
        <v>0.7</v>
      </c>
      <c r="O629" s="22">
        <v>497</v>
      </c>
      <c r="P629" s="23" t="b">
        <v>0</v>
      </c>
      <c r="Q629" s="20"/>
      <c r="R629" s="20"/>
      <c r="S629" s="22">
        <v>45</v>
      </c>
      <c r="T629" s="20" t="s">
        <v>1614</v>
      </c>
      <c r="U629" s="20">
        <v>2.8</v>
      </c>
      <c r="V629" s="20" t="s">
        <v>1615</v>
      </c>
      <c r="W629" s="20">
        <v>1.2</v>
      </c>
      <c r="X629" s="23" t="b">
        <v>0</v>
      </c>
      <c r="Y629" s="20"/>
      <c r="Z629" s="20" t="s">
        <v>858</v>
      </c>
      <c r="AA629" s="22">
        <v>18</v>
      </c>
      <c r="AB629" s="22">
        <v>6</v>
      </c>
      <c r="AC629" s="22">
        <v>11</v>
      </c>
      <c r="AD629" s="22">
        <v>128414</v>
      </c>
      <c r="AE629" s="22">
        <v>702</v>
      </c>
      <c r="AF629" s="22">
        <v>122394</v>
      </c>
      <c r="AG629" s="22">
        <v>5074</v>
      </c>
      <c r="AH629" s="20">
        <v>0.2</v>
      </c>
      <c r="AI629" s="20">
        <v>2.4</v>
      </c>
      <c r="AJ629" s="20" t="s">
        <v>2307</v>
      </c>
      <c r="AK629" s="22">
        <v>97</v>
      </c>
      <c r="AL629" s="22">
        <v>1</v>
      </c>
      <c r="AM629" s="22">
        <v>0</v>
      </c>
      <c r="AN629" s="22">
        <v>0</v>
      </c>
      <c r="AO629" s="22">
        <v>3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1</v>
      </c>
      <c r="AW629" s="22">
        <v>34</v>
      </c>
      <c r="AX629" s="20">
        <v>52.8</v>
      </c>
      <c r="AY629" s="20">
        <v>14.7</v>
      </c>
      <c r="AZ629" s="20">
        <v>11</v>
      </c>
      <c r="BA629" s="20">
        <v>8</v>
      </c>
      <c r="BB629" s="22">
        <v>1</v>
      </c>
      <c r="BC629" s="20">
        <v>0.05</v>
      </c>
      <c r="BD629" s="20">
        <v>0.14000000000000001</v>
      </c>
      <c r="BE629" s="20">
        <v>0.19</v>
      </c>
      <c r="BF629" s="20">
        <v>2.41</v>
      </c>
      <c r="BG629" s="22">
        <v>213</v>
      </c>
      <c r="BH629" s="22">
        <v>85</v>
      </c>
      <c r="BI629" s="22">
        <v>269</v>
      </c>
      <c r="BJ629" s="22">
        <v>86</v>
      </c>
      <c r="BK629" s="22">
        <v>261</v>
      </c>
      <c r="BL629" s="22">
        <v>79</v>
      </c>
      <c r="BM629" s="22">
        <v>272</v>
      </c>
      <c r="BN629" s="22">
        <v>96</v>
      </c>
      <c r="BO629" s="20"/>
      <c r="BP629" s="20"/>
      <c r="BQ629" s="20"/>
      <c r="BR629" s="20"/>
      <c r="BS629" s="20"/>
      <c r="BT629" s="20"/>
      <c r="BU629" s="22">
        <v>0.05</v>
      </c>
      <c r="BV629" s="22">
        <v>0</v>
      </c>
      <c r="BW629" s="22">
        <v>0.13</v>
      </c>
      <c r="BX629" s="22">
        <v>0.18</v>
      </c>
      <c r="BY629" s="22">
        <v>2.2400000000000002</v>
      </c>
      <c r="BZ629" s="22">
        <v>2.78</v>
      </c>
      <c r="CA629" s="22">
        <v>402</v>
      </c>
      <c r="CB629" s="22">
        <v>86</v>
      </c>
      <c r="CC629" s="22">
        <v>301</v>
      </c>
      <c r="CD629" s="22">
        <v>98</v>
      </c>
      <c r="CE629" s="22">
        <v>138</v>
      </c>
      <c r="CF629" s="22">
        <v>45</v>
      </c>
      <c r="CG629" s="22">
        <v>153</v>
      </c>
      <c r="CH629" s="22">
        <v>59</v>
      </c>
      <c r="CI629" s="22">
        <v>0.93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100</v>
      </c>
      <c r="B630" s="22">
        <v>100</v>
      </c>
      <c r="C630" s="22">
        <v>40383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1</v>
      </c>
      <c r="J630" s="20">
        <v>-0.5</v>
      </c>
      <c r="K630" s="20">
        <v>-0.5</v>
      </c>
      <c r="L630" s="22">
        <v>0</v>
      </c>
      <c r="M630" s="20" t="s">
        <v>622</v>
      </c>
      <c r="N630" s="20">
        <v>0</v>
      </c>
      <c r="O630" s="22">
        <v>498</v>
      </c>
      <c r="P630" s="23" t="b">
        <v>0</v>
      </c>
      <c r="Q630" s="20"/>
      <c r="R630" s="20" t="s">
        <v>2635</v>
      </c>
      <c r="S630" s="22">
        <v>40</v>
      </c>
      <c r="T630" s="20" t="s">
        <v>1592</v>
      </c>
      <c r="U630" s="20">
        <v>0</v>
      </c>
      <c r="V630" s="20" t="s">
        <v>704</v>
      </c>
      <c r="W630" s="20">
        <v>2.6</v>
      </c>
      <c r="X630" s="23" t="b">
        <v>0</v>
      </c>
      <c r="Y630" s="20"/>
      <c r="Z630" s="20" t="s">
        <v>858</v>
      </c>
      <c r="AA630" s="22">
        <v>18</v>
      </c>
      <c r="AB630" s="22">
        <v>6</v>
      </c>
      <c r="AC630" s="22">
        <v>0</v>
      </c>
      <c r="AD630" s="22">
        <v>6935</v>
      </c>
      <c r="AE630" s="22">
        <v>371</v>
      </c>
      <c r="AF630" s="22">
        <v>126702</v>
      </c>
      <c r="AG630" s="22">
        <v>4196</v>
      </c>
      <c r="AH630" s="20">
        <v>0</v>
      </c>
      <c r="AI630" s="20">
        <v>0</v>
      </c>
      <c r="AJ630" s="20" t="s">
        <v>704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425</v>
      </c>
      <c r="BH630" s="22">
        <v>32</v>
      </c>
      <c r="BI630" s="22">
        <v>407</v>
      </c>
      <c r="BJ630" s="22">
        <v>14</v>
      </c>
      <c r="BK630" s="22">
        <v>378</v>
      </c>
      <c r="BL630" s="22">
        <v>10</v>
      </c>
      <c r="BM630" s="22">
        <v>430</v>
      </c>
      <c r="BN630" s="22">
        <v>32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600</v>
      </c>
      <c r="CB630" s="22">
        <v>38</v>
      </c>
      <c r="CC630" s="22">
        <v>392</v>
      </c>
      <c r="CD630" s="22">
        <v>32</v>
      </c>
      <c r="CE630" s="22">
        <v>426</v>
      </c>
      <c r="CF630" s="22">
        <v>32</v>
      </c>
      <c r="CG630" s="22">
        <v>106</v>
      </c>
      <c r="CH630" s="22">
        <v>16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132015</v>
      </c>
      <c r="D631" s="22">
        <v>0</v>
      </c>
      <c r="E631" s="22">
        <v>0</v>
      </c>
      <c r="F631" s="22">
        <v>-2</v>
      </c>
      <c r="G631" s="22">
        <v>2</v>
      </c>
      <c r="H631" s="22">
        <v>0</v>
      </c>
      <c r="I631" s="22">
        <v>3</v>
      </c>
      <c r="J631" s="20">
        <v>0.2</v>
      </c>
      <c r="K631" s="20">
        <v>0.2</v>
      </c>
      <c r="L631" s="22">
        <v>1</v>
      </c>
      <c r="M631" s="20" t="s">
        <v>1599</v>
      </c>
      <c r="N631" s="20">
        <v>0.7</v>
      </c>
      <c r="O631" s="22">
        <v>499</v>
      </c>
      <c r="P631" s="23" t="b">
        <v>0</v>
      </c>
      <c r="Q631" s="20"/>
      <c r="R631" s="20"/>
      <c r="S631" s="22">
        <v>53</v>
      </c>
      <c r="T631" s="20" t="s">
        <v>1600</v>
      </c>
      <c r="U631" s="20">
        <v>0.8</v>
      </c>
      <c r="V631" s="20" t="s">
        <v>472</v>
      </c>
      <c r="W631" s="20">
        <v>0.3</v>
      </c>
      <c r="X631" s="23" t="b">
        <v>0</v>
      </c>
      <c r="Y631" s="20"/>
      <c r="Z631" s="20" t="s">
        <v>858</v>
      </c>
      <c r="AA631" s="22">
        <v>18</v>
      </c>
      <c r="AB631" s="22">
        <v>6</v>
      </c>
      <c r="AC631" s="22">
        <v>4</v>
      </c>
      <c r="AD631" s="22">
        <v>4882</v>
      </c>
      <c r="AE631" s="22">
        <v>401</v>
      </c>
      <c r="AF631" s="22">
        <v>34669</v>
      </c>
      <c r="AG631" s="22">
        <v>819</v>
      </c>
      <c r="AH631" s="20">
        <v>0.1</v>
      </c>
      <c r="AI631" s="20">
        <v>0.8</v>
      </c>
      <c r="AJ631" s="20" t="s">
        <v>472</v>
      </c>
      <c r="AK631" s="22">
        <v>79</v>
      </c>
      <c r="AL631" s="22">
        <v>0</v>
      </c>
      <c r="AM631" s="22">
        <v>0</v>
      </c>
      <c r="AN631" s="22">
        <v>0</v>
      </c>
      <c r="AO631" s="22">
        <v>1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0</v>
      </c>
      <c r="AW631" s="22">
        <v>19</v>
      </c>
      <c r="AX631" s="20">
        <v>18.8</v>
      </c>
      <c r="AY631" s="20">
        <v>10.1</v>
      </c>
      <c r="AZ631" s="20">
        <v>2</v>
      </c>
      <c r="BA631" s="20">
        <v>3.1</v>
      </c>
      <c r="BB631" s="22">
        <v>0</v>
      </c>
      <c r="BC631" s="20">
        <v>0</v>
      </c>
      <c r="BD631" s="20">
        <v>0.26</v>
      </c>
      <c r="BE631" s="20">
        <v>0.26</v>
      </c>
      <c r="BF631" s="20">
        <v>1.32</v>
      </c>
      <c r="BG631" s="22">
        <v>305</v>
      </c>
      <c r="BH631" s="22">
        <v>130</v>
      </c>
      <c r="BI631" s="22">
        <v>302</v>
      </c>
      <c r="BJ631" s="22">
        <v>156</v>
      </c>
      <c r="BK631" s="22">
        <v>355</v>
      </c>
      <c r="BL631" s="22">
        <v>177</v>
      </c>
      <c r="BM631" s="22">
        <v>339</v>
      </c>
      <c r="BN631" s="22">
        <v>155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0.3</v>
      </c>
      <c r="BX631" s="22">
        <v>0.3</v>
      </c>
      <c r="BY631" s="22">
        <v>1.5</v>
      </c>
      <c r="BZ631" s="22">
        <v>1.1399999999999999</v>
      </c>
      <c r="CA631" s="22">
        <v>145</v>
      </c>
      <c r="CB631" s="22">
        <v>90</v>
      </c>
      <c r="CC631" s="22">
        <v>305</v>
      </c>
      <c r="CD631" s="22">
        <v>143</v>
      </c>
      <c r="CE631" s="22">
        <v>398</v>
      </c>
      <c r="CF631" s="22">
        <v>194</v>
      </c>
      <c r="CG631" s="22">
        <v>270</v>
      </c>
      <c r="CH631" s="22">
        <v>82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78830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4</v>
      </c>
      <c r="J632" s="20">
        <v>0</v>
      </c>
      <c r="K632" s="20">
        <v>0</v>
      </c>
      <c r="L632" s="22">
        <v>0</v>
      </c>
      <c r="M632" s="20" t="s">
        <v>1299</v>
      </c>
      <c r="N632" s="20">
        <v>0</v>
      </c>
      <c r="O632" s="22">
        <v>500</v>
      </c>
      <c r="P632" s="23" t="b">
        <v>0</v>
      </c>
      <c r="Q632" s="20" t="s">
        <v>2636</v>
      </c>
      <c r="R632" s="20" t="s">
        <v>2637</v>
      </c>
      <c r="S632" s="22">
        <v>125</v>
      </c>
      <c r="T632" s="20" t="s">
        <v>1593</v>
      </c>
      <c r="U632" s="20">
        <v>0</v>
      </c>
      <c r="V632" s="20" t="s">
        <v>389</v>
      </c>
      <c r="W632" s="20">
        <v>0.7</v>
      </c>
      <c r="X632" s="23" t="b">
        <v>0</v>
      </c>
      <c r="Y632" s="20"/>
      <c r="Z632" s="20" t="s">
        <v>872</v>
      </c>
      <c r="AA632" s="22">
        <v>18</v>
      </c>
      <c r="AB632" s="22">
        <v>6</v>
      </c>
      <c r="AC632" s="22">
        <v>0</v>
      </c>
      <c r="AD632" s="22">
        <v>565</v>
      </c>
      <c r="AE632" s="22">
        <v>0</v>
      </c>
      <c r="AF632" s="22">
        <v>315496</v>
      </c>
      <c r="AG632" s="22">
        <v>530</v>
      </c>
      <c r="AH632" s="20">
        <v>0</v>
      </c>
      <c r="AI632" s="20">
        <v>0</v>
      </c>
      <c r="AJ632" s="20" t="s">
        <v>389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718</v>
      </c>
      <c r="BH632" s="22">
        <v>92</v>
      </c>
      <c r="BI632" s="22">
        <v>718</v>
      </c>
      <c r="BJ632" s="22">
        <v>92</v>
      </c>
      <c r="BK632" s="22">
        <v>718</v>
      </c>
      <c r="BL632" s="22">
        <v>92</v>
      </c>
      <c r="BM632" s="22">
        <v>718</v>
      </c>
      <c r="BN632" s="22">
        <v>92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2</v>
      </c>
      <c r="CB632" s="22">
        <v>2</v>
      </c>
      <c r="CC632" s="22">
        <v>714</v>
      </c>
      <c r="CD632" s="22">
        <v>92</v>
      </c>
      <c r="CE632" s="22">
        <v>717</v>
      </c>
      <c r="CF632" s="22">
        <v>92</v>
      </c>
      <c r="CG632" s="22">
        <v>193</v>
      </c>
      <c r="CH632" s="22">
        <v>35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445044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3</v>
      </c>
      <c r="J633" s="20">
        <v>3.8</v>
      </c>
      <c r="K633" s="20">
        <v>3.8</v>
      </c>
      <c r="L633" s="22">
        <v>2</v>
      </c>
      <c r="M633" s="20" t="s">
        <v>1616</v>
      </c>
      <c r="N633" s="20">
        <v>4.3</v>
      </c>
      <c r="O633" s="22">
        <v>501</v>
      </c>
      <c r="P633" s="23" t="b">
        <v>0</v>
      </c>
      <c r="Q633" s="20"/>
      <c r="R633" s="20"/>
      <c r="S633" s="22">
        <v>70</v>
      </c>
      <c r="T633" s="20" t="s">
        <v>1617</v>
      </c>
      <c r="U633" s="20">
        <v>4.3</v>
      </c>
      <c r="V633" s="20" t="s">
        <v>439</v>
      </c>
      <c r="W633" s="20">
        <v>1.6</v>
      </c>
      <c r="X633" s="23" t="b">
        <v>0</v>
      </c>
      <c r="Y633" s="20"/>
      <c r="Z633" s="20" t="s">
        <v>858</v>
      </c>
      <c r="AA633" s="22">
        <v>18</v>
      </c>
      <c r="AB633" s="22">
        <v>6</v>
      </c>
      <c r="AC633" s="22">
        <v>26</v>
      </c>
      <c r="AD633" s="22">
        <v>95694</v>
      </c>
      <c r="AE633" s="22">
        <v>6078</v>
      </c>
      <c r="AF633" s="22">
        <v>92336</v>
      </c>
      <c r="AG633" s="22">
        <v>6048</v>
      </c>
      <c r="AH633" s="20">
        <v>0.6</v>
      </c>
      <c r="AI633" s="20">
        <v>3.7</v>
      </c>
      <c r="AJ633" s="20" t="s">
        <v>439</v>
      </c>
      <c r="AK633" s="22">
        <v>532</v>
      </c>
      <c r="AL633" s="22">
        <v>2</v>
      </c>
      <c r="AM633" s="22">
        <v>0</v>
      </c>
      <c r="AN633" s="22">
        <v>2</v>
      </c>
      <c r="AO633" s="22">
        <v>6</v>
      </c>
      <c r="AP633" s="22">
        <v>0</v>
      </c>
      <c r="AQ633" s="22">
        <v>0</v>
      </c>
      <c r="AR633" s="22">
        <v>0</v>
      </c>
      <c r="AS633" s="22">
        <v>1</v>
      </c>
      <c r="AT633" s="22">
        <v>0</v>
      </c>
      <c r="AU633" s="22">
        <v>0</v>
      </c>
      <c r="AV633" s="22">
        <v>3</v>
      </c>
      <c r="AW633" s="22">
        <v>100</v>
      </c>
      <c r="AX633" s="20">
        <v>140.6</v>
      </c>
      <c r="AY633" s="20">
        <v>200.6</v>
      </c>
      <c r="AZ633" s="20">
        <v>210</v>
      </c>
      <c r="BA633" s="20">
        <v>55.3</v>
      </c>
      <c r="BB633" s="22">
        <v>6</v>
      </c>
      <c r="BC633" s="20">
        <v>0.79</v>
      </c>
      <c r="BD633" s="20">
        <v>1.1200000000000001</v>
      </c>
      <c r="BE633" s="20">
        <v>1.9</v>
      </c>
      <c r="BF633" s="20">
        <v>8.31</v>
      </c>
      <c r="BG633" s="22">
        <v>48</v>
      </c>
      <c r="BH633" s="22">
        <v>20</v>
      </c>
      <c r="BI633" s="22">
        <v>12</v>
      </c>
      <c r="BJ633" s="22">
        <v>9</v>
      </c>
      <c r="BK633" s="22">
        <v>12</v>
      </c>
      <c r="BL633" s="22">
        <v>7</v>
      </c>
      <c r="BM633" s="22">
        <v>10</v>
      </c>
      <c r="BN633" s="22">
        <v>8</v>
      </c>
      <c r="BO633" s="22">
        <v>2</v>
      </c>
      <c r="BP633" s="20"/>
      <c r="BQ633" s="20"/>
      <c r="BR633" s="20"/>
      <c r="BS633" s="20"/>
      <c r="BT633" s="20"/>
      <c r="BU633" s="22">
        <v>0.13</v>
      </c>
      <c r="BV633" s="22">
        <v>0</v>
      </c>
      <c r="BW633" s="22">
        <v>0.19</v>
      </c>
      <c r="BX633" s="22">
        <v>0.32</v>
      </c>
      <c r="BY633" s="22">
        <v>1.41</v>
      </c>
      <c r="BZ633" s="22">
        <v>1.02</v>
      </c>
      <c r="CA633" s="22">
        <v>32</v>
      </c>
      <c r="CB633" s="22">
        <v>19</v>
      </c>
      <c r="CC633" s="22">
        <v>43</v>
      </c>
      <c r="CD633" s="22">
        <v>21</v>
      </c>
      <c r="CE633" s="22">
        <v>54</v>
      </c>
      <c r="CF633" s="22">
        <v>24</v>
      </c>
      <c r="CG633" s="22">
        <v>136</v>
      </c>
      <c r="CH633" s="22">
        <v>44</v>
      </c>
      <c r="CI633" s="22">
        <v>1.02</v>
      </c>
      <c r="CJ633" s="22">
        <v>0.34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37915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1</v>
      </c>
      <c r="J634" s="20">
        <v>-0.5</v>
      </c>
      <c r="K634" s="20">
        <v>-0.5</v>
      </c>
      <c r="L634" s="22">
        <v>0</v>
      </c>
      <c r="M634" s="20" t="s">
        <v>1590</v>
      </c>
      <c r="N634" s="20">
        <v>0</v>
      </c>
      <c r="O634" s="22">
        <v>502</v>
      </c>
      <c r="P634" s="23" t="b">
        <v>0</v>
      </c>
      <c r="Q634" s="20"/>
      <c r="R634" s="20"/>
      <c r="S634" s="22">
        <v>49</v>
      </c>
      <c r="T634" s="20" t="s">
        <v>1591</v>
      </c>
      <c r="U634" s="20">
        <v>0</v>
      </c>
      <c r="V634" s="20" t="s">
        <v>448</v>
      </c>
      <c r="W634" s="20">
        <v>0.6</v>
      </c>
      <c r="X634" s="23" t="b">
        <v>0</v>
      </c>
      <c r="Y634" s="20"/>
      <c r="Z634" s="20" t="s">
        <v>858</v>
      </c>
      <c r="AA634" s="22">
        <v>18</v>
      </c>
      <c r="AB634" s="22">
        <v>6</v>
      </c>
      <c r="AC634" s="22">
        <v>0</v>
      </c>
      <c r="AD634" s="22">
        <v>14283</v>
      </c>
      <c r="AE634" s="22">
        <v>484</v>
      </c>
      <c r="AF634" s="22">
        <v>41505</v>
      </c>
      <c r="AG634" s="22">
        <v>1591</v>
      </c>
      <c r="AH634" s="20">
        <v>0</v>
      </c>
      <c r="AI634" s="20">
        <v>0</v>
      </c>
      <c r="AJ634" s="20" t="s">
        <v>448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651</v>
      </c>
      <c r="BH634" s="22">
        <v>84</v>
      </c>
      <c r="BI634" s="22">
        <v>648</v>
      </c>
      <c r="BJ634" s="22">
        <v>78</v>
      </c>
      <c r="BK634" s="22">
        <v>643</v>
      </c>
      <c r="BL634" s="22">
        <v>77</v>
      </c>
      <c r="BM634" s="22">
        <v>655</v>
      </c>
      <c r="BN634" s="22">
        <v>84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222</v>
      </c>
      <c r="CB634" s="22">
        <v>7</v>
      </c>
      <c r="CC634" s="22">
        <v>640</v>
      </c>
      <c r="CD634" s="22">
        <v>83</v>
      </c>
      <c r="CE634" s="22">
        <v>655</v>
      </c>
      <c r="CF634" s="22">
        <v>84</v>
      </c>
      <c r="CG634" s="22">
        <v>200</v>
      </c>
      <c r="CH634" s="22">
        <v>28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200826</v>
      </c>
      <c r="D635" s="22">
        <v>0</v>
      </c>
      <c r="E635" s="22">
        <v>0</v>
      </c>
      <c r="F635" s="22">
        <v>-2</v>
      </c>
      <c r="G635" s="22">
        <v>2</v>
      </c>
      <c r="H635" s="22">
        <v>0</v>
      </c>
      <c r="I635" s="22">
        <v>3</v>
      </c>
      <c r="J635" s="20">
        <v>0</v>
      </c>
      <c r="K635" s="20">
        <v>0</v>
      </c>
      <c r="L635" s="22">
        <v>0</v>
      </c>
      <c r="M635" s="20" t="s">
        <v>2308</v>
      </c>
      <c r="N635" s="20">
        <v>0</v>
      </c>
      <c r="O635" s="22">
        <v>503</v>
      </c>
      <c r="P635" s="23" t="b">
        <v>0</v>
      </c>
      <c r="Q635" s="20" t="s">
        <v>3438</v>
      </c>
      <c r="R635" s="20" t="s">
        <v>3138</v>
      </c>
      <c r="S635" s="22">
        <v>48</v>
      </c>
      <c r="T635" s="20" t="s">
        <v>2309</v>
      </c>
      <c r="U635" s="20">
        <v>1</v>
      </c>
      <c r="V635" s="20" t="s">
        <v>2310</v>
      </c>
      <c r="W635" s="20">
        <v>0.1</v>
      </c>
      <c r="X635" s="23" t="b">
        <v>0</v>
      </c>
      <c r="Y635" s="20"/>
      <c r="Z635" s="20" t="s">
        <v>899</v>
      </c>
      <c r="AA635" s="22">
        <v>18</v>
      </c>
      <c r="AB635" s="22">
        <v>6</v>
      </c>
      <c r="AC635" s="22">
        <v>1</v>
      </c>
      <c r="AD635" s="22">
        <v>1478</v>
      </c>
      <c r="AE635" s="22">
        <v>2</v>
      </c>
      <c r="AF635" s="22">
        <v>10197</v>
      </c>
      <c r="AG635" s="22">
        <v>214</v>
      </c>
      <c r="AH635" s="20">
        <v>0</v>
      </c>
      <c r="AI635" s="20">
        <v>0.2</v>
      </c>
      <c r="AJ635" s="20" t="s">
        <v>2310</v>
      </c>
      <c r="AK635" s="22">
        <v>16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8</v>
      </c>
      <c r="AX635" s="20">
        <v>3.2</v>
      </c>
      <c r="AY635" s="20">
        <v>13.8</v>
      </c>
      <c r="AZ635" s="20">
        <v>4</v>
      </c>
      <c r="BA635" s="20">
        <v>2.1</v>
      </c>
      <c r="BB635" s="22">
        <v>0</v>
      </c>
      <c r="BC635" s="20">
        <v>0</v>
      </c>
      <c r="BD635" s="20">
        <v>0.02</v>
      </c>
      <c r="BE635" s="20">
        <v>0.02</v>
      </c>
      <c r="BF635" s="20">
        <v>0.12</v>
      </c>
      <c r="BG635" s="22">
        <v>386</v>
      </c>
      <c r="BH635" s="22">
        <v>179</v>
      </c>
      <c r="BI635" s="22">
        <v>275</v>
      </c>
      <c r="BJ635" s="22">
        <v>148</v>
      </c>
      <c r="BK635" s="22">
        <v>325</v>
      </c>
      <c r="BL635" s="22">
        <v>161</v>
      </c>
      <c r="BM635" s="22">
        <v>364</v>
      </c>
      <c r="BN635" s="22">
        <v>167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0.11</v>
      </c>
      <c r="BX635" s="22">
        <v>0.11</v>
      </c>
      <c r="BY635" s="22">
        <v>0.68</v>
      </c>
      <c r="BZ635" s="22">
        <v>0</v>
      </c>
      <c r="CA635" s="22">
        <v>311</v>
      </c>
      <c r="CB635" s="22">
        <v>207</v>
      </c>
      <c r="CC635" s="22">
        <v>636</v>
      </c>
      <c r="CD635" s="22">
        <v>257</v>
      </c>
      <c r="CE635" s="22">
        <v>358</v>
      </c>
      <c r="CF635" s="22">
        <v>162</v>
      </c>
      <c r="CG635" s="22">
        <v>496</v>
      </c>
      <c r="CH635" s="22">
        <v>172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75</v>
      </c>
      <c r="B636" s="22">
        <v>100</v>
      </c>
      <c r="C636" s="22">
        <v>172780</v>
      </c>
      <c r="D636" s="22">
        <v>0</v>
      </c>
      <c r="E636" s="22">
        <v>0</v>
      </c>
      <c r="F636" s="22">
        <v>4</v>
      </c>
      <c r="G636" s="22">
        <v>-4</v>
      </c>
      <c r="H636" s="22">
        <v>0</v>
      </c>
      <c r="I636" s="22">
        <v>3</v>
      </c>
      <c r="J636" s="20">
        <v>3.9</v>
      </c>
      <c r="K636" s="20">
        <v>5.2</v>
      </c>
      <c r="L636" s="22">
        <v>9</v>
      </c>
      <c r="M636" s="20" t="s">
        <v>479</v>
      </c>
      <c r="N636" s="20">
        <v>5.7</v>
      </c>
      <c r="O636" s="22">
        <v>504</v>
      </c>
      <c r="P636" s="23" t="b">
        <v>0</v>
      </c>
      <c r="Q636" s="20" t="s">
        <v>2922</v>
      </c>
      <c r="R636" s="20" t="s">
        <v>3439</v>
      </c>
      <c r="S636" s="22">
        <v>79</v>
      </c>
      <c r="T636" s="20" t="s">
        <v>1331</v>
      </c>
      <c r="U636" s="20">
        <v>6.5</v>
      </c>
      <c r="V636" s="20" t="s">
        <v>485</v>
      </c>
      <c r="W636" s="20">
        <v>32</v>
      </c>
      <c r="X636" s="23" t="b">
        <v>0</v>
      </c>
      <c r="Y636" s="20"/>
      <c r="Z636" s="20" t="s">
        <v>937</v>
      </c>
      <c r="AA636" s="22">
        <v>18</v>
      </c>
      <c r="AB636" s="22">
        <v>6</v>
      </c>
      <c r="AC636" s="22">
        <v>39</v>
      </c>
      <c r="AD636" s="22">
        <v>2556950</v>
      </c>
      <c r="AE636" s="22">
        <v>142492</v>
      </c>
      <c r="AF636" s="22">
        <v>693694</v>
      </c>
      <c r="AG636" s="22">
        <v>25093</v>
      </c>
      <c r="AH636" s="20">
        <v>0.7</v>
      </c>
      <c r="AI636" s="20">
        <v>4.9000000000000004</v>
      </c>
      <c r="AJ636" s="20" t="s">
        <v>485</v>
      </c>
      <c r="AK636" s="22">
        <v>504</v>
      </c>
      <c r="AL636" s="22">
        <v>2</v>
      </c>
      <c r="AM636" s="22">
        <v>4</v>
      </c>
      <c r="AN636" s="22">
        <v>2</v>
      </c>
      <c r="AO636" s="22">
        <v>6</v>
      </c>
      <c r="AP636" s="22">
        <v>0</v>
      </c>
      <c r="AQ636" s="22">
        <v>0</v>
      </c>
      <c r="AR636" s="22">
        <v>0</v>
      </c>
      <c r="AS636" s="22">
        <v>2</v>
      </c>
      <c r="AT636" s="22">
        <v>0</v>
      </c>
      <c r="AU636" s="22">
        <v>0</v>
      </c>
      <c r="AV636" s="22">
        <v>5</v>
      </c>
      <c r="AW636" s="22">
        <v>149</v>
      </c>
      <c r="AX636" s="20">
        <v>225</v>
      </c>
      <c r="AY636" s="20">
        <v>256.60000000000002</v>
      </c>
      <c r="AZ636" s="20">
        <v>200</v>
      </c>
      <c r="BA636" s="20">
        <v>68.099999999999994</v>
      </c>
      <c r="BB636" s="22">
        <v>6</v>
      </c>
      <c r="BC636" s="20">
        <v>1.78</v>
      </c>
      <c r="BD636" s="20">
        <v>2.2400000000000002</v>
      </c>
      <c r="BE636" s="20">
        <v>4.0199999999999996</v>
      </c>
      <c r="BF636" s="20">
        <v>8.27</v>
      </c>
      <c r="BG636" s="22">
        <v>4</v>
      </c>
      <c r="BH636" s="22">
        <v>2</v>
      </c>
      <c r="BI636" s="22">
        <v>3</v>
      </c>
      <c r="BJ636" s="22">
        <v>3</v>
      </c>
      <c r="BK636" s="22">
        <v>15</v>
      </c>
      <c r="BL636" s="22">
        <v>9</v>
      </c>
      <c r="BM636" s="22">
        <v>4</v>
      </c>
      <c r="BN636" s="22">
        <v>3</v>
      </c>
      <c r="BO636" s="22">
        <v>1</v>
      </c>
      <c r="BP636" s="20"/>
      <c r="BQ636" s="22">
        <v>2</v>
      </c>
      <c r="BR636" s="20"/>
      <c r="BS636" s="22">
        <v>2</v>
      </c>
      <c r="BT636" s="20"/>
      <c r="BU636" s="22">
        <v>0.32</v>
      </c>
      <c r="BV636" s="22">
        <v>0</v>
      </c>
      <c r="BW636" s="22">
        <v>0.4</v>
      </c>
      <c r="BX636" s="22">
        <v>0.72</v>
      </c>
      <c r="BY636" s="22">
        <v>1.48</v>
      </c>
      <c r="BZ636" s="22">
        <v>1.07</v>
      </c>
      <c r="CA636" s="22">
        <v>12</v>
      </c>
      <c r="CB636" s="22">
        <v>8</v>
      </c>
      <c r="CC636" s="22">
        <v>17</v>
      </c>
      <c r="CD636" s="22">
        <v>10</v>
      </c>
      <c r="CE636" s="22">
        <v>8</v>
      </c>
      <c r="CF636" s="22">
        <v>7</v>
      </c>
      <c r="CG636" s="22">
        <v>6</v>
      </c>
      <c r="CH636" s="22">
        <v>3</v>
      </c>
      <c r="CI636" s="22">
        <v>1.07</v>
      </c>
      <c r="CJ636" s="22">
        <v>0.36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231372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3</v>
      </c>
      <c r="J637" s="20">
        <v>0</v>
      </c>
      <c r="K637" s="20">
        <v>0</v>
      </c>
      <c r="L637" s="22">
        <v>0</v>
      </c>
      <c r="M637" s="20" t="s">
        <v>2311</v>
      </c>
      <c r="N637" s="20">
        <v>0</v>
      </c>
      <c r="O637" s="22">
        <v>505</v>
      </c>
      <c r="P637" s="23" t="b">
        <v>0</v>
      </c>
      <c r="Q637" s="20" t="s">
        <v>3313</v>
      </c>
      <c r="R637" s="20" t="s">
        <v>3314</v>
      </c>
      <c r="S637" s="22">
        <v>44</v>
      </c>
      <c r="T637" s="20" t="s">
        <v>2312</v>
      </c>
      <c r="U637" s="20">
        <v>0</v>
      </c>
      <c r="V637" s="20" t="s">
        <v>2313</v>
      </c>
      <c r="W637" s="20">
        <v>0.3</v>
      </c>
      <c r="X637" s="23" t="b">
        <v>0</v>
      </c>
      <c r="Y637" s="20"/>
      <c r="Z637" s="20" t="s">
        <v>872</v>
      </c>
      <c r="AA637" s="22">
        <v>18</v>
      </c>
      <c r="AB637" s="22">
        <v>6</v>
      </c>
      <c r="AC637" s="22">
        <v>0</v>
      </c>
      <c r="AD637" s="22">
        <v>12864</v>
      </c>
      <c r="AE637" s="22">
        <v>0</v>
      </c>
      <c r="AF637" s="22">
        <v>37683</v>
      </c>
      <c r="AG637" s="22">
        <v>1506</v>
      </c>
      <c r="AH637" s="20">
        <v>0</v>
      </c>
      <c r="AI637" s="20">
        <v>0</v>
      </c>
      <c r="AJ637" s="20" t="s">
        <v>2314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552</v>
      </c>
      <c r="BH637" s="22">
        <v>206</v>
      </c>
      <c r="BI637" s="22">
        <v>540</v>
      </c>
      <c r="BJ637" s="22">
        <v>206</v>
      </c>
      <c r="BK637" s="22">
        <v>524</v>
      </c>
      <c r="BL637" s="22">
        <v>198</v>
      </c>
      <c r="BM637" s="22">
        <v>557</v>
      </c>
      <c r="BN637" s="22">
        <v>209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537</v>
      </c>
      <c r="CB637" s="22">
        <v>282</v>
      </c>
      <c r="CC637" s="22">
        <v>529</v>
      </c>
      <c r="CD637" s="22">
        <v>192</v>
      </c>
      <c r="CE637" s="22">
        <v>557</v>
      </c>
      <c r="CF637" s="22">
        <v>209</v>
      </c>
      <c r="CG637" s="22">
        <v>264</v>
      </c>
      <c r="CH637" s="22">
        <v>81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441164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2</v>
      </c>
      <c r="J638" s="20">
        <v>1.8</v>
      </c>
      <c r="K638" s="20">
        <v>1.8</v>
      </c>
      <c r="L638" s="22">
        <v>1</v>
      </c>
      <c r="M638" s="20" t="s">
        <v>1694</v>
      </c>
      <c r="N638" s="20">
        <v>2.2999999999999998</v>
      </c>
      <c r="O638" s="22">
        <v>506</v>
      </c>
      <c r="P638" s="23" t="b">
        <v>0</v>
      </c>
      <c r="Q638" s="20"/>
      <c r="R638" s="20"/>
      <c r="S638" s="22">
        <v>50</v>
      </c>
      <c r="T638" s="20" t="s">
        <v>1766</v>
      </c>
      <c r="U638" s="20">
        <v>3.8</v>
      </c>
      <c r="V638" s="20" t="s">
        <v>1767</v>
      </c>
      <c r="W638" s="20">
        <v>5.6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19</v>
      </c>
      <c r="AD638" s="22">
        <v>487016</v>
      </c>
      <c r="AE638" s="22">
        <v>12100</v>
      </c>
      <c r="AF638" s="22">
        <v>191072</v>
      </c>
      <c r="AG638" s="22">
        <v>15030</v>
      </c>
      <c r="AH638" s="20">
        <v>0.5</v>
      </c>
      <c r="AI638" s="20">
        <v>3.8</v>
      </c>
      <c r="AJ638" s="20" t="s">
        <v>1768</v>
      </c>
      <c r="AK638" s="22">
        <v>447</v>
      </c>
      <c r="AL638" s="22">
        <v>0</v>
      </c>
      <c r="AM638" s="22">
        <v>1</v>
      </c>
      <c r="AN638" s="22">
        <v>2</v>
      </c>
      <c r="AO638" s="22">
        <v>5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110</v>
      </c>
      <c r="AX638" s="20">
        <v>96.8</v>
      </c>
      <c r="AY638" s="20">
        <v>103.8</v>
      </c>
      <c r="AZ638" s="20">
        <v>28</v>
      </c>
      <c r="BA638" s="20">
        <v>22.9</v>
      </c>
      <c r="BB638" s="22">
        <v>5</v>
      </c>
      <c r="BC638" s="20">
        <v>0.4</v>
      </c>
      <c r="BD638" s="20">
        <v>0.65</v>
      </c>
      <c r="BE638" s="20">
        <v>1.05</v>
      </c>
      <c r="BF638" s="20">
        <v>6.4</v>
      </c>
      <c r="BG638" s="22">
        <v>103</v>
      </c>
      <c r="BH638" s="22">
        <v>36</v>
      </c>
      <c r="BI638" s="22">
        <v>46</v>
      </c>
      <c r="BJ638" s="22">
        <v>10</v>
      </c>
      <c r="BK638" s="22">
        <v>184</v>
      </c>
      <c r="BL638" s="22">
        <v>44</v>
      </c>
      <c r="BM638" s="22">
        <v>86</v>
      </c>
      <c r="BN638" s="22">
        <v>18</v>
      </c>
      <c r="BO638" s="20"/>
      <c r="BP638" s="20"/>
      <c r="BQ638" s="22">
        <v>1</v>
      </c>
      <c r="BR638" s="20"/>
      <c r="BS638" s="20"/>
      <c r="BT638" s="20"/>
      <c r="BU638" s="22">
        <v>0.08</v>
      </c>
      <c r="BV638" s="22">
        <v>0</v>
      </c>
      <c r="BW638" s="22">
        <v>0.13</v>
      </c>
      <c r="BX638" s="22">
        <v>0.21</v>
      </c>
      <c r="BY638" s="22">
        <v>1.29</v>
      </c>
      <c r="BZ638" s="22">
        <v>1.01</v>
      </c>
      <c r="CA638" s="22">
        <v>208</v>
      </c>
      <c r="CB638" s="22">
        <v>24</v>
      </c>
      <c r="CC638" s="22">
        <v>136</v>
      </c>
      <c r="CD638" s="22">
        <v>43</v>
      </c>
      <c r="CE638" s="22">
        <v>78</v>
      </c>
      <c r="CF638" s="22">
        <v>22</v>
      </c>
      <c r="CG638" s="22">
        <v>69</v>
      </c>
      <c r="CH638" s="22">
        <v>24</v>
      </c>
      <c r="CI638" s="22">
        <v>1.01</v>
      </c>
      <c r="CJ638" s="22">
        <v>0.4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0</v>
      </c>
      <c r="B639" s="22">
        <v>0</v>
      </c>
      <c r="C639" s="22">
        <v>45034</v>
      </c>
      <c r="D639" s="22">
        <v>-1</v>
      </c>
      <c r="E639" s="22">
        <v>1</v>
      </c>
      <c r="F639" s="22">
        <v>-2</v>
      </c>
      <c r="G639" s="22">
        <v>2</v>
      </c>
      <c r="H639" s="22">
        <v>0</v>
      </c>
      <c r="I639" s="22">
        <v>2</v>
      </c>
      <c r="J639" s="20">
        <v>0</v>
      </c>
      <c r="K639" s="20">
        <v>0</v>
      </c>
      <c r="L639" s="22">
        <v>0</v>
      </c>
      <c r="M639" s="20" t="s">
        <v>1032</v>
      </c>
      <c r="N639" s="20">
        <v>1.3</v>
      </c>
      <c r="O639" s="22">
        <v>507</v>
      </c>
      <c r="P639" s="23" t="b">
        <v>0</v>
      </c>
      <c r="Q639" s="20" t="s">
        <v>3401</v>
      </c>
      <c r="R639" s="20" t="s">
        <v>3440</v>
      </c>
      <c r="S639" s="22">
        <v>48</v>
      </c>
      <c r="T639" s="20" t="s">
        <v>1618</v>
      </c>
      <c r="U639" s="20">
        <v>1.2</v>
      </c>
      <c r="V639" s="20" t="s">
        <v>416</v>
      </c>
      <c r="W639" s="20">
        <v>1.5</v>
      </c>
      <c r="X639" s="23" t="b">
        <v>0</v>
      </c>
      <c r="Y639" s="20"/>
      <c r="Z639" s="20" t="s">
        <v>899</v>
      </c>
      <c r="AA639" s="22">
        <v>18</v>
      </c>
      <c r="AB639" s="22">
        <v>6</v>
      </c>
      <c r="AC639" s="22">
        <v>6</v>
      </c>
      <c r="AD639" s="22">
        <v>57332</v>
      </c>
      <c r="AE639" s="22">
        <v>46</v>
      </c>
      <c r="AF639" s="22">
        <v>220451</v>
      </c>
      <c r="AG639" s="22">
        <v>18512</v>
      </c>
      <c r="AH639" s="20">
        <v>0.3</v>
      </c>
      <c r="AI639" s="20">
        <v>1.2</v>
      </c>
      <c r="AJ639" s="20" t="s">
        <v>416</v>
      </c>
      <c r="AK639" s="22">
        <v>98</v>
      </c>
      <c r="AL639" s="22">
        <v>0</v>
      </c>
      <c r="AM639" s="22">
        <v>1</v>
      </c>
      <c r="AN639" s="22">
        <v>0</v>
      </c>
      <c r="AO639" s="22">
        <v>1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34</v>
      </c>
      <c r="AX639" s="20">
        <v>41.6</v>
      </c>
      <c r="AY639" s="20">
        <v>71.2</v>
      </c>
      <c r="AZ639" s="20">
        <v>27</v>
      </c>
      <c r="BA639" s="20">
        <v>14</v>
      </c>
      <c r="BB639" s="22">
        <v>0</v>
      </c>
      <c r="BC639" s="20">
        <v>0.12</v>
      </c>
      <c r="BD639" s="20">
        <v>0.8</v>
      </c>
      <c r="BE639" s="20">
        <v>0.92</v>
      </c>
      <c r="BF639" s="20">
        <v>1.44</v>
      </c>
      <c r="BG639" s="22">
        <v>238</v>
      </c>
      <c r="BH639" s="22">
        <v>94</v>
      </c>
      <c r="BI639" s="22">
        <v>89</v>
      </c>
      <c r="BJ639" s="22">
        <v>18</v>
      </c>
      <c r="BK639" s="22">
        <v>187</v>
      </c>
      <c r="BL639" s="22">
        <v>47</v>
      </c>
      <c r="BM639" s="22">
        <v>185</v>
      </c>
      <c r="BN639" s="22">
        <v>55</v>
      </c>
      <c r="BO639" s="20"/>
      <c r="BP639" s="20"/>
      <c r="BQ639" s="20"/>
      <c r="BR639" s="20"/>
      <c r="BS639" s="20"/>
      <c r="BT639" s="20"/>
      <c r="BU639" s="22">
        <v>0.11</v>
      </c>
      <c r="BV639" s="22">
        <v>0</v>
      </c>
      <c r="BW639" s="22">
        <v>0.73</v>
      </c>
      <c r="BX639" s="22">
        <v>0.84</v>
      </c>
      <c r="BY639" s="22">
        <v>1.32</v>
      </c>
      <c r="BZ639" s="22">
        <v>0.92</v>
      </c>
      <c r="CA639" s="22">
        <v>291</v>
      </c>
      <c r="CB639" s="22">
        <v>31</v>
      </c>
      <c r="CC639" s="22">
        <v>222</v>
      </c>
      <c r="CD639" s="22">
        <v>74</v>
      </c>
      <c r="CE639" s="22">
        <v>299</v>
      </c>
      <c r="CF639" s="22">
        <v>104</v>
      </c>
      <c r="CG639" s="22">
        <v>139</v>
      </c>
      <c r="CH639" s="22">
        <v>51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212319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3</v>
      </c>
      <c r="J640" s="20">
        <v>2.8</v>
      </c>
      <c r="K640" s="20">
        <v>2.8</v>
      </c>
      <c r="L640" s="22">
        <v>1</v>
      </c>
      <c r="M640" s="20" t="s">
        <v>301</v>
      </c>
      <c r="N640" s="20">
        <v>3.3</v>
      </c>
      <c r="O640" s="22">
        <v>509</v>
      </c>
      <c r="P640" s="23" t="b">
        <v>0</v>
      </c>
      <c r="Q640" s="20"/>
      <c r="R640" s="20" t="s">
        <v>3139</v>
      </c>
      <c r="S640" s="22">
        <v>68</v>
      </c>
      <c r="T640" s="20" t="s">
        <v>1623</v>
      </c>
      <c r="U640" s="20">
        <v>2.5</v>
      </c>
      <c r="V640" s="20" t="s">
        <v>1624</v>
      </c>
      <c r="W640" s="20">
        <v>1.5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15</v>
      </c>
      <c r="AD640" s="22">
        <v>113023</v>
      </c>
      <c r="AE640" s="22">
        <v>2208</v>
      </c>
      <c r="AF640" s="22">
        <v>356426</v>
      </c>
      <c r="AG640" s="22">
        <v>8236</v>
      </c>
      <c r="AH640" s="20">
        <v>0.5</v>
      </c>
      <c r="AI640" s="20">
        <v>2.2000000000000002</v>
      </c>
      <c r="AJ640" s="20" t="s">
        <v>301</v>
      </c>
      <c r="AK640" s="22">
        <v>257</v>
      </c>
      <c r="AL640" s="22">
        <v>1</v>
      </c>
      <c r="AM640" s="22">
        <v>1</v>
      </c>
      <c r="AN640" s="22">
        <v>1</v>
      </c>
      <c r="AO640" s="22">
        <v>3</v>
      </c>
      <c r="AP640" s="22">
        <v>0</v>
      </c>
      <c r="AQ640" s="22">
        <v>0</v>
      </c>
      <c r="AR640" s="22">
        <v>0</v>
      </c>
      <c r="AS640" s="22">
        <v>2</v>
      </c>
      <c r="AT640" s="22">
        <v>0</v>
      </c>
      <c r="AU640" s="22">
        <v>0</v>
      </c>
      <c r="AV640" s="22">
        <v>0</v>
      </c>
      <c r="AW640" s="22">
        <v>23</v>
      </c>
      <c r="AX640" s="20">
        <v>69.599999999999994</v>
      </c>
      <c r="AY640" s="20">
        <v>38.700000000000003</v>
      </c>
      <c r="AZ640" s="20">
        <v>134</v>
      </c>
      <c r="BA640" s="20">
        <v>24.2</v>
      </c>
      <c r="BB640" s="22">
        <v>3</v>
      </c>
      <c r="BC640" s="20">
        <v>0.94</v>
      </c>
      <c r="BD640" s="20">
        <v>0.11</v>
      </c>
      <c r="BE640" s="20">
        <v>1.05</v>
      </c>
      <c r="BF640" s="20">
        <v>4.9800000000000004</v>
      </c>
      <c r="BG640" s="22">
        <v>173</v>
      </c>
      <c r="BH640" s="22">
        <v>65</v>
      </c>
      <c r="BI640" s="22">
        <v>166</v>
      </c>
      <c r="BJ640" s="22">
        <v>103</v>
      </c>
      <c r="BK640" s="22">
        <v>38</v>
      </c>
      <c r="BL640" s="22">
        <v>24</v>
      </c>
      <c r="BM640" s="22">
        <v>76</v>
      </c>
      <c r="BN640" s="22">
        <v>45</v>
      </c>
      <c r="BO640" s="20"/>
      <c r="BP640" s="20"/>
      <c r="BQ640" s="20"/>
      <c r="BR640" s="20"/>
      <c r="BS640" s="22">
        <v>2</v>
      </c>
      <c r="BT640" s="20"/>
      <c r="BU640" s="22">
        <v>0.33</v>
      </c>
      <c r="BV640" s="22">
        <v>0</v>
      </c>
      <c r="BW640" s="22">
        <v>0.04</v>
      </c>
      <c r="BX640" s="22">
        <v>0.37</v>
      </c>
      <c r="BY640" s="22">
        <v>1.74</v>
      </c>
      <c r="BZ640" s="22">
        <v>1.05</v>
      </c>
      <c r="CA640" s="22">
        <v>39</v>
      </c>
      <c r="CB640" s="22">
        <v>23</v>
      </c>
      <c r="CC640" s="22">
        <v>76</v>
      </c>
      <c r="CD640" s="22">
        <v>38</v>
      </c>
      <c r="CE640" s="22">
        <v>172</v>
      </c>
      <c r="CF640" s="22">
        <v>74</v>
      </c>
      <c r="CG640" s="22">
        <v>138</v>
      </c>
      <c r="CH640" s="22">
        <v>46</v>
      </c>
      <c r="CI640" s="22">
        <v>1.05</v>
      </c>
      <c r="CJ640" s="22">
        <v>0.35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214225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2</v>
      </c>
      <c r="J641" s="20">
        <v>0</v>
      </c>
      <c r="K641" s="20">
        <v>0</v>
      </c>
      <c r="L641" s="22">
        <v>0</v>
      </c>
      <c r="M641" s="20" t="s">
        <v>1016</v>
      </c>
      <c r="N641" s="20">
        <v>0</v>
      </c>
      <c r="O641" s="22">
        <v>510</v>
      </c>
      <c r="P641" s="23" t="b">
        <v>0</v>
      </c>
      <c r="Q641" s="20" t="s">
        <v>2638</v>
      </c>
      <c r="R641" s="20" t="s">
        <v>2639</v>
      </c>
      <c r="S641" s="22">
        <v>40</v>
      </c>
      <c r="T641" s="20" t="s">
        <v>1609</v>
      </c>
      <c r="U641" s="20">
        <v>0</v>
      </c>
      <c r="V641" s="20" t="s">
        <v>710</v>
      </c>
      <c r="W641" s="20">
        <v>0.1</v>
      </c>
      <c r="X641" s="23" t="b">
        <v>0</v>
      </c>
      <c r="Y641" s="20"/>
      <c r="Z641" s="20" t="s">
        <v>872</v>
      </c>
      <c r="AA641" s="22">
        <v>18</v>
      </c>
      <c r="AB641" s="22">
        <v>6</v>
      </c>
      <c r="AC641" s="22">
        <v>0</v>
      </c>
      <c r="AD641" s="22">
        <v>0</v>
      </c>
      <c r="AE641" s="22">
        <v>0</v>
      </c>
      <c r="AF641" s="22">
        <v>10742</v>
      </c>
      <c r="AG641" s="22">
        <v>210</v>
      </c>
      <c r="AH641" s="20">
        <v>0</v>
      </c>
      <c r="AI641" s="20">
        <v>0</v>
      </c>
      <c r="AJ641" s="20" t="s">
        <v>710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461</v>
      </c>
      <c r="BH641" s="22">
        <v>168</v>
      </c>
      <c r="BI641" s="22">
        <v>446</v>
      </c>
      <c r="BJ641" s="22">
        <v>167</v>
      </c>
      <c r="BK641" s="22">
        <v>417</v>
      </c>
      <c r="BL641" s="22">
        <v>152</v>
      </c>
      <c r="BM641" s="22">
        <v>467</v>
      </c>
      <c r="BN641" s="22">
        <v>169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643</v>
      </c>
      <c r="CB641" s="22">
        <v>184</v>
      </c>
      <c r="CC641" s="22">
        <v>429</v>
      </c>
      <c r="CD641" s="22">
        <v>151</v>
      </c>
      <c r="CE641" s="22">
        <v>463</v>
      </c>
      <c r="CF641" s="22">
        <v>163</v>
      </c>
      <c r="CG641" s="22">
        <v>420</v>
      </c>
      <c r="CH641" s="22">
        <v>163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221632</v>
      </c>
      <c r="D642" s="22">
        <v>0</v>
      </c>
      <c r="E642" s="22">
        <v>0</v>
      </c>
      <c r="F642" s="22">
        <v>3</v>
      </c>
      <c r="G642" s="22">
        <v>-3</v>
      </c>
      <c r="H642" s="22">
        <v>0</v>
      </c>
      <c r="I642" s="22">
        <v>2</v>
      </c>
      <c r="J642" s="20">
        <v>1.8</v>
      </c>
      <c r="K642" s="20">
        <v>1.8</v>
      </c>
      <c r="L642" s="22">
        <v>-2</v>
      </c>
      <c r="M642" s="20" t="s">
        <v>1610</v>
      </c>
      <c r="N642" s="20">
        <v>2.2999999999999998</v>
      </c>
      <c r="O642" s="22">
        <v>511</v>
      </c>
      <c r="P642" s="23" t="b">
        <v>0</v>
      </c>
      <c r="Q642" s="20"/>
      <c r="R642" s="20" t="s">
        <v>2640</v>
      </c>
      <c r="S642" s="22">
        <v>48</v>
      </c>
      <c r="T642" s="20" t="s">
        <v>1611</v>
      </c>
      <c r="U642" s="20">
        <v>4.5</v>
      </c>
      <c r="V642" s="20" t="s">
        <v>535</v>
      </c>
      <c r="W642" s="20">
        <v>15.9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27</v>
      </c>
      <c r="AD642" s="22">
        <v>1515255</v>
      </c>
      <c r="AE642" s="22">
        <v>27702</v>
      </c>
      <c r="AF642" s="22">
        <v>228952</v>
      </c>
      <c r="AG642" s="22">
        <v>54453</v>
      </c>
      <c r="AH642" s="20">
        <v>0.5</v>
      </c>
      <c r="AI642" s="20">
        <v>5.6</v>
      </c>
      <c r="AJ642" s="20" t="s">
        <v>535</v>
      </c>
      <c r="AK642" s="22">
        <v>463</v>
      </c>
      <c r="AL642" s="22">
        <v>2</v>
      </c>
      <c r="AM642" s="22">
        <v>0</v>
      </c>
      <c r="AN642" s="22">
        <v>2</v>
      </c>
      <c r="AO642" s="22">
        <v>5</v>
      </c>
      <c r="AP642" s="22">
        <v>1</v>
      </c>
      <c r="AQ642" s="22">
        <v>0</v>
      </c>
      <c r="AR642" s="22">
        <v>0</v>
      </c>
      <c r="AS642" s="22">
        <v>1</v>
      </c>
      <c r="AT642" s="22">
        <v>0</v>
      </c>
      <c r="AU642" s="22">
        <v>0</v>
      </c>
      <c r="AV642" s="22">
        <v>1</v>
      </c>
      <c r="AW642" s="22">
        <v>122</v>
      </c>
      <c r="AX642" s="20">
        <v>173.2</v>
      </c>
      <c r="AY642" s="20">
        <v>16.399999999999999</v>
      </c>
      <c r="AZ642" s="20">
        <v>56</v>
      </c>
      <c r="BA642" s="20">
        <v>24.6</v>
      </c>
      <c r="BB642" s="22">
        <v>6</v>
      </c>
      <c r="BC642" s="20">
        <v>0.68</v>
      </c>
      <c r="BD642" s="20">
        <v>0.19</v>
      </c>
      <c r="BE642" s="20">
        <v>0.87</v>
      </c>
      <c r="BF642" s="20">
        <v>6.67</v>
      </c>
      <c r="BG642" s="22">
        <v>23</v>
      </c>
      <c r="BH642" s="22">
        <v>3</v>
      </c>
      <c r="BI642" s="22">
        <v>255</v>
      </c>
      <c r="BJ642" s="22">
        <v>79</v>
      </c>
      <c r="BK642" s="22">
        <v>104</v>
      </c>
      <c r="BL642" s="22">
        <v>15</v>
      </c>
      <c r="BM642" s="22">
        <v>74</v>
      </c>
      <c r="BN642" s="22">
        <v>14</v>
      </c>
      <c r="BO642" s="20"/>
      <c r="BP642" s="20"/>
      <c r="BQ642" s="20"/>
      <c r="BR642" s="20"/>
      <c r="BS642" s="20"/>
      <c r="BT642" s="20"/>
      <c r="BU642" s="22">
        <v>0.13</v>
      </c>
      <c r="BV642" s="22">
        <v>0</v>
      </c>
      <c r="BW642" s="22">
        <v>0.04</v>
      </c>
      <c r="BX642" s="22">
        <v>0.17</v>
      </c>
      <c r="BY642" s="22">
        <v>1.3</v>
      </c>
      <c r="BZ642" s="22">
        <v>0.97</v>
      </c>
      <c r="CA642" s="22">
        <v>314</v>
      </c>
      <c r="CB642" s="22">
        <v>33</v>
      </c>
      <c r="CC642" s="22">
        <v>133</v>
      </c>
      <c r="CD642" s="22">
        <v>41</v>
      </c>
      <c r="CE642" s="22">
        <v>39</v>
      </c>
      <c r="CF642" s="22">
        <v>10</v>
      </c>
      <c r="CG642" s="22">
        <v>24</v>
      </c>
      <c r="CH642" s="22">
        <v>8</v>
      </c>
      <c r="CI642" s="22">
        <v>1.17</v>
      </c>
      <c r="CJ642" s="22">
        <v>0.39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173904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2</v>
      </c>
      <c r="J643" s="20">
        <v>0</v>
      </c>
      <c r="K643" s="20">
        <v>0</v>
      </c>
      <c r="L643" s="22">
        <v>0</v>
      </c>
      <c r="M643" s="20" t="s">
        <v>1601</v>
      </c>
      <c r="N643" s="20">
        <v>0</v>
      </c>
      <c r="O643" s="22">
        <v>512</v>
      </c>
      <c r="P643" s="23" t="b">
        <v>0</v>
      </c>
      <c r="Q643" s="20" t="s">
        <v>3315</v>
      </c>
      <c r="R643" s="20" t="s">
        <v>3316</v>
      </c>
      <c r="S643" s="22">
        <v>44</v>
      </c>
      <c r="T643" s="20" t="s">
        <v>1602</v>
      </c>
      <c r="U643" s="20">
        <v>0</v>
      </c>
      <c r="V643" s="20" t="s">
        <v>426</v>
      </c>
      <c r="W643" s="20">
        <v>0.1</v>
      </c>
      <c r="X643" s="23" t="b">
        <v>0</v>
      </c>
      <c r="Y643" s="20"/>
      <c r="Z643" s="20" t="s">
        <v>872</v>
      </c>
      <c r="AA643" s="22">
        <v>18</v>
      </c>
      <c r="AB643" s="22">
        <v>6</v>
      </c>
      <c r="AC643" s="22">
        <v>0</v>
      </c>
      <c r="AD643" s="22">
        <v>2363</v>
      </c>
      <c r="AE643" s="22">
        <v>0</v>
      </c>
      <c r="AF643" s="22">
        <v>11776</v>
      </c>
      <c r="AG643" s="22">
        <v>539</v>
      </c>
      <c r="AH643" s="20">
        <v>0</v>
      </c>
      <c r="AI643" s="20">
        <v>0</v>
      </c>
      <c r="AJ643" s="20" t="s">
        <v>426</v>
      </c>
      <c r="AK643" s="22">
        <v>76</v>
      </c>
      <c r="AL643" s="22">
        <v>0</v>
      </c>
      <c r="AM643" s="22">
        <v>0</v>
      </c>
      <c r="AN643" s="22">
        <v>0</v>
      </c>
      <c r="AO643" s="22">
        <v>2</v>
      </c>
      <c r="AP643" s="22">
        <v>0</v>
      </c>
      <c r="AQ643" s="22">
        <v>0</v>
      </c>
      <c r="AR643" s="22">
        <v>0</v>
      </c>
      <c r="AS643" s="22">
        <v>1</v>
      </c>
      <c r="AT643" s="22">
        <v>0</v>
      </c>
      <c r="AU643" s="22">
        <v>0</v>
      </c>
      <c r="AV643" s="22">
        <v>0</v>
      </c>
      <c r="AW643" s="22">
        <v>9</v>
      </c>
      <c r="AX643" s="20">
        <v>17</v>
      </c>
      <c r="AY643" s="20">
        <v>5</v>
      </c>
      <c r="AZ643" s="20">
        <v>4</v>
      </c>
      <c r="BA643" s="20">
        <v>2.6</v>
      </c>
      <c r="BB643" s="22">
        <v>0</v>
      </c>
      <c r="BC643" s="20">
        <v>0.12</v>
      </c>
      <c r="BD643" s="20">
        <v>0.03</v>
      </c>
      <c r="BE643" s="20">
        <v>0.15</v>
      </c>
      <c r="BF643" s="20">
        <v>2.02</v>
      </c>
      <c r="BG643" s="22">
        <v>308</v>
      </c>
      <c r="BH643" s="22">
        <v>120</v>
      </c>
      <c r="BI643" s="22">
        <v>322</v>
      </c>
      <c r="BJ643" s="22">
        <v>115</v>
      </c>
      <c r="BK643" s="22">
        <v>317</v>
      </c>
      <c r="BL643" s="22">
        <v>109</v>
      </c>
      <c r="BM643" s="22">
        <v>349</v>
      </c>
      <c r="BN643" s="22">
        <v>125</v>
      </c>
      <c r="BO643" s="20"/>
      <c r="BP643" s="20"/>
      <c r="BQ643" s="20"/>
      <c r="BR643" s="20"/>
      <c r="BS643" s="20"/>
      <c r="BT643" s="20"/>
      <c r="BU643" s="22">
        <v>0.14000000000000001</v>
      </c>
      <c r="BV643" s="22">
        <v>0</v>
      </c>
      <c r="BW643" s="22">
        <v>0.04</v>
      </c>
      <c r="BX643" s="22">
        <v>0.18</v>
      </c>
      <c r="BY643" s="22">
        <v>2.39</v>
      </c>
      <c r="BZ643" s="22">
        <v>2.37</v>
      </c>
      <c r="CA643" s="22">
        <v>511</v>
      </c>
      <c r="CB643" s="22">
        <v>123</v>
      </c>
      <c r="CC643" s="22">
        <v>513</v>
      </c>
      <c r="CD643" s="22">
        <v>199</v>
      </c>
      <c r="CE643" s="22">
        <v>543</v>
      </c>
      <c r="CF643" s="22">
        <v>207</v>
      </c>
      <c r="CG643" s="22">
        <v>399</v>
      </c>
      <c r="CH643" s="22">
        <v>151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482442</v>
      </c>
      <c r="D644" s="22">
        <v>0</v>
      </c>
      <c r="E644" s="22">
        <v>0</v>
      </c>
      <c r="F644" s="22">
        <v>1</v>
      </c>
      <c r="G644" s="22">
        <v>-1</v>
      </c>
      <c r="H644" s="22">
        <v>0</v>
      </c>
      <c r="I644" s="22">
        <v>3</v>
      </c>
      <c r="J644" s="20">
        <v>0.8</v>
      </c>
      <c r="K644" s="20">
        <v>0.8</v>
      </c>
      <c r="L644" s="22">
        <v>1</v>
      </c>
      <c r="M644" s="20" t="s">
        <v>1619</v>
      </c>
      <c r="N644" s="20">
        <v>1.3</v>
      </c>
      <c r="O644" s="22">
        <v>513</v>
      </c>
      <c r="P644" s="23" t="b">
        <v>0</v>
      </c>
      <c r="Q644" s="20"/>
      <c r="R644" s="20"/>
      <c r="S644" s="22">
        <v>46</v>
      </c>
      <c r="T644" s="20" t="s">
        <v>1620</v>
      </c>
      <c r="U644" s="20">
        <v>3.2</v>
      </c>
      <c r="V644" s="20" t="s">
        <v>705</v>
      </c>
      <c r="W644" s="20">
        <v>3.4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19</v>
      </c>
      <c r="AD644" s="22">
        <v>356996</v>
      </c>
      <c r="AE644" s="22">
        <v>11089</v>
      </c>
      <c r="AF644" s="22">
        <v>147386</v>
      </c>
      <c r="AG644" s="22">
        <v>12940</v>
      </c>
      <c r="AH644" s="20">
        <v>0.3</v>
      </c>
      <c r="AI644" s="20">
        <v>4.0999999999999996</v>
      </c>
      <c r="AJ644" s="20" t="s">
        <v>705</v>
      </c>
      <c r="AK644" s="22">
        <v>384</v>
      </c>
      <c r="AL644" s="22">
        <v>1</v>
      </c>
      <c r="AM644" s="22">
        <v>1</v>
      </c>
      <c r="AN644" s="22">
        <v>1</v>
      </c>
      <c r="AO644" s="22">
        <v>4</v>
      </c>
      <c r="AP644" s="22">
        <v>0</v>
      </c>
      <c r="AQ644" s="22">
        <v>0</v>
      </c>
      <c r="AR644" s="22">
        <v>0</v>
      </c>
      <c r="AS644" s="22">
        <v>2</v>
      </c>
      <c r="AT644" s="22">
        <v>0</v>
      </c>
      <c r="AU644" s="22">
        <v>0</v>
      </c>
      <c r="AV644" s="22">
        <v>2</v>
      </c>
      <c r="AW644" s="22">
        <v>78</v>
      </c>
      <c r="AX644" s="20">
        <v>108.6</v>
      </c>
      <c r="AY644" s="20">
        <v>90.2</v>
      </c>
      <c r="AZ644" s="20">
        <v>167</v>
      </c>
      <c r="BA644" s="20">
        <v>36.700000000000003</v>
      </c>
      <c r="BB644" s="22">
        <v>5</v>
      </c>
      <c r="BC644" s="20">
        <v>1.64</v>
      </c>
      <c r="BD644" s="20">
        <v>0.55000000000000004</v>
      </c>
      <c r="BE644" s="20">
        <v>2.19</v>
      </c>
      <c r="BF644" s="20">
        <v>5.83</v>
      </c>
      <c r="BG644" s="22">
        <v>87</v>
      </c>
      <c r="BH644" s="22">
        <v>32</v>
      </c>
      <c r="BI644" s="22">
        <v>59</v>
      </c>
      <c r="BJ644" s="22">
        <v>44</v>
      </c>
      <c r="BK644" s="22">
        <v>24</v>
      </c>
      <c r="BL644" s="22">
        <v>14</v>
      </c>
      <c r="BM644" s="22">
        <v>35</v>
      </c>
      <c r="BN644" s="22">
        <v>23</v>
      </c>
      <c r="BO644" s="20"/>
      <c r="BP644" s="20"/>
      <c r="BQ644" s="20"/>
      <c r="BR644" s="20"/>
      <c r="BS644" s="20"/>
      <c r="BT644" s="20"/>
      <c r="BU644" s="22">
        <v>0.38</v>
      </c>
      <c r="BV644" s="22">
        <v>0</v>
      </c>
      <c r="BW644" s="22">
        <v>0.13</v>
      </c>
      <c r="BX644" s="22">
        <v>0.51</v>
      </c>
      <c r="BY644" s="22">
        <v>1.37</v>
      </c>
      <c r="BZ644" s="22">
        <v>0.94</v>
      </c>
      <c r="CA644" s="22">
        <v>338</v>
      </c>
      <c r="CB644" s="22">
        <v>221</v>
      </c>
      <c r="CC644" s="22">
        <v>221</v>
      </c>
      <c r="CD644" s="22">
        <v>98</v>
      </c>
      <c r="CE644" s="22">
        <v>113</v>
      </c>
      <c r="CF644" s="22">
        <v>48</v>
      </c>
      <c r="CG644" s="22">
        <v>96</v>
      </c>
      <c r="CH644" s="22">
        <v>26</v>
      </c>
      <c r="CI644" s="22">
        <v>1.17</v>
      </c>
      <c r="CJ644" s="22">
        <v>0.23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184349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983</v>
      </c>
      <c r="N645" s="20">
        <v>0</v>
      </c>
      <c r="O645" s="22">
        <v>514</v>
      </c>
      <c r="P645" s="23" t="b">
        <v>0</v>
      </c>
      <c r="Q645" s="20" t="s">
        <v>2400</v>
      </c>
      <c r="R645" s="20" t="s">
        <v>2315</v>
      </c>
      <c r="S645" s="22">
        <v>44</v>
      </c>
      <c r="T645" s="20" t="s">
        <v>1603</v>
      </c>
      <c r="U645" s="20">
        <v>0</v>
      </c>
      <c r="V645" s="20" t="s">
        <v>525</v>
      </c>
      <c r="W645" s="20">
        <v>0</v>
      </c>
      <c r="X645" s="23" t="b">
        <v>0</v>
      </c>
      <c r="Y645" s="20"/>
      <c r="Z645" s="20" t="s">
        <v>899</v>
      </c>
      <c r="AA645" s="22">
        <v>18</v>
      </c>
      <c r="AB645" s="22">
        <v>6</v>
      </c>
      <c r="AC645" s="22">
        <v>0</v>
      </c>
      <c r="AD645" s="22">
        <v>276</v>
      </c>
      <c r="AE645" s="22">
        <v>12</v>
      </c>
      <c r="AF645" s="22">
        <v>627</v>
      </c>
      <c r="AG645" s="22">
        <v>13</v>
      </c>
      <c r="AH645" s="20">
        <v>0</v>
      </c>
      <c r="AI645" s="20">
        <v>0</v>
      </c>
      <c r="AJ645" s="20" t="s">
        <v>525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539</v>
      </c>
      <c r="BH645" s="22">
        <v>209</v>
      </c>
      <c r="BI645" s="22">
        <v>527</v>
      </c>
      <c r="BJ645" s="22">
        <v>208</v>
      </c>
      <c r="BK645" s="22">
        <v>507</v>
      </c>
      <c r="BL645" s="22">
        <v>201</v>
      </c>
      <c r="BM645" s="22">
        <v>544</v>
      </c>
      <c r="BN645" s="22">
        <v>209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513</v>
      </c>
      <c r="CB645" s="22">
        <v>124</v>
      </c>
      <c r="CC645" s="22">
        <v>515</v>
      </c>
      <c r="CD645" s="22">
        <v>200</v>
      </c>
      <c r="CE645" s="22">
        <v>545</v>
      </c>
      <c r="CF645" s="22">
        <v>208</v>
      </c>
      <c r="CG645" s="22">
        <v>678</v>
      </c>
      <c r="CH645" s="22">
        <v>226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209042</v>
      </c>
      <c r="D646" s="22">
        <v>0</v>
      </c>
      <c r="E646" s="22">
        <v>0</v>
      </c>
      <c r="F646" s="22">
        <v>-3</v>
      </c>
      <c r="G646" s="22">
        <v>3</v>
      </c>
      <c r="H646" s="22">
        <v>0</v>
      </c>
      <c r="I646" s="22">
        <v>3</v>
      </c>
      <c r="J646" s="20">
        <v>-0.2</v>
      </c>
      <c r="K646" s="20">
        <v>-0.2</v>
      </c>
      <c r="L646" s="22">
        <v>0</v>
      </c>
      <c r="M646" s="20" t="s">
        <v>1572</v>
      </c>
      <c r="N646" s="20">
        <v>0.3</v>
      </c>
      <c r="O646" s="22">
        <v>515</v>
      </c>
      <c r="P646" s="23" t="b">
        <v>0</v>
      </c>
      <c r="Q646" s="20"/>
      <c r="R646" s="20"/>
      <c r="S646" s="22">
        <v>47</v>
      </c>
      <c r="T646" s="20" t="s">
        <v>1608</v>
      </c>
      <c r="U646" s="20">
        <v>1</v>
      </c>
      <c r="V646" s="20" t="s">
        <v>628</v>
      </c>
      <c r="W646" s="20">
        <v>0.1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3</v>
      </c>
      <c r="AD646" s="22">
        <v>3213</v>
      </c>
      <c r="AE646" s="22">
        <v>293</v>
      </c>
      <c r="AF646" s="22">
        <v>15904</v>
      </c>
      <c r="AG646" s="22">
        <v>420</v>
      </c>
      <c r="AH646" s="20">
        <v>0.1</v>
      </c>
      <c r="AI646" s="20">
        <v>0.6</v>
      </c>
      <c r="AJ646" s="20" t="s">
        <v>628</v>
      </c>
      <c r="AK646" s="22">
        <v>95</v>
      </c>
      <c r="AL646" s="22">
        <v>0</v>
      </c>
      <c r="AM646" s="22">
        <v>0</v>
      </c>
      <c r="AN646" s="22">
        <v>0</v>
      </c>
      <c r="AO646" s="22">
        <v>3</v>
      </c>
      <c r="AP646" s="22">
        <v>0</v>
      </c>
      <c r="AQ646" s="22">
        <v>0</v>
      </c>
      <c r="AR646" s="22">
        <v>0</v>
      </c>
      <c r="AS646" s="22">
        <v>1</v>
      </c>
      <c r="AT646" s="22">
        <v>0</v>
      </c>
      <c r="AU646" s="22">
        <v>0</v>
      </c>
      <c r="AV646" s="22">
        <v>0</v>
      </c>
      <c r="AW646" s="22">
        <v>17</v>
      </c>
      <c r="AX646" s="20">
        <v>6</v>
      </c>
      <c r="AY646" s="20">
        <v>9.4</v>
      </c>
      <c r="AZ646" s="20">
        <v>4</v>
      </c>
      <c r="BA646" s="20">
        <v>1.9</v>
      </c>
      <c r="BB646" s="22">
        <v>1</v>
      </c>
      <c r="BC646" s="20">
        <v>0</v>
      </c>
      <c r="BD646" s="20">
        <v>0.02</v>
      </c>
      <c r="BE646" s="20">
        <v>0.02</v>
      </c>
      <c r="BF646" s="20">
        <v>1.96</v>
      </c>
      <c r="BG646" s="22">
        <v>369</v>
      </c>
      <c r="BH646" s="22">
        <v>167</v>
      </c>
      <c r="BI646" s="22">
        <v>305</v>
      </c>
      <c r="BJ646" s="22">
        <v>157</v>
      </c>
      <c r="BK646" s="22">
        <v>323</v>
      </c>
      <c r="BL646" s="22">
        <v>159</v>
      </c>
      <c r="BM646" s="22">
        <v>368</v>
      </c>
      <c r="BN646" s="22">
        <v>170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0.02</v>
      </c>
      <c r="BX646" s="22">
        <v>0.02</v>
      </c>
      <c r="BY646" s="22">
        <v>1.86</v>
      </c>
      <c r="BZ646" s="22">
        <v>2.84</v>
      </c>
      <c r="CA646" s="22">
        <v>331</v>
      </c>
      <c r="CB646" s="22">
        <v>220</v>
      </c>
      <c r="CC646" s="22">
        <v>338</v>
      </c>
      <c r="CD646" s="22">
        <v>163</v>
      </c>
      <c r="CE646" s="22">
        <v>351</v>
      </c>
      <c r="CF646" s="22">
        <v>156</v>
      </c>
      <c r="CG646" s="22">
        <v>402</v>
      </c>
      <c r="CH646" s="22">
        <v>129</v>
      </c>
      <c r="CI646" s="22">
        <v>0.95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85971</v>
      </c>
      <c r="D647" s="22">
        <v>1</v>
      </c>
      <c r="E647" s="22">
        <v>-1</v>
      </c>
      <c r="F647" s="22">
        <v>2</v>
      </c>
      <c r="G647" s="22">
        <v>-2</v>
      </c>
      <c r="H647" s="22">
        <v>2</v>
      </c>
      <c r="I647" s="22">
        <v>3</v>
      </c>
      <c r="J647" s="20">
        <v>11.5</v>
      </c>
      <c r="K647" s="20">
        <v>11.5</v>
      </c>
      <c r="L647" s="22">
        <v>14</v>
      </c>
      <c r="M647" s="20" t="s">
        <v>451</v>
      </c>
      <c r="N647" s="20">
        <v>12</v>
      </c>
      <c r="O647" s="22">
        <v>516</v>
      </c>
      <c r="P647" s="23" t="b">
        <v>1</v>
      </c>
      <c r="Q647" s="20"/>
      <c r="R647" s="20"/>
      <c r="S647" s="22">
        <v>92</v>
      </c>
      <c r="T647" s="20" t="s">
        <v>1594</v>
      </c>
      <c r="U647" s="20">
        <v>7.3</v>
      </c>
      <c r="V647" s="20" t="s">
        <v>1595</v>
      </c>
      <c r="W647" s="20">
        <v>16.899999999999999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44</v>
      </c>
      <c r="AD647" s="22">
        <v>1457679</v>
      </c>
      <c r="AE647" s="22">
        <v>232028</v>
      </c>
      <c r="AF647" s="22">
        <v>443586</v>
      </c>
      <c r="AG647" s="22">
        <v>12394</v>
      </c>
      <c r="AH647" s="20">
        <v>1.3</v>
      </c>
      <c r="AI647" s="20">
        <v>4.8</v>
      </c>
      <c r="AJ647" s="20" t="s">
        <v>451</v>
      </c>
      <c r="AK647" s="22">
        <v>482</v>
      </c>
      <c r="AL647" s="22">
        <v>5</v>
      </c>
      <c r="AM647" s="22">
        <v>0</v>
      </c>
      <c r="AN647" s="22">
        <v>2</v>
      </c>
      <c r="AO647" s="22">
        <v>6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5</v>
      </c>
      <c r="AW647" s="22">
        <v>150</v>
      </c>
      <c r="AX647" s="20">
        <v>200.4</v>
      </c>
      <c r="AY647" s="20">
        <v>147.1</v>
      </c>
      <c r="AZ647" s="20">
        <v>205</v>
      </c>
      <c r="BA647" s="20">
        <v>55.1</v>
      </c>
      <c r="BB647" s="22">
        <v>6</v>
      </c>
      <c r="BC647" s="20">
        <v>2.04</v>
      </c>
      <c r="BD647" s="20">
        <v>1.1599999999999999</v>
      </c>
      <c r="BE647" s="20">
        <v>3.2</v>
      </c>
      <c r="BF647" s="20">
        <v>7.59</v>
      </c>
      <c r="BG647" s="22">
        <v>11</v>
      </c>
      <c r="BH647" s="22">
        <v>5</v>
      </c>
      <c r="BI647" s="22">
        <v>21</v>
      </c>
      <c r="BJ647" s="22">
        <v>16</v>
      </c>
      <c r="BK647" s="22">
        <v>14</v>
      </c>
      <c r="BL647" s="22">
        <v>8</v>
      </c>
      <c r="BM647" s="22">
        <v>11</v>
      </c>
      <c r="BN647" s="22">
        <v>9</v>
      </c>
      <c r="BO647" s="20"/>
      <c r="BP647" s="20"/>
      <c r="BQ647" s="22">
        <v>3</v>
      </c>
      <c r="BR647" s="20"/>
      <c r="BS647" s="22">
        <v>1</v>
      </c>
      <c r="BT647" s="20"/>
      <c r="BU647" s="22">
        <v>0.38</v>
      </c>
      <c r="BV647" s="22">
        <v>0</v>
      </c>
      <c r="BW647" s="22">
        <v>0.22</v>
      </c>
      <c r="BX647" s="22">
        <v>0.6</v>
      </c>
      <c r="BY647" s="22">
        <v>1.42</v>
      </c>
      <c r="BZ647" s="22">
        <v>1.1200000000000001</v>
      </c>
      <c r="CA647" s="22">
        <v>5</v>
      </c>
      <c r="CB647" s="22">
        <v>3</v>
      </c>
      <c r="CC647" s="22">
        <v>1</v>
      </c>
      <c r="CD647" s="22">
        <v>1</v>
      </c>
      <c r="CE647" s="22">
        <v>3</v>
      </c>
      <c r="CF647" s="22">
        <v>2</v>
      </c>
      <c r="CG647" s="22">
        <v>23</v>
      </c>
      <c r="CH647" s="22">
        <v>9</v>
      </c>
      <c r="CI647" s="22">
        <v>1.1200000000000001</v>
      </c>
      <c r="CJ647" s="22">
        <v>0.37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232859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0</v>
      </c>
      <c r="K648" s="20">
        <v>0</v>
      </c>
      <c r="L648" s="22">
        <v>0</v>
      </c>
      <c r="M648" s="20" t="s">
        <v>1625</v>
      </c>
      <c r="N648" s="20">
        <v>0</v>
      </c>
      <c r="O648" s="22">
        <v>517</v>
      </c>
      <c r="P648" s="23" t="b">
        <v>0</v>
      </c>
      <c r="Q648" s="20" t="s">
        <v>3022</v>
      </c>
      <c r="R648" s="20" t="s">
        <v>3140</v>
      </c>
      <c r="S648" s="22">
        <v>40</v>
      </c>
      <c r="T648" s="20" t="s">
        <v>1626</v>
      </c>
      <c r="U648" s="20">
        <v>0</v>
      </c>
      <c r="V648" s="20" t="s">
        <v>706</v>
      </c>
      <c r="W648" s="20">
        <v>0.3</v>
      </c>
      <c r="X648" s="23" t="b">
        <v>0</v>
      </c>
      <c r="Y648" s="20"/>
      <c r="Z648" s="20" t="s">
        <v>872</v>
      </c>
      <c r="AA648" s="22">
        <v>18</v>
      </c>
      <c r="AB648" s="22">
        <v>6</v>
      </c>
      <c r="AC648" s="22">
        <v>0</v>
      </c>
      <c r="AD648" s="22">
        <v>6594</v>
      </c>
      <c r="AE648" s="22">
        <v>0</v>
      </c>
      <c r="AF648" s="22">
        <v>32545</v>
      </c>
      <c r="AG648" s="22">
        <v>1220</v>
      </c>
      <c r="AH648" s="20">
        <v>0</v>
      </c>
      <c r="AI648" s="20">
        <v>0</v>
      </c>
      <c r="AJ648" s="20" t="s">
        <v>706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467</v>
      </c>
      <c r="BH648" s="22">
        <v>170</v>
      </c>
      <c r="BI648" s="22">
        <v>453</v>
      </c>
      <c r="BJ648" s="22">
        <v>169</v>
      </c>
      <c r="BK648" s="22">
        <v>424</v>
      </c>
      <c r="BL648" s="22">
        <v>154</v>
      </c>
      <c r="BM648" s="22">
        <v>473</v>
      </c>
      <c r="BN648" s="22">
        <v>171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650</v>
      </c>
      <c r="CB648" s="22">
        <v>186</v>
      </c>
      <c r="CC648" s="22">
        <v>435</v>
      </c>
      <c r="CD648" s="22">
        <v>153</v>
      </c>
      <c r="CE648" s="22">
        <v>469</v>
      </c>
      <c r="CF648" s="22">
        <v>165</v>
      </c>
      <c r="CG648" s="22">
        <v>256</v>
      </c>
      <c r="CH648" s="22">
        <v>99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199584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2</v>
      </c>
      <c r="J649" s="20">
        <v>0</v>
      </c>
      <c r="K649" s="20">
        <v>0</v>
      </c>
      <c r="L649" s="22">
        <v>0</v>
      </c>
      <c r="M649" s="20" t="s">
        <v>1605</v>
      </c>
      <c r="N649" s="20">
        <v>0</v>
      </c>
      <c r="O649" s="22">
        <v>518</v>
      </c>
      <c r="P649" s="23" t="b">
        <v>0</v>
      </c>
      <c r="Q649" s="20" t="s">
        <v>3080</v>
      </c>
      <c r="R649" s="20" t="s">
        <v>3141</v>
      </c>
      <c r="S649" s="22">
        <v>40</v>
      </c>
      <c r="T649" s="20" t="s">
        <v>1606</v>
      </c>
      <c r="U649" s="20">
        <v>0</v>
      </c>
      <c r="V649" s="20" t="s">
        <v>703</v>
      </c>
      <c r="W649" s="20">
        <v>0.5</v>
      </c>
      <c r="X649" s="23" t="b">
        <v>0</v>
      </c>
      <c r="Y649" s="20"/>
      <c r="Z649" s="20" t="s">
        <v>872</v>
      </c>
      <c r="AA649" s="22">
        <v>18</v>
      </c>
      <c r="AB649" s="22">
        <v>6</v>
      </c>
      <c r="AC649" s="22">
        <v>0</v>
      </c>
      <c r="AD649" s="22">
        <v>11423</v>
      </c>
      <c r="AE649" s="22">
        <v>0</v>
      </c>
      <c r="AF649" s="22">
        <v>45193</v>
      </c>
      <c r="AG649" s="22">
        <v>1758</v>
      </c>
      <c r="AH649" s="20">
        <v>0</v>
      </c>
      <c r="AI649" s="20">
        <v>0</v>
      </c>
      <c r="AJ649" s="20" t="s">
        <v>703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454</v>
      </c>
      <c r="BH649" s="22">
        <v>164</v>
      </c>
      <c r="BI649" s="22">
        <v>438</v>
      </c>
      <c r="BJ649" s="22">
        <v>162</v>
      </c>
      <c r="BK649" s="22">
        <v>409</v>
      </c>
      <c r="BL649" s="22">
        <v>147</v>
      </c>
      <c r="BM649" s="22">
        <v>460</v>
      </c>
      <c r="BN649" s="22">
        <v>165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634</v>
      </c>
      <c r="CB649" s="22">
        <v>178</v>
      </c>
      <c r="CC649" s="22">
        <v>421</v>
      </c>
      <c r="CD649" s="22">
        <v>146</v>
      </c>
      <c r="CE649" s="22">
        <v>455</v>
      </c>
      <c r="CF649" s="22">
        <v>158</v>
      </c>
      <c r="CG649" s="22">
        <v>216</v>
      </c>
      <c r="CH649" s="22">
        <v>82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487053</v>
      </c>
      <c r="D650" s="22">
        <v>1</v>
      </c>
      <c r="E650" s="22">
        <v>-1</v>
      </c>
      <c r="F650" s="22">
        <v>3</v>
      </c>
      <c r="G650" s="22">
        <v>-3</v>
      </c>
      <c r="H650" s="22">
        <v>1</v>
      </c>
      <c r="I650" s="22">
        <v>2</v>
      </c>
      <c r="J650" s="20">
        <v>1.8</v>
      </c>
      <c r="K650" s="20">
        <v>1.8</v>
      </c>
      <c r="L650" s="22">
        <v>0</v>
      </c>
      <c r="M650" s="20" t="s">
        <v>2316</v>
      </c>
      <c r="N650" s="20">
        <v>2.2999999999999998</v>
      </c>
      <c r="O650" s="22">
        <v>519</v>
      </c>
      <c r="P650" s="23" t="b">
        <v>0</v>
      </c>
      <c r="Q650" s="20"/>
      <c r="R650" s="20"/>
      <c r="S650" s="22">
        <v>48</v>
      </c>
      <c r="T650" s="20" t="s">
        <v>2317</v>
      </c>
      <c r="U650" s="20">
        <v>4.2</v>
      </c>
      <c r="V650" s="20" t="s">
        <v>2318</v>
      </c>
      <c r="W650" s="20">
        <v>17.600000000000001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25</v>
      </c>
      <c r="AD650" s="22">
        <v>1638593</v>
      </c>
      <c r="AE650" s="22">
        <v>40681</v>
      </c>
      <c r="AF650" s="22">
        <v>200051</v>
      </c>
      <c r="AG650" s="22">
        <v>36447</v>
      </c>
      <c r="AH650" s="20">
        <v>0.5</v>
      </c>
      <c r="AI650" s="20">
        <v>5.2</v>
      </c>
      <c r="AJ650" s="20" t="s">
        <v>2318</v>
      </c>
      <c r="AK650" s="22">
        <v>510</v>
      </c>
      <c r="AL650" s="22">
        <v>0</v>
      </c>
      <c r="AM650" s="22">
        <v>2</v>
      </c>
      <c r="AN650" s="22">
        <v>2</v>
      </c>
      <c r="AO650" s="22">
        <v>7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4</v>
      </c>
      <c r="AW650" s="22">
        <v>111</v>
      </c>
      <c r="AX650" s="20">
        <v>128.6</v>
      </c>
      <c r="AY650" s="20">
        <v>61.8</v>
      </c>
      <c r="AZ650" s="20">
        <v>59</v>
      </c>
      <c r="BA650" s="20">
        <v>25</v>
      </c>
      <c r="BB650" s="22">
        <v>6</v>
      </c>
      <c r="BC650" s="20">
        <v>0.15</v>
      </c>
      <c r="BD650" s="20">
        <v>0.55000000000000004</v>
      </c>
      <c r="BE650" s="20">
        <v>0.7</v>
      </c>
      <c r="BF650" s="20">
        <v>8.2100000000000009</v>
      </c>
      <c r="BG650" s="22">
        <v>60</v>
      </c>
      <c r="BH650" s="22">
        <v>17</v>
      </c>
      <c r="BI650" s="22">
        <v>117</v>
      </c>
      <c r="BJ650" s="22">
        <v>25</v>
      </c>
      <c r="BK650" s="22">
        <v>97</v>
      </c>
      <c r="BL650" s="22">
        <v>12</v>
      </c>
      <c r="BM650" s="22">
        <v>71</v>
      </c>
      <c r="BN650" s="22">
        <v>12</v>
      </c>
      <c r="BO650" s="20"/>
      <c r="BP650" s="20"/>
      <c r="BQ650" s="20"/>
      <c r="BR650" s="20"/>
      <c r="BS650" s="20"/>
      <c r="BT650" s="20"/>
      <c r="BU650" s="22">
        <v>0.03</v>
      </c>
      <c r="BV650" s="22">
        <v>0</v>
      </c>
      <c r="BW650" s="22">
        <v>0.1</v>
      </c>
      <c r="BX650" s="22">
        <v>0.13</v>
      </c>
      <c r="BY650" s="22">
        <v>1.45</v>
      </c>
      <c r="BZ650" s="22">
        <v>1.24</v>
      </c>
      <c r="CA650" s="22">
        <v>323</v>
      </c>
      <c r="CB650" s="22">
        <v>35</v>
      </c>
      <c r="CC650" s="22">
        <v>134</v>
      </c>
      <c r="CD650" s="22">
        <v>42</v>
      </c>
      <c r="CE650" s="22">
        <v>57</v>
      </c>
      <c r="CF650" s="22">
        <v>15</v>
      </c>
      <c r="CG650" s="22">
        <v>21</v>
      </c>
      <c r="CH650" s="22">
        <v>7</v>
      </c>
      <c r="CI650" s="22">
        <v>1.06</v>
      </c>
      <c r="CJ650" s="22">
        <v>0.35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0"/>
      <c r="B651" s="20"/>
      <c r="C651" s="22">
        <v>184254</v>
      </c>
      <c r="D651" s="22">
        <v>0</v>
      </c>
      <c r="E651" s="22">
        <v>0</v>
      </c>
      <c r="F651" s="22">
        <v>1</v>
      </c>
      <c r="G651" s="22">
        <v>-1</v>
      </c>
      <c r="H651" s="22">
        <v>1</v>
      </c>
      <c r="I651" s="22">
        <v>1</v>
      </c>
      <c r="J651" s="20">
        <v>1.8</v>
      </c>
      <c r="K651" s="20">
        <v>1.8</v>
      </c>
      <c r="L651" s="22">
        <v>2</v>
      </c>
      <c r="M651" s="20" t="s">
        <v>2319</v>
      </c>
      <c r="N651" s="20">
        <v>2.2999999999999998</v>
      </c>
      <c r="O651" s="22">
        <v>520</v>
      </c>
      <c r="P651" s="23" t="b">
        <v>0</v>
      </c>
      <c r="Q651" s="20"/>
      <c r="R651" s="20"/>
      <c r="S651" s="22">
        <v>51</v>
      </c>
      <c r="T651" s="20" t="s">
        <v>2320</v>
      </c>
      <c r="U651" s="20">
        <v>4.3</v>
      </c>
      <c r="V651" s="20" t="s">
        <v>2321</v>
      </c>
      <c r="W651" s="20">
        <v>5.6</v>
      </c>
      <c r="X651" s="23" t="b">
        <v>0</v>
      </c>
      <c r="Y651" s="20"/>
      <c r="Z651" s="20" t="s">
        <v>858</v>
      </c>
      <c r="AA651" s="22">
        <v>18</v>
      </c>
      <c r="AB651" s="22">
        <v>6</v>
      </c>
      <c r="AC651" s="22">
        <v>26</v>
      </c>
      <c r="AD651" s="22">
        <v>544948</v>
      </c>
      <c r="AE651" s="22">
        <v>12043</v>
      </c>
      <c r="AF651" s="22">
        <v>156684</v>
      </c>
      <c r="AG651" s="22">
        <v>15614</v>
      </c>
      <c r="AH651" s="20">
        <v>0.5</v>
      </c>
      <c r="AI651" s="20">
        <v>5.0999999999999996</v>
      </c>
      <c r="AJ651" s="20" t="s">
        <v>2321</v>
      </c>
      <c r="AK651" s="22">
        <v>540</v>
      </c>
      <c r="AL651" s="22">
        <v>0</v>
      </c>
      <c r="AM651" s="22">
        <v>0</v>
      </c>
      <c r="AN651" s="22">
        <v>2</v>
      </c>
      <c r="AO651" s="22">
        <v>7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24</v>
      </c>
      <c r="AV651" s="22">
        <v>3</v>
      </c>
      <c r="AW651" s="22">
        <v>137</v>
      </c>
      <c r="AX651" s="20">
        <v>188.6</v>
      </c>
      <c r="AY651" s="20">
        <v>0</v>
      </c>
      <c r="AZ651" s="20">
        <v>0</v>
      </c>
      <c r="BA651" s="20">
        <v>18.8</v>
      </c>
      <c r="BB651" s="22">
        <v>6</v>
      </c>
      <c r="BC651" s="20">
        <v>0</v>
      </c>
      <c r="BD651" s="20">
        <v>0</v>
      </c>
      <c r="BE651" s="20">
        <v>0</v>
      </c>
      <c r="BF651" s="20">
        <v>8.69</v>
      </c>
      <c r="BG651" s="22">
        <v>16</v>
      </c>
      <c r="BH651" s="22">
        <v>7</v>
      </c>
      <c r="BI651" s="22">
        <v>691</v>
      </c>
      <c r="BJ651" s="22">
        <v>84</v>
      </c>
      <c r="BK651" s="22">
        <v>687</v>
      </c>
      <c r="BL651" s="22">
        <v>83</v>
      </c>
      <c r="BM651" s="22">
        <v>122</v>
      </c>
      <c r="BN651" s="22">
        <v>7</v>
      </c>
      <c r="BO651" s="20"/>
      <c r="BP651" s="20"/>
      <c r="BQ651" s="20"/>
      <c r="BR651" s="20"/>
      <c r="BS651" s="20"/>
      <c r="BT651" s="20"/>
      <c r="BU651" s="22">
        <v>0</v>
      </c>
      <c r="BV651" s="22">
        <v>4</v>
      </c>
      <c r="BW651" s="22">
        <v>0</v>
      </c>
      <c r="BX651" s="22">
        <v>0</v>
      </c>
      <c r="BY651" s="22">
        <v>1.45</v>
      </c>
      <c r="BZ651" s="22">
        <v>1.17</v>
      </c>
      <c r="CA651" s="22">
        <v>163</v>
      </c>
      <c r="CB651" s="22">
        <v>4</v>
      </c>
      <c r="CC651" s="22">
        <v>137</v>
      </c>
      <c r="CD651" s="22">
        <v>12</v>
      </c>
      <c r="CE651" s="22">
        <v>50</v>
      </c>
      <c r="CF651" s="22">
        <v>6</v>
      </c>
      <c r="CG651" s="22">
        <v>70</v>
      </c>
      <c r="CH651" s="22">
        <v>12</v>
      </c>
      <c r="CI651" s="22">
        <v>1</v>
      </c>
      <c r="CJ651" s="22">
        <v>0.33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0</v>
      </c>
      <c r="C652" s="22">
        <v>175941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1</v>
      </c>
      <c r="J652" s="20">
        <v>0</v>
      </c>
      <c r="K652" s="20">
        <v>0</v>
      </c>
      <c r="L652" s="22">
        <v>0</v>
      </c>
      <c r="M652" s="20" t="s">
        <v>1622</v>
      </c>
      <c r="N652" s="20">
        <v>0</v>
      </c>
      <c r="O652" s="22">
        <v>521</v>
      </c>
      <c r="P652" s="23" t="b">
        <v>0</v>
      </c>
      <c r="Q652" s="20" t="s">
        <v>2423</v>
      </c>
      <c r="R652" s="20" t="s">
        <v>2641</v>
      </c>
      <c r="S652" s="22">
        <v>40</v>
      </c>
      <c r="T652" s="20" t="s">
        <v>2322</v>
      </c>
      <c r="U652" s="20">
        <v>0</v>
      </c>
      <c r="V652" s="20" t="s">
        <v>2323</v>
      </c>
      <c r="W652" s="20">
        <v>0.2</v>
      </c>
      <c r="X652" s="23" t="b">
        <v>0</v>
      </c>
      <c r="Y652" s="20"/>
      <c r="Z652" s="20" t="s">
        <v>899</v>
      </c>
      <c r="AA652" s="22">
        <v>18</v>
      </c>
      <c r="AB652" s="22">
        <v>6</v>
      </c>
      <c r="AC652" s="22">
        <v>0</v>
      </c>
      <c r="AD652" s="22">
        <v>976</v>
      </c>
      <c r="AE652" s="22">
        <v>48</v>
      </c>
      <c r="AF652" s="22">
        <v>9546</v>
      </c>
      <c r="AG652" s="22">
        <v>312</v>
      </c>
      <c r="AH652" s="20">
        <v>0</v>
      </c>
      <c r="AI652" s="20">
        <v>0</v>
      </c>
      <c r="AJ652" s="20" t="s">
        <v>2323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449</v>
      </c>
      <c r="BH652" s="22">
        <v>48</v>
      </c>
      <c r="BI652" s="22">
        <v>433</v>
      </c>
      <c r="BJ652" s="22">
        <v>31</v>
      </c>
      <c r="BK652" s="22">
        <v>404</v>
      </c>
      <c r="BL652" s="22">
        <v>27</v>
      </c>
      <c r="BM652" s="22">
        <v>455</v>
      </c>
      <c r="BN652" s="22">
        <v>48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629</v>
      </c>
      <c r="CB652" s="22">
        <v>55</v>
      </c>
      <c r="CC652" s="22">
        <v>416</v>
      </c>
      <c r="CD652" s="22">
        <v>47</v>
      </c>
      <c r="CE652" s="22">
        <v>450</v>
      </c>
      <c r="CF652" s="22">
        <v>48</v>
      </c>
      <c r="CG652" s="22">
        <v>341</v>
      </c>
      <c r="CH652" s="22">
        <v>53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235674</v>
      </c>
      <c r="D653" s="22">
        <v>0</v>
      </c>
      <c r="E653" s="22">
        <v>0</v>
      </c>
      <c r="F653" s="22">
        <v>-2</v>
      </c>
      <c r="G653" s="22">
        <v>2</v>
      </c>
      <c r="H653" s="22">
        <v>1</v>
      </c>
      <c r="I653" s="22">
        <v>3</v>
      </c>
      <c r="J653" s="20">
        <v>3.5</v>
      </c>
      <c r="K653" s="20">
        <v>3.5</v>
      </c>
      <c r="L653" s="22">
        <v>1</v>
      </c>
      <c r="M653" s="20" t="s">
        <v>1321</v>
      </c>
      <c r="N653" s="20">
        <v>4</v>
      </c>
      <c r="O653" s="22">
        <v>583</v>
      </c>
      <c r="P653" s="23" t="b">
        <v>0</v>
      </c>
      <c r="Q653" s="20"/>
      <c r="R653" s="20"/>
      <c r="S653" s="22">
        <v>53</v>
      </c>
      <c r="T653" s="20" t="s">
        <v>1322</v>
      </c>
      <c r="U653" s="20">
        <v>3.2</v>
      </c>
      <c r="V653" s="20" t="s">
        <v>699</v>
      </c>
      <c r="W653" s="20">
        <v>0.2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13</v>
      </c>
      <c r="AD653" s="22">
        <v>15861</v>
      </c>
      <c r="AE653" s="22">
        <v>504</v>
      </c>
      <c r="AF653" s="22">
        <v>13150</v>
      </c>
      <c r="AG653" s="22">
        <v>1205</v>
      </c>
      <c r="AH653" s="20">
        <v>0.8</v>
      </c>
      <c r="AI653" s="20">
        <v>2.5</v>
      </c>
      <c r="AJ653" s="20" t="s">
        <v>699</v>
      </c>
      <c r="AK653" s="22">
        <v>175</v>
      </c>
      <c r="AL653" s="22">
        <v>0</v>
      </c>
      <c r="AM653" s="22">
        <v>2</v>
      </c>
      <c r="AN653" s="22">
        <v>0</v>
      </c>
      <c r="AO653" s="22">
        <v>2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2</v>
      </c>
      <c r="AW653" s="22">
        <v>45</v>
      </c>
      <c r="AX653" s="20">
        <v>61.6</v>
      </c>
      <c r="AY653" s="20">
        <v>109.3</v>
      </c>
      <c r="AZ653" s="20">
        <v>46</v>
      </c>
      <c r="BA653" s="20">
        <v>21.8</v>
      </c>
      <c r="BB653" s="22">
        <v>2</v>
      </c>
      <c r="BC653" s="20">
        <v>0.39</v>
      </c>
      <c r="BD653" s="20">
        <v>0.67</v>
      </c>
      <c r="BE653" s="20">
        <v>1.06</v>
      </c>
      <c r="BF653" s="20">
        <v>1.74</v>
      </c>
      <c r="BG653" s="22">
        <v>192</v>
      </c>
      <c r="BH653" s="22">
        <v>75</v>
      </c>
      <c r="BI653" s="22">
        <v>42</v>
      </c>
      <c r="BJ653" s="22">
        <v>32</v>
      </c>
      <c r="BK653" s="22">
        <v>124</v>
      </c>
      <c r="BL653" s="22">
        <v>77</v>
      </c>
      <c r="BM653" s="22">
        <v>93</v>
      </c>
      <c r="BN653" s="22">
        <v>52</v>
      </c>
      <c r="BO653" s="20"/>
      <c r="BP653" s="20"/>
      <c r="BQ653" s="20"/>
      <c r="BR653" s="20"/>
      <c r="BS653" s="20"/>
      <c r="BT653" s="20"/>
      <c r="BU653" s="22">
        <v>0.2</v>
      </c>
      <c r="BV653" s="22">
        <v>0</v>
      </c>
      <c r="BW653" s="22">
        <v>0.34</v>
      </c>
      <c r="BX653" s="22">
        <v>0.54</v>
      </c>
      <c r="BY653" s="22">
        <v>0.89</v>
      </c>
      <c r="BZ653" s="22">
        <v>1.03</v>
      </c>
      <c r="CA653" s="22">
        <v>155</v>
      </c>
      <c r="CB653" s="22">
        <v>98</v>
      </c>
      <c r="CC653" s="22">
        <v>51</v>
      </c>
      <c r="CD653" s="22">
        <v>23</v>
      </c>
      <c r="CE653" s="22">
        <v>115</v>
      </c>
      <c r="CF653" s="22">
        <v>49</v>
      </c>
      <c r="CG653" s="22">
        <v>321</v>
      </c>
      <c r="CH653" s="22">
        <v>97</v>
      </c>
      <c r="CI653" s="22">
        <v>1.03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491279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2</v>
      </c>
      <c r="J654" s="20">
        <v>0.5</v>
      </c>
      <c r="K654" s="20">
        <v>0.5</v>
      </c>
      <c r="L654" s="22">
        <v>1</v>
      </c>
      <c r="M654" s="20" t="s">
        <v>2642</v>
      </c>
      <c r="N654" s="20">
        <v>1</v>
      </c>
      <c r="O654" s="22">
        <v>639</v>
      </c>
      <c r="P654" s="23" t="b">
        <v>0</v>
      </c>
      <c r="Q654" s="20"/>
      <c r="R654" s="20"/>
      <c r="S654" s="22">
        <v>45</v>
      </c>
      <c r="T654" s="20" t="s">
        <v>2643</v>
      </c>
      <c r="U654" s="20">
        <v>2.8</v>
      </c>
      <c r="V654" s="20" t="s">
        <v>2644</v>
      </c>
      <c r="W654" s="20">
        <v>1.2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17</v>
      </c>
      <c r="AD654" s="22">
        <v>115374</v>
      </c>
      <c r="AE654" s="22">
        <v>3680</v>
      </c>
      <c r="AF654" s="22">
        <v>44184</v>
      </c>
      <c r="AG654" s="22">
        <v>3346</v>
      </c>
      <c r="AH654" s="20">
        <v>0.2</v>
      </c>
      <c r="AI654" s="20">
        <v>3.8</v>
      </c>
      <c r="AJ654" s="20" t="s">
        <v>2645</v>
      </c>
      <c r="AK654" s="22">
        <v>540</v>
      </c>
      <c r="AL654" s="22">
        <v>0</v>
      </c>
      <c r="AM654" s="22">
        <v>0</v>
      </c>
      <c r="AN654" s="22">
        <v>2</v>
      </c>
      <c r="AO654" s="22">
        <v>7</v>
      </c>
      <c r="AP654" s="22">
        <v>0</v>
      </c>
      <c r="AQ654" s="22">
        <v>0</v>
      </c>
      <c r="AR654" s="22">
        <v>0</v>
      </c>
      <c r="AS654" s="22">
        <v>1</v>
      </c>
      <c r="AT654" s="22">
        <v>0</v>
      </c>
      <c r="AU654" s="22">
        <v>0</v>
      </c>
      <c r="AV654" s="22">
        <v>1</v>
      </c>
      <c r="AW654" s="22">
        <v>119</v>
      </c>
      <c r="AX654" s="20">
        <v>103</v>
      </c>
      <c r="AY654" s="20">
        <v>8.8000000000000007</v>
      </c>
      <c r="AZ654" s="20">
        <v>10</v>
      </c>
      <c r="BA654" s="20">
        <v>12.3</v>
      </c>
      <c r="BB654" s="22">
        <v>6</v>
      </c>
      <c r="BC654" s="20">
        <v>0.04</v>
      </c>
      <c r="BD654" s="20">
        <v>0.06</v>
      </c>
      <c r="BE654" s="20">
        <v>0.1</v>
      </c>
      <c r="BF654" s="20">
        <v>8.68</v>
      </c>
      <c r="BG654" s="22">
        <v>94</v>
      </c>
      <c r="BH654" s="22">
        <v>32</v>
      </c>
      <c r="BI654" s="22">
        <v>308</v>
      </c>
      <c r="BJ654" s="22">
        <v>106</v>
      </c>
      <c r="BK654" s="22">
        <v>270</v>
      </c>
      <c r="BL654" s="22">
        <v>85</v>
      </c>
      <c r="BM654" s="22">
        <v>213</v>
      </c>
      <c r="BN654" s="22">
        <v>69</v>
      </c>
      <c r="BO654" s="20"/>
      <c r="BP654" s="20"/>
      <c r="BQ654" s="20"/>
      <c r="BR654" s="20"/>
      <c r="BS654" s="20"/>
      <c r="BT654" s="20"/>
      <c r="BU654" s="22">
        <v>0.01</v>
      </c>
      <c r="BV654" s="22">
        <v>0</v>
      </c>
      <c r="BW654" s="22">
        <v>0.01</v>
      </c>
      <c r="BX654" s="22">
        <v>0.02</v>
      </c>
      <c r="BY654" s="22">
        <v>1.45</v>
      </c>
      <c r="BZ654" s="22">
        <v>1.17</v>
      </c>
      <c r="CA654" s="22">
        <v>446</v>
      </c>
      <c r="CB654" s="22">
        <v>97</v>
      </c>
      <c r="CC654" s="22">
        <v>258</v>
      </c>
      <c r="CD654" s="22">
        <v>90</v>
      </c>
      <c r="CE654" s="22">
        <v>140</v>
      </c>
      <c r="CF654" s="22">
        <v>46</v>
      </c>
      <c r="CG654" s="22">
        <v>151</v>
      </c>
      <c r="CH654" s="22">
        <v>57</v>
      </c>
      <c r="CI654" s="22">
        <v>1</v>
      </c>
      <c r="CJ654" s="22">
        <v>0.33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490145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4</v>
      </c>
      <c r="J655" s="20">
        <v>0</v>
      </c>
      <c r="K655" s="20">
        <v>0</v>
      </c>
      <c r="L655" s="22">
        <v>0</v>
      </c>
      <c r="M655" s="20" t="s">
        <v>2646</v>
      </c>
      <c r="N655" s="20">
        <v>0</v>
      </c>
      <c r="O655" s="22">
        <v>640</v>
      </c>
      <c r="P655" s="23" t="b">
        <v>0</v>
      </c>
      <c r="Q655" s="20" t="s">
        <v>2950</v>
      </c>
      <c r="R655" s="20" t="s">
        <v>3142</v>
      </c>
      <c r="S655" s="22">
        <v>45</v>
      </c>
      <c r="T655" s="20" t="s">
        <v>2647</v>
      </c>
      <c r="U655" s="20">
        <v>0</v>
      </c>
      <c r="V655" s="20" t="s">
        <v>2648</v>
      </c>
      <c r="W655" s="20">
        <v>0.2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7772</v>
      </c>
      <c r="AE655" s="22">
        <v>0</v>
      </c>
      <c r="AF655" s="22">
        <v>23354</v>
      </c>
      <c r="AG655" s="22">
        <v>581</v>
      </c>
      <c r="AH655" s="20">
        <v>0</v>
      </c>
      <c r="AI655" s="20">
        <v>0</v>
      </c>
      <c r="AJ655" s="20" t="s">
        <v>2648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620</v>
      </c>
      <c r="BH655" s="22">
        <v>67</v>
      </c>
      <c r="BI655" s="22">
        <v>615</v>
      </c>
      <c r="BJ655" s="22">
        <v>69</v>
      </c>
      <c r="BK655" s="22">
        <v>607</v>
      </c>
      <c r="BL655" s="22">
        <v>69</v>
      </c>
      <c r="BM655" s="22">
        <v>625</v>
      </c>
      <c r="BN655" s="22">
        <v>69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441</v>
      </c>
      <c r="CB655" s="22">
        <v>77</v>
      </c>
      <c r="CC655" s="22">
        <v>602</v>
      </c>
      <c r="CD655" s="22">
        <v>66</v>
      </c>
      <c r="CE655" s="22">
        <v>624</v>
      </c>
      <c r="CF655" s="22">
        <v>69</v>
      </c>
      <c r="CG655" s="22">
        <v>319</v>
      </c>
      <c r="CH655" s="22">
        <v>53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536908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4</v>
      </c>
      <c r="J656" s="20">
        <v>-0.5</v>
      </c>
      <c r="K656" s="20">
        <v>-0.5</v>
      </c>
      <c r="L656" s="22">
        <v>0</v>
      </c>
      <c r="M656" s="20" t="s">
        <v>2649</v>
      </c>
      <c r="N656" s="20">
        <v>0</v>
      </c>
      <c r="O656" s="22">
        <v>641</v>
      </c>
      <c r="P656" s="23" t="b">
        <v>0</v>
      </c>
      <c r="Q656" s="20"/>
      <c r="R656" s="20"/>
      <c r="S656" s="22">
        <v>54</v>
      </c>
      <c r="T656" s="20" t="s">
        <v>2650</v>
      </c>
      <c r="U656" s="20">
        <v>0</v>
      </c>
      <c r="V656" s="20" t="s">
        <v>2651</v>
      </c>
      <c r="W656" s="20">
        <v>0.1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0</v>
      </c>
      <c r="AD656" s="22">
        <v>3451</v>
      </c>
      <c r="AE656" s="22">
        <v>164</v>
      </c>
      <c r="AF656" s="22">
        <v>6163</v>
      </c>
      <c r="AG656" s="22">
        <v>195</v>
      </c>
      <c r="AH656" s="20">
        <v>0</v>
      </c>
      <c r="AI656" s="20">
        <v>0</v>
      </c>
      <c r="AJ656" s="20" t="s">
        <v>2652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700</v>
      </c>
      <c r="BH656" s="22">
        <v>83</v>
      </c>
      <c r="BI656" s="22">
        <v>700</v>
      </c>
      <c r="BJ656" s="22">
        <v>83</v>
      </c>
      <c r="BK656" s="22">
        <v>697</v>
      </c>
      <c r="BL656" s="22">
        <v>83</v>
      </c>
      <c r="BM656" s="22">
        <v>701</v>
      </c>
      <c r="BN656" s="22">
        <v>83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139</v>
      </c>
      <c r="CB656" s="22">
        <v>40</v>
      </c>
      <c r="CC656" s="22">
        <v>693</v>
      </c>
      <c r="CD656" s="22">
        <v>82</v>
      </c>
      <c r="CE656" s="22">
        <v>700</v>
      </c>
      <c r="CF656" s="22">
        <v>83</v>
      </c>
      <c r="CG656" s="22">
        <v>488</v>
      </c>
      <c r="CH656" s="22">
        <v>69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548308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2</v>
      </c>
      <c r="J657" s="20">
        <v>-0.5</v>
      </c>
      <c r="K657" s="20">
        <v>-0.5</v>
      </c>
      <c r="L657" s="22">
        <v>0</v>
      </c>
      <c r="M657" s="20" t="s">
        <v>973</v>
      </c>
      <c r="N657" s="20">
        <v>0</v>
      </c>
      <c r="O657" s="22">
        <v>702</v>
      </c>
      <c r="P657" s="23" t="b">
        <v>0</v>
      </c>
      <c r="Q657" s="20"/>
      <c r="R657" s="20"/>
      <c r="S657" s="22">
        <v>40</v>
      </c>
      <c r="T657" s="20" t="s">
        <v>3143</v>
      </c>
      <c r="U657" s="20">
        <v>0</v>
      </c>
      <c r="V657" s="20" t="s">
        <v>680</v>
      </c>
      <c r="W657" s="20">
        <v>0.1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0</v>
      </c>
      <c r="AD657" s="22">
        <v>3859</v>
      </c>
      <c r="AE657" s="22">
        <v>531</v>
      </c>
      <c r="AF657" s="22">
        <v>1059</v>
      </c>
      <c r="AG657" s="22">
        <v>262</v>
      </c>
      <c r="AH657" s="20">
        <v>0</v>
      </c>
      <c r="AI657" s="20">
        <v>0</v>
      </c>
      <c r="AJ657" s="20" t="s">
        <v>680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508</v>
      </c>
      <c r="BH657" s="22">
        <v>193</v>
      </c>
      <c r="BI657" s="22">
        <v>493</v>
      </c>
      <c r="BJ657" s="22">
        <v>191</v>
      </c>
      <c r="BK657" s="22">
        <v>467</v>
      </c>
      <c r="BL657" s="22">
        <v>179</v>
      </c>
      <c r="BM657" s="22">
        <v>513</v>
      </c>
      <c r="BN657" s="22">
        <v>193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700</v>
      </c>
      <c r="CB657" s="22">
        <v>218</v>
      </c>
      <c r="CC657" s="22">
        <v>478</v>
      </c>
      <c r="CD657" s="22">
        <v>178</v>
      </c>
      <c r="CE657" s="22">
        <v>511</v>
      </c>
      <c r="CF657" s="22">
        <v>189</v>
      </c>
      <c r="CG657" s="22">
        <v>480</v>
      </c>
      <c r="CH657" s="22">
        <v>185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210494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2</v>
      </c>
      <c r="J658" s="20">
        <v>1.5</v>
      </c>
      <c r="K658" s="20">
        <v>0.5</v>
      </c>
      <c r="L658" s="22">
        <v>1</v>
      </c>
      <c r="M658" s="20" t="s">
        <v>1652</v>
      </c>
      <c r="N658" s="20">
        <v>1</v>
      </c>
      <c r="O658" s="22">
        <v>522</v>
      </c>
      <c r="P658" s="23" t="b">
        <v>0</v>
      </c>
      <c r="Q658" s="20"/>
      <c r="R658" s="20" t="s">
        <v>2850</v>
      </c>
      <c r="S658" s="22">
        <v>45</v>
      </c>
      <c r="T658" s="20" t="s">
        <v>1653</v>
      </c>
      <c r="U658" s="20">
        <v>2.2000000000000002</v>
      </c>
      <c r="V658" s="20" t="s">
        <v>549</v>
      </c>
      <c r="W658" s="20">
        <v>0.7</v>
      </c>
      <c r="X658" s="23" t="b">
        <v>0</v>
      </c>
      <c r="Y658" s="20"/>
      <c r="Z658" s="20" t="s">
        <v>858</v>
      </c>
      <c r="AA658" s="22">
        <v>19</v>
      </c>
      <c r="AB658" s="22">
        <v>21</v>
      </c>
      <c r="AC658" s="22">
        <v>11</v>
      </c>
      <c r="AD658" s="22">
        <v>34488</v>
      </c>
      <c r="AE658" s="22">
        <v>2078</v>
      </c>
      <c r="AF658" s="22">
        <v>33831</v>
      </c>
      <c r="AG658" s="22">
        <v>1436</v>
      </c>
      <c r="AH658" s="20">
        <v>0.2</v>
      </c>
      <c r="AI658" s="20">
        <v>2.4</v>
      </c>
      <c r="AJ658" s="20" t="s">
        <v>2324</v>
      </c>
      <c r="AK658" s="22">
        <v>426</v>
      </c>
      <c r="AL658" s="22">
        <v>1</v>
      </c>
      <c r="AM658" s="22">
        <v>0</v>
      </c>
      <c r="AN658" s="22">
        <v>0</v>
      </c>
      <c r="AO658" s="22">
        <v>9</v>
      </c>
      <c r="AP658" s="22">
        <v>0</v>
      </c>
      <c r="AQ658" s="22">
        <v>0</v>
      </c>
      <c r="AR658" s="22">
        <v>0</v>
      </c>
      <c r="AS658" s="22">
        <v>0</v>
      </c>
      <c r="AT658" s="22">
        <v>1</v>
      </c>
      <c r="AU658" s="22">
        <v>0</v>
      </c>
      <c r="AV658" s="22">
        <v>0</v>
      </c>
      <c r="AW658" s="22">
        <v>54</v>
      </c>
      <c r="AX658" s="20">
        <v>134.19999999999999</v>
      </c>
      <c r="AY658" s="20">
        <v>11.2</v>
      </c>
      <c r="AZ658" s="20">
        <v>53</v>
      </c>
      <c r="BA658" s="20">
        <v>19.8</v>
      </c>
      <c r="BB658" s="22">
        <v>5</v>
      </c>
      <c r="BC658" s="20">
        <v>0.42</v>
      </c>
      <c r="BD658" s="20">
        <v>0.02</v>
      </c>
      <c r="BE658" s="20">
        <v>0.44</v>
      </c>
      <c r="BF658" s="20">
        <v>12.12</v>
      </c>
      <c r="BG658" s="22">
        <v>56</v>
      </c>
      <c r="BH658" s="22">
        <v>15</v>
      </c>
      <c r="BI658" s="22">
        <v>295</v>
      </c>
      <c r="BJ658" s="22">
        <v>100</v>
      </c>
      <c r="BK658" s="22">
        <v>112</v>
      </c>
      <c r="BL658" s="22">
        <v>17</v>
      </c>
      <c r="BM658" s="22">
        <v>112</v>
      </c>
      <c r="BN658" s="22">
        <v>26</v>
      </c>
      <c r="BO658" s="20"/>
      <c r="BP658" s="20"/>
      <c r="BQ658" s="20"/>
      <c r="BR658" s="20"/>
      <c r="BS658" s="20"/>
      <c r="BT658" s="20"/>
      <c r="BU658" s="22">
        <v>0.09</v>
      </c>
      <c r="BV658" s="22">
        <v>0</v>
      </c>
      <c r="BW658" s="22">
        <v>0</v>
      </c>
      <c r="BX658" s="22">
        <v>0.09</v>
      </c>
      <c r="BY658" s="22">
        <v>2.56</v>
      </c>
      <c r="BZ658" s="22">
        <v>1.9</v>
      </c>
      <c r="CA658" s="22">
        <v>381</v>
      </c>
      <c r="CB658" s="22">
        <v>70</v>
      </c>
      <c r="CC658" s="22">
        <v>255</v>
      </c>
      <c r="CD658" s="22">
        <v>87</v>
      </c>
      <c r="CE658" s="22">
        <v>187</v>
      </c>
      <c r="CF658" s="22">
        <v>63</v>
      </c>
      <c r="CG658" s="22">
        <v>186</v>
      </c>
      <c r="CH658" s="22">
        <v>71</v>
      </c>
      <c r="CI658" s="22">
        <v>1.06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57531</v>
      </c>
      <c r="D659" s="22">
        <v>-1</v>
      </c>
      <c r="E659" s="22">
        <v>1</v>
      </c>
      <c r="F659" s="22">
        <v>-1</v>
      </c>
      <c r="G659" s="22">
        <v>1</v>
      </c>
      <c r="H659" s="22">
        <v>1</v>
      </c>
      <c r="I659" s="22">
        <v>4</v>
      </c>
      <c r="J659" s="20">
        <v>3.7</v>
      </c>
      <c r="K659" s="20">
        <v>2.7</v>
      </c>
      <c r="L659" s="22">
        <v>2</v>
      </c>
      <c r="M659" s="20" t="s">
        <v>1635</v>
      </c>
      <c r="N659" s="20">
        <v>3.2</v>
      </c>
      <c r="O659" s="22">
        <v>523</v>
      </c>
      <c r="P659" s="23" t="b">
        <v>0</v>
      </c>
      <c r="Q659" s="20"/>
      <c r="R659" s="20"/>
      <c r="S659" s="22">
        <v>59</v>
      </c>
      <c r="T659" s="20" t="s">
        <v>1636</v>
      </c>
      <c r="U659" s="20">
        <v>3.8</v>
      </c>
      <c r="V659" s="20" t="s">
        <v>530</v>
      </c>
      <c r="W659" s="20">
        <v>4.2</v>
      </c>
      <c r="X659" s="23" t="b">
        <v>0</v>
      </c>
      <c r="Y659" s="20"/>
      <c r="Z659" s="20" t="s">
        <v>858</v>
      </c>
      <c r="AA659" s="22">
        <v>19</v>
      </c>
      <c r="AB659" s="22">
        <v>21</v>
      </c>
      <c r="AC659" s="22">
        <v>23</v>
      </c>
      <c r="AD659" s="22">
        <v>459412</v>
      </c>
      <c r="AE659" s="22">
        <v>22153</v>
      </c>
      <c r="AF659" s="22">
        <v>343201</v>
      </c>
      <c r="AG659" s="22">
        <v>13242</v>
      </c>
      <c r="AH659" s="20">
        <v>0.5</v>
      </c>
      <c r="AI659" s="20">
        <v>3.9</v>
      </c>
      <c r="AJ659" s="20" t="s">
        <v>530</v>
      </c>
      <c r="AK659" s="22">
        <v>448</v>
      </c>
      <c r="AL659" s="22">
        <v>2</v>
      </c>
      <c r="AM659" s="22">
        <v>0</v>
      </c>
      <c r="AN659" s="22">
        <v>3</v>
      </c>
      <c r="AO659" s="22">
        <v>4</v>
      </c>
      <c r="AP659" s="22">
        <v>0</v>
      </c>
      <c r="AQ659" s="22">
        <v>0</v>
      </c>
      <c r="AR659" s="22">
        <v>0</v>
      </c>
      <c r="AS659" s="22">
        <v>1</v>
      </c>
      <c r="AT659" s="22">
        <v>0</v>
      </c>
      <c r="AU659" s="22">
        <v>0</v>
      </c>
      <c r="AV659" s="22">
        <v>4</v>
      </c>
      <c r="AW659" s="22">
        <v>73</v>
      </c>
      <c r="AX659" s="20">
        <v>97.4</v>
      </c>
      <c r="AY659" s="20">
        <v>32.799999999999997</v>
      </c>
      <c r="AZ659" s="20">
        <v>78</v>
      </c>
      <c r="BA659" s="20">
        <v>20.8</v>
      </c>
      <c r="BB659" s="22">
        <v>6</v>
      </c>
      <c r="BC659" s="20">
        <v>1.07</v>
      </c>
      <c r="BD659" s="20">
        <v>0.37</v>
      </c>
      <c r="BE659" s="20">
        <v>1.44</v>
      </c>
      <c r="BF659" s="20">
        <v>10.11</v>
      </c>
      <c r="BG659" s="22">
        <v>100</v>
      </c>
      <c r="BH659" s="22">
        <v>14</v>
      </c>
      <c r="BI659" s="22">
        <v>188</v>
      </c>
      <c r="BJ659" s="22">
        <v>26</v>
      </c>
      <c r="BK659" s="22">
        <v>71</v>
      </c>
      <c r="BL659" s="22">
        <v>27</v>
      </c>
      <c r="BM659" s="22">
        <v>99</v>
      </c>
      <c r="BN659" s="22">
        <v>19</v>
      </c>
      <c r="BO659" s="20"/>
      <c r="BP659" s="20"/>
      <c r="BQ659" s="20"/>
      <c r="BR659" s="20"/>
      <c r="BS659" s="20"/>
      <c r="BT659" s="20"/>
      <c r="BU659" s="22">
        <v>0.21</v>
      </c>
      <c r="BV659" s="22">
        <v>0</v>
      </c>
      <c r="BW659" s="22">
        <v>7.0000000000000007E-2</v>
      </c>
      <c r="BX659" s="22">
        <v>0.28000000000000003</v>
      </c>
      <c r="BY659" s="22">
        <v>2.0299999999999998</v>
      </c>
      <c r="BZ659" s="22">
        <v>0.8</v>
      </c>
      <c r="CA659" s="22">
        <v>69</v>
      </c>
      <c r="CB659" s="22">
        <v>24</v>
      </c>
      <c r="CC659" s="22">
        <v>82</v>
      </c>
      <c r="CD659" s="22">
        <v>15</v>
      </c>
      <c r="CE659" s="22">
        <v>87</v>
      </c>
      <c r="CF659" s="22">
        <v>17</v>
      </c>
      <c r="CG659" s="22">
        <v>82</v>
      </c>
      <c r="CH659" s="22">
        <v>17</v>
      </c>
      <c r="CI659" s="22">
        <v>1.21</v>
      </c>
      <c r="CJ659" s="22">
        <v>0.6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84182</v>
      </c>
      <c r="D660" s="22">
        <v>1</v>
      </c>
      <c r="E660" s="22">
        <v>-1</v>
      </c>
      <c r="F660" s="22">
        <v>2</v>
      </c>
      <c r="G660" s="22">
        <v>-2</v>
      </c>
      <c r="H660" s="22">
        <v>0</v>
      </c>
      <c r="I660" s="22">
        <v>1</v>
      </c>
      <c r="J660" s="20">
        <v>3.7</v>
      </c>
      <c r="K660" s="20">
        <v>2.7</v>
      </c>
      <c r="L660" s="22">
        <v>2</v>
      </c>
      <c r="M660" s="20" t="s">
        <v>1654</v>
      </c>
      <c r="N660" s="20">
        <v>3.2</v>
      </c>
      <c r="O660" s="22">
        <v>524</v>
      </c>
      <c r="P660" s="23" t="b">
        <v>0</v>
      </c>
      <c r="Q660" s="20"/>
      <c r="R660" s="20"/>
      <c r="S660" s="22">
        <v>42</v>
      </c>
      <c r="T660" s="20" t="s">
        <v>1655</v>
      </c>
      <c r="U660" s="20">
        <v>4.3</v>
      </c>
      <c r="V660" s="20" t="s">
        <v>677</v>
      </c>
      <c r="W660" s="20">
        <v>30.7</v>
      </c>
      <c r="X660" s="23" t="b">
        <v>0</v>
      </c>
      <c r="Y660" s="20"/>
      <c r="Z660" s="20" t="s">
        <v>858</v>
      </c>
      <c r="AA660" s="22">
        <v>19</v>
      </c>
      <c r="AB660" s="22">
        <v>21</v>
      </c>
      <c r="AC660" s="22">
        <v>26</v>
      </c>
      <c r="AD660" s="22">
        <v>1019788</v>
      </c>
      <c r="AE660" s="22">
        <v>54966</v>
      </c>
      <c r="AF660" s="22">
        <v>219734</v>
      </c>
      <c r="AG660" s="22">
        <v>9395</v>
      </c>
      <c r="AH660" s="20">
        <v>0.8</v>
      </c>
      <c r="AI660" s="20">
        <v>6.2</v>
      </c>
      <c r="AJ660" s="20" t="s">
        <v>677</v>
      </c>
      <c r="AK660" s="22">
        <v>540</v>
      </c>
      <c r="AL660" s="22">
        <v>0</v>
      </c>
      <c r="AM660" s="22">
        <v>0</v>
      </c>
      <c r="AN660" s="22">
        <v>0</v>
      </c>
      <c r="AO660" s="22">
        <v>10</v>
      </c>
      <c r="AP660" s="22">
        <v>0</v>
      </c>
      <c r="AQ660" s="22">
        <v>1</v>
      </c>
      <c r="AR660" s="22">
        <v>0</v>
      </c>
      <c r="AS660" s="22">
        <v>0</v>
      </c>
      <c r="AT660" s="22">
        <v>0</v>
      </c>
      <c r="AU660" s="22">
        <v>30</v>
      </c>
      <c r="AV660" s="22">
        <v>2</v>
      </c>
      <c r="AW660" s="22">
        <v>128</v>
      </c>
      <c r="AX660" s="20">
        <v>224.4</v>
      </c>
      <c r="AY660" s="20">
        <v>0</v>
      </c>
      <c r="AZ660" s="20">
        <v>0</v>
      </c>
      <c r="BA660" s="20">
        <v>22.4</v>
      </c>
      <c r="BB660" s="22">
        <v>6</v>
      </c>
      <c r="BC660" s="20">
        <v>0</v>
      </c>
      <c r="BD660" s="20">
        <v>0</v>
      </c>
      <c r="BE660" s="20">
        <v>0</v>
      </c>
      <c r="BF660" s="20">
        <v>13.46</v>
      </c>
      <c r="BG660" s="22">
        <v>5</v>
      </c>
      <c r="BH660" s="22">
        <v>2</v>
      </c>
      <c r="BI660" s="22">
        <v>496</v>
      </c>
      <c r="BJ660" s="22">
        <v>58</v>
      </c>
      <c r="BK660" s="22">
        <v>470</v>
      </c>
      <c r="BL660" s="22">
        <v>54</v>
      </c>
      <c r="BM660" s="22">
        <v>88</v>
      </c>
      <c r="BN660" s="22">
        <v>2</v>
      </c>
      <c r="BO660" s="20"/>
      <c r="BP660" s="20"/>
      <c r="BQ660" s="20"/>
      <c r="BR660" s="20"/>
      <c r="BS660" s="20"/>
      <c r="BT660" s="20"/>
      <c r="BU660" s="22">
        <v>0</v>
      </c>
      <c r="BV660" s="22">
        <v>5</v>
      </c>
      <c r="BW660" s="22">
        <v>0</v>
      </c>
      <c r="BX660" s="22">
        <v>0</v>
      </c>
      <c r="BY660" s="22">
        <v>2.2400000000000002</v>
      </c>
      <c r="BZ660" s="22">
        <v>1.67</v>
      </c>
      <c r="CA660" s="22">
        <v>593</v>
      </c>
      <c r="CB660" s="22">
        <v>33</v>
      </c>
      <c r="CC660" s="22">
        <v>77</v>
      </c>
      <c r="CD660" s="22">
        <v>7</v>
      </c>
      <c r="CE660" s="22">
        <v>46</v>
      </c>
      <c r="CF660" s="22">
        <v>3</v>
      </c>
      <c r="CG660" s="22">
        <v>9</v>
      </c>
      <c r="CH660" s="22">
        <v>1</v>
      </c>
      <c r="CI660" s="22">
        <v>1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172841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3</v>
      </c>
      <c r="J661" s="20">
        <v>2.5</v>
      </c>
      <c r="K661" s="20">
        <v>1.5</v>
      </c>
      <c r="L661" s="22">
        <v>0</v>
      </c>
      <c r="M661" s="20" t="s">
        <v>1640</v>
      </c>
      <c r="N661" s="20">
        <v>2</v>
      </c>
      <c r="O661" s="22">
        <v>525</v>
      </c>
      <c r="P661" s="23" t="b">
        <v>0</v>
      </c>
      <c r="Q661" s="20"/>
      <c r="R661" s="20"/>
      <c r="S661" s="22">
        <v>58</v>
      </c>
      <c r="T661" s="20" t="s">
        <v>1641</v>
      </c>
      <c r="U661" s="20">
        <v>2.4</v>
      </c>
      <c r="V661" s="20" t="s">
        <v>480</v>
      </c>
      <c r="W661" s="20">
        <v>0.6</v>
      </c>
      <c r="X661" s="23" t="b">
        <v>0</v>
      </c>
      <c r="Y661" s="20"/>
      <c r="Z661" s="20" t="s">
        <v>858</v>
      </c>
      <c r="AA661" s="22">
        <v>19</v>
      </c>
      <c r="AB661" s="22">
        <v>21</v>
      </c>
      <c r="AC661" s="22">
        <v>12</v>
      </c>
      <c r="AD661" s="22">
        <v>20129</v>
      </c>
      <c r="AE661" s="22">
        <v>1087</v>
      </c>
      <c r="AF661" s="22">
        <v>57004</v>
      </c>
      <c r="AG661" s="22">
        <v>2332</v>
      </c>
      <c r="AH661" s="20">
        <v>0.3</v>
      </c>
      <c r="AI661" s="20">
        <v>2.1</v>
      </c>
      <c r="AJ661" s="20" t="s">
        <v>480</v>
      </c>
      <c r="AK661" s="22">
        <v>301</v>
      </c>
      <c r="AL661" s="22">
        <v>0</v>
      </c>
      <c r="AM661" s="22">
        <v>1</v>
      </c>
      <c r="AN661" s="22">
        <v>1</v>
      </c>
      <c r="AO661" s="22">
        <v>5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36</v>
      </c>
      <c r="AX661" s="20">
        <v>42.6</v>
      </c>
      <c r="AY661" s="20">
        <v>84.6</v>
      </c>
      <c r="AZ661" s="20">
        <v>80</v>
      </c>
      <c r="BA661" s="20">
        <v>20.7</v>
      </c>
      <c r="BB661" s="22">
        <v>3</v>
      </c>
      <c r="BC661" s="20">
        <v>0.38</v>
      </c>
      <c r="BD661" s="20">
        <v>0.54</v>
      </c>
      <c r="BE661" s="20">
        <v>0.92</v>
      </c>
      <c r="BF661" s="20">
        <v>6.54</v>
      </c>
      <c r="BG661" s="22">
        <v>234</v>
      </c>
      <c r="BH661" s="22">
        <v>95</v>
      </c>
      <c r="BI661" s="22">
        <v>68</v>
      </c>
      <c r="BJ661" s="22">
        <v>49</v>
      </c>
      <c r="BK661" s="22">
        <v>70</v>
      </c>
      <c r="BL661" s="22">
        <v>39</v>
      </c>
      <c r="BM661" s="22">
        <v>106</v>
      </c>
      <c r="BN661" s="22">
        <v>59</v>
      </c>
      <c r="BO661" s="20"/>
      <c r="BP661" s="20"/>
      <c r="BQ661" s="22">
        <v>2</v>
      </c>
      <c r="BR661" s="20"/>
      <c r="BS661" s="22">
        <v>2</v>
      </c>
      <c r="BT661" s="20"/>
      <c r="BU661" s="22">
        <v>0.11</v>
      </c>
      <c r="BV661" s="22">
        <v>0</v>
      </c>
      <c r="BW661" s="22">
        <v>0.16</v>
      </c>
      <c r="BX661" s="22">
        <v>0.27</v>
      </c>
      <c r="BY661" s="22">
        <v>1.96</v>
      </c>
      <c r="BZ661" s="22">
        <v>1.5</v>
      </c>
      <c r="CA661" s="22">
        <v>78</v>
      </c>
      <c r="CB661" s="22">
        <v>48</v>
      </c>
      <c r="CC661" s="22">
        <v>180</v>
      </c>
      <c r="CD661" s="22">
        <v>78</v>
      </c>
      <c r="CE661" s="22">
        <v>180</v>
      </c>
      <c r="CF661" s="22">
        <v>76</v>
      </c>
      <c r="CG661" s="22">
        <v>208</v>
      </c>
      <c r="CH661" s="22">
        <v>63</v>
      </c>
      <c r="CI661" s="22">
        <v>0.9</v>
      </c>
      <c r="CJ661" s="22">
        <v>0.3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100</v>
      </c>
      <c r="B662" s="22">
        <v>75</v>
      </c>
      <c r="C662" s="22">
        <v>178186</v>
      </c>
      <c r="D662" s="22">
        <v>0</v>
      </c>
      <c r="E662" s="22">
        <v>0</v>
      </c>
      <c r="F662" s="22">
        <v>1</v>
      </c>
      <c r="G662" s="22">
        <v>-1</v>
      </c>
      <c r="H662" s="22">
        <v>1</v>
      </c>
      <c r="I662" s="22">
        <v>3</v>
      </c>
      <c r="J662" s="20">
        <v>7.5</v>
      </c>
      <c r="K662" s="20">
        <v>4.9000000000000004</v>
      </c>
      <c r="L662" s="22">
        <v>7</v>
      </c>
      <c r="M662" s="20" t="s">
        <v>1642</v>
      </c>
      <c r="N662" s="20">
        <v>7</v>
      </c>
      <c r="O662" s="22">
        <v>526</v>
      </c>
      <c r="P662" s="23" t="b">
        <v>1</v>
      </c>
      <c r="Q662" s="20"/>
      <c r="R662" s="20" t="s">
        <v>3441</v>
      </c>
      <c r="S662" s="22">
        <v>71</v>
      </c>
      <c r="T662" s="20" t="s">
        <v>1643</v>
      </c>
      <c r="U662" s="20">
        <v>6.5</v>
      </c>
      <c r="V662" s="20" t="s">
        <v>413</v>
      </c>
      <c r="W662" s="20">
        <v>9.1</v>
      </c>
      <c r="X662" s="23" t="b">
        <v>0</v>
      </c>
      <c r="Y662" s="20"/>
      <c r="Z662" s="20" t="s">
        <v>858</v>
      </c>
      <c r="AA662" s="22">
        <v>19</v>
      </c>
      <c r="AB662" s="22">
        <v>21</v>
      </c>
      <c r="AC662" s="22">
        <v>39</v>
      </c>
      <c r="AD662" s="22">
        <v>830372</v>
      </c>
      <c r="AE662" s="22">
        <v>85199</v>
      </c>
      <c r="AF662" s="22">
        <v>454760</v>
      </c>
      <c r="AG662" s="22">
        <v>26316</v>
      </c>
      <c r="AH662" s="20">
        <v>1</v>
      </c>
      <c r="AI662" s="20">
        <v>5.5</v>
      </c>
      <c r="AJ662" s="20" t="s">
        <v>413</v>
      </c>
      <c r="AK662" s="22">
        <v>540</v>
      </c>
      <c r="AL662" s="22">
        <v>4</v>
      </c>
      <c r="AM662" s="22">
        <v>1</v>
      </c>
      <c r="AN662" s="22">
        <v>0</v>
      </c>
      <c r="AO662" s="22">
        <v>10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5</v>
      </c>
      <c r="AW662" s="22">
        <v>118</v>
      </c>
      <c r="AX662" s="20">
        <v>200.6</v>
      </c>
      <c r="AY662" s="20">
        <v>69.8</v>
      </c>
      <c r="AZ662" s="20">
        <v>238</v>
      </c>
      <c r="BA662" s="20">
        <v>50.8</v>
      </c>
      <c r="BB662" s="22">
        <v>6</v>
      </c>
      <c r="BC662" s="20">
        <v>2.93</v>
      </c>
      <c r="BD662" s="20">
        <v>0.54</v>
      </c>
      <c r="BE662" s="20">
        <v>3.47</v>
      </c>
      <c r="BF662" s="20">
        <v>13.46</v>
      </c>
      <c r="BG662" s="22">
        <v>10</v>
      </c>
      <c r="BH662" s="22">
        <v>4</v>
      </c>
      <c r="BI662" s="22">
        <v>93</v>
      </c>
      <c r="BJ662" s="22">
        <v>68</v>
      </c>
      <c r="BK662" s="22">
        <v>5</v>
      </c>
      <c r="BL662" s="22">
        <v>3</v>
      </c>
      <c r="BM662" s="22">
        <v>14</v>
      </c>
      <c r="BN662" s="22">
        <v>11</v>
      </c>
      <c r="BO662" s="22">
        <v>2</v>
      </c>
      <c r="BP662" s="20"/>
      <c r="BQ662" s="22">
        <v>4</v>
      </c>
      <c r="BR662" s="20"/>
      <c r="BS662" s="22">
        <v>4</v>
      </c>
      <c r="BT662" s="20"/>
      <c r="BU662" s="22">
        <v>0.49</v>
      </c>
      <c r="BV662" s="22">
        <v>0</v>
      </c>
      <c r="BW662" s="22">
        <v>0.09</v>
      </c>
      <c r="BX662" s="22">
        <v>0.57999999999999996</v>
      </c>
      <c r="BY662" s="22">
        <v>2.2400000000000002</v>
      </c>
      <c r="BZ662" s="22">
        <v>1.67</v>
      </c>
      <c r="CA662" s="22">
        <v>29</v>
      </c>
      <c r="CB662" s="22">
        <v>17</v>
      </c>
      <c r="CC662" s="22">
        <v>7</v>
      </c>
      <c r="CD662" s="22">
        <v>6</v>
      </c>
      <c r="CE662" s="22">
        <v>7</v>
      </c>
      <c r="CF662" s="22">
        <v>6</v>
      </c>
      <c r="CG662" s="22">
        <v>44</v>
      </c>
      <c r="CH662" s="22">
        <v>16</v>
      </c>
      <c r="CI662" s="22">
        <v>1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149519</v>
      </c>
      <c r="D663" s="22">
        <v>0</v>
      </c>
      <c r="E663" s="22">
        <v>0</v>
      </c>
      <c r="F663" s="22">
        <v>-2</v>
      </c>
      <c r="G663" s="22">
        <v>2</v>
      </c>
      <c r="H663" s="22">
        <v>0</v>
      </c>
      <c r="I663" s="22">
        <v>3</v>
      </c>
      <c r="J663" s="20">
        <v>0.5</v>
      </c>
      <c r="K663" s="20">
        <v>-0.5</v>
      </c>
      <c r="L663" s="22">
        <v>0</v>
      </c>
      <c r="M663" s="20" t="s">
        <v>1666</v>
      </c>
      <c r="N663" s="20">
        <v>0</v>
      </c>
      <c r="O663" s="22">
        <v>527</v>
      </c>
      <c r="P663" s="23" t="b">
        <v>0</v>
      </c>
      <c r="Q663" s="20"/>
      <c r="R663" s="20"/>
      <c r="S663" s="22">
        <v>53</v>
      </c>
      <c r="T663" s="20" t="s">
        <v>1667</v>
      </c>
      <c r="U663" s="20">
        <v>1</v>
      </c>
      <c r="V663" s="20" t="s">
        <v>675</v>
      </c>
      <c r="W663" s="20">
        <v>0.1</v>
      </c>
      <c r="X663" s="23" t="b">
        <v>0</v>
      </c>
      <c r="Y663" s="20"/>
      <c r="Z663" s="20" t="s">
        <v>858</v>
      </c>
      <c r="AA663" s="22">
        <v>19</v>
      </c>
      <c r="AB663" s="22">
        <v>21</v>
      </c>
      <c r="AC663" s="22">
        <v>1</v>
      </c>
      <c r="AD663" s="22">
        <v>622</v>
      </c>
      <c r="AE663" s="22">
        <v>36</v>
      </c>
      <c r="AF663" s="22">
        <v>4096</v>
      </c>
      <c r="AG663" s="22">
        <v>105</v>
      </c>
      <c r="AH663" s="20">
        <v>0</v>
      </c>
      <c r="AI663" s="20">
        <v>0.2</v>
      </c>
      <c r="AJ663" s="20" t="s">
        <v>675</v>
      </c>
      <c r="AK663" s="22">
        <v>1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2</v>
      </c>
      <c r="AX663" s="20">
        <v>2.2000000000000002</v>
      </c>
      <c r="AY663" s="20">
        <v>0</v>
      </c>
      <c r="AZ663" s="20">
        <v>0</v>
      </c>
      <c r="BA663" s="20">
        <v>0.2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394</v>
      </c>
      <c r="BH663" s="22">
        <v>186</v>
      </c>
      <c r="BI663" s="22">
        <v>693</v>
      </c>
      <c r="BJ663" s="22">
        <v>296</v>
      </c>
      <c r="BK663" s="22">
        <v>689</v>
      </c>
      <c r="BL663" s="22">
        <v>293</v>
      </c>
      <c r="BM663" s="22">
        <v>411</v>
      </c>
      <c r="BN663" s="22">
        <v>193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146</v>
      </c>
      <c r="CB663" s="22">
        <v>91</v>
      </c>
      <c r="CC663" s="22">
        <v>685</v>
      </c>
      <c r="CD663" s="22">
        <v>293</v>
      </c>
      <c r="CE663" s="22">
        <v>378</v>
      </c>
      <c r="CF663" s="22">
        <v>178</v>
      </c>
      <c r="CG663" s="22">
        <v>483</v>
      </c>
      <c r="CH663" s="22">
        <v>164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164555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2</v>
      </c>
      <c r="J664" s="20">
        <v>3.5</v>
      </c>
      <c r="K664" s="20">
        <v>2.5</v>
      </c>
      <c r="L664" s="22">
        <v>4</v>
      </c>
      <c r="M664" s="20" t="s">
        <v>2325</v>
      </c>
      <c r="N664" s="20">
        <v>3</v>
      </c>
      <c r="O664" s="22">
        <v>528</v>
      </c>
      <c r="P664" s="23" t="b">
        <v>0</v>
      </c>
      <c r="Q664" s="20"/>
      <c r="R664" s="20"/>
      <c r="S664" s="22">
        <v>45</v>
      </c>
      <c r="T664" s="20" t="s">
        <v>1639</v>
      </c>
      <c r="U664" s="20">
        <v>2.7</v>
      </c>
      <c r="V664" s="20" t="s">
        <v>526</v>
      </c>
      <c r="W664" s="20">
        <v>0.5</v>
      </c>
      <c r="X664" s="23" t="b">
        <v>0</v>
      </c>
      <c r="Y664" s="20"/>
      <c r="Z664" s="20" t="s">
        <v>858</v>
      </c>
      <c r="AA664" s="22">
        <v>19</v>
      </c>
      <c r="AB664" s="22">
        <v>21</v>
      </c>
      <c r="AC664" s="22">
        <v>16</v>
      </c>
      <c r="AD664" s="22">
        <v>29576</v>
      </c>
      <c r="AE664" s="22">
        <v>8223</v>
      </c>
      <c r="AF664" s="22">
        <v>16155</v>
      </c>
      <c r="AG664" s="22">
        <v>669</v>
      </c>
      <c r="AH664" s="20">
        <v>0.7</v>
      </c>
      <c r="AI664" s="20">
        <v>3.6</v>
      </c>
      <c r="AJ664" s="20" t="s">
        <v>526</v>
      </c>
      <c r="AK664" s="22">
        <v>536</v>
      </c>
      <c r="AL664" s="22">
        <v>0</v>
      </c>
      <c r="AM664" s="22">
        <v>2</v>
      </c>
      <c r="AN664" s="22">
        <v>0</v>
      </c>
      <c r="AO664" s="22">
        <v>10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103</v>
      </c>
      <c r="AX664" s="20">
        <v>139.6</v>
      </c>
      <c r="AY664" s="20">
        <v>85.2</v>
      </c>
      <c r="AZ664" s="20">
        <v>4</v>
      </c>
      <c r="BA664" s="20">
        <v>22.9</v>
      </c>
      <c r="BB664" s="22">
        <v>6</v>
      </c>
      <c r="BC664" s="20">
        <v>0</v>
      </c>
      <c r="BD664" s="20">
        <v>0.59</v>
      </c>
      <c r="BE664" s="20">
        <v>0.59</v>
      </c>
      <c r="BF664" s="20">
        <v>13.46</v>
      </c>
      <c r="BG664" s="22">
        <v>50</v>
      </c>
      <c r="BH664" s="22">
        <v>12</v>
      </c>
      <c r="BI664" s="22">
        <v>65</v>
      </c>
      <c r="BJ664" s="22">
        <v>14</v>
      </c>
      <c r="BK664" s="22">
        <v>320</v>
      </c>
      <c r="BL664" s="22">
        <v>111</v>
      </c>
      <c r="BM664" s="22">
        <v>85</v>
      </c>
      <c r="BN664" s="22">
        <v>17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0.1</v>
      </c>
      <c r="BX664" s="22">
        <v>0.1</v>
      </c>
      <c r="BY664" s="22">
        <v>2.2599999999999998</v>
      </c>
      <c r="BZ664" s="22">
        <v>1.68</v>
      </c>
      <c r="CA664" s="22">
        <v>361</v>
      </c>
      <c r="CB664" s="22">
        <v>55</v>
      </c>
      <c r="CC664" s="22">
        <v>87</v>
      </c>
      <c r="CD664" s="22">
        <v>23</v>
      </c>
      <c r="CE664" s="22">
        <v>148</v>
      </c>
      <c r="CF664" s="22">
        <v>50</v>
      </c>
      <c r="CG664" s="22">
        <v>230</v>
      </c>
      <c r="CH664" s="22">
        <v>90</v>
      </c>
      <c r="CI664" s="22">
        <v>1.01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222017</v>
      </c>
      <c r="D665" s="22">
        <v>0</v>
      </c>
      <c r="E665" s="22">
        <v>0</v>
      </c>
      <c r="F665" s="22">
        <v>-1</v>
      </c>
      <c r="G665" s="22">
        <v>1</v>
      </c>
      <c r="H665" s="22">
        <v>0</v>
      </c>
      <c r="I665" s="22">
        <v>3</v>
      </c>
      <c r="J665" s="20">
        <v>0.5</v>
      </c>
      <c r="K665" s="20">
        <v>-0.5</v>
      </c>
      <c r="L665" s="22">
        <v>0</v>
      </c>
      <c r="M665" s="20" t="s">
        <v>1172</v>
      </c>
      <c r="N665" s="20">
        <v>0</v>
      </c>
      <c r="O665" s="22">
        <v>529</v>
      </c>
      <c r="P665" s="23" t="b">
        <v>0</v>
      </c>
      <c r="Q665" s="20"/>
      <c r="R665" s="20"/>
      <c r="S665" s="22">
        <v>44</v>
      </c>
      <c r="T665" s="20" t="s">
        <v>1663</v>
      </c>
      <c r="U665" s="20">
        <v>0</v>
      </c>
      <c r="V665" s="20" t="s">
        <v>676</v>
      </c>
      <c r="W665" s="20">
        <v>0.1</v>
      </c>
      <c r="X665" s="23" t="b">
        <v>0</v>
      </c>
      <c r="Y665" s="20"/>
      <c r="Z665" s="20" t="s">
        <v>858</v>
      </c>
      <c r="AA665" s="22">
        <v>19</v>
      </c>
      <c r="AB665" s="22">
        <v>21</v>
      </c>
      <c r="AC665" s="22">
        <v>0</v>
      </c>
      <c r="AD665" s="22">
        <v>3048</v>
      </c>
      <c r="AE665" s="22">
        <v>281</v>
      </c>
      <c r="AF665" s="22">
        <v>4733</v>
      </c>
      <c r="AG665" s="22">
        <v>214</v>
      </c>
      <c r="AH665" s="20">
        <v>0</v>
      </c>
      <c r="AI665" s="20">
        <v>0</v>
      </c>
      <c r="AJ665" s="20" t="s">
        <v>676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548</v>
      </c>
      <c r="BH665" s="22">
        <v>204</v>
      </c>
      <c r="BI665" s="22">
        <v>536</v>
      </c>
      <c r="BJ665" s="22">
        <v>204</v>
      </c>
      <c r="BK665" s="22">
        <v>520</v>
      </c>
      <c r="BL665" s="22">
        <v>196</v>
      </c>
      <c r="BM665" s="22">
        <v>553</v>
      </c>
      <c r="BN665" s="22">
        <v>207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532</v>
      </c>
      <c r="CB665" s="22">
        <v>280</v>
      </c>
      <c r="CC665" s="22">
        <v>525</v>
      </c>
      <c r="CD665" s="22">
        <v>190</v>
      </c>
      <c r="CE665" s="22">
        <v>553</v>
      </c>
      <c r="CF665" s="22">
        <v>207</v>
      </c>
      <c r="CG665" s="22">
        <v>430</v>
      </c>
      <c r="CH665" s="22">
        <v>136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75</v>
      </c>
      <c r="B666" s="22">
        <v>75</v>
      </c>
      <c r="C666" s="22">
        <v>55459</v>
      </c>
      <c r="D666" s="22">
        <v>0</v>
      </c>
      <c r="E666" s="22">
        <v>0</v>
      </c>
      <c r="F666" s="22">
        <v>-2</v>
      </c>
      <c r="G666" s="22">
        <v>2</v>
      </c>
      <c r="H666" s="22">
        <v>0</v>
      </c>
      <c r="I666" s="22">
        <v>2</v>
      </c>
      <c r="J666" s="20">
        <v>0.4</v>
      </c>
      <c r="K666" s="20">
        <v>-0.4</v>
      </c>
      <c r="L666" s="22">
        <v>0</v>
      </c>
      <c r="M666" s="20" t="s">
        <v>883</v>
      </c>
      <c r="N666" s="20">
        <v>0</v>
      </c>
      <c r="O666" s="22">
        <v>530</v>
      </c>
      <c r="P666" s="23" t="b">
        <v>0</v>
      </c>
      <c r="Q666" s="20" t="s">
        <v>3396</v>
      </c>
      <c r="R666" s="20" t="s">
        <v>3442</v>
      </c>
      <c r="S666" s="22">
        <v>43</v>
      </c>
      <c r="T666" s="20" t="s">
        <v>1634</v>
      </c>
      <c r="U666" s="20">
        <v>0</v>
      </c>
      <c r="V666" s="20" t="s">
        <v>522</v>
      </c>
      <c r="W666" s="20">
        <v>0.5</v>
      </c>
      <c r="X666" s="23" t="b">
        <v>0</v>
      </c>
      <c r="Y666" s="20"/>
      <c r="Z666" s="20" t="s">
        <v>937</v>
      </c>
      <c r="AA666" s="22">
        <v>19</v>
      </c>
      <c r="AB666" s="22">
        <v>21</v>
      </c>
      <c r="AC666" s="22">
        <v>0</v>
      </c>
      <c r="AD666" s="22">
        <v>6854</v>
      </c>
      <c r="AE666" s="22">
        <v>72</v>
      </c>
      <c r="AF666" s="22">
        <v>53751</v>
      </c>
      <c r="AG666" s="22">
        <v>2496</v>
      </c>
      <c r="AH666" s="20">
        <v>0</v>
      </c>
      <c r="AI666" s="20">
        <v>0</v>
      </c>
      <c r="AJ666" s="20" t="s">
        <v>522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512</v>
      </c>
      <c r="BH666" s="22">
        <v>196</v>
      </c>
      <c r="BI666" s="22">
        <v>498</v>
      </c>
      <c r="BJ666" s="22">
        <v>194</v>
      </c>
      <c r="BK666" s="22">
        <v>472</v>
      </c>
      <c r="BL666" s="22">
        <v>182</v>
      </c>
      <c r="BM666" s="22">
        <v>517</v>
      </c>
      <c r="BN666" s="22">
        <v>196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584</v>
      </c>
      <c r="CB666" s="22">
        <v>151</v>
      </c>
      <c r="CC666" s="22">
        <v>483</v>
      </c>
      <c r="CD666" s="22">
        <v>182</v>
      </c>
      <c r="CE666" s="22">
        <v>516</v>
      </c>
      <c r="CF666" s="22">
        <v>193</v>
      </c>
      <c r="CG666" s="22">
        <v>224</v>
      </c>
      <c r="CH666" s="22">
        <v>86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220585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3</v>
      </c>
      <c r="J667" s="20">
        <v>0</v>
      </c>
      <c r="K667" s="20">
        <v>0</v>
      </c>
      <c r="L667" s="22">
        <v>0</v>
      </c>
      <c r="M667" s="20" t="s">
        <v>1656</v>
      </c>
      <c r="N667" s="20">
        <v>0</v>
      </c>
      <c r="O667" s="22">
        <v>531</v>
      </c>
      <c r="P667" s="23" t="b">
        <v>0</v>
      </c>
      <c r="Q667" s="20" t="s">
        <v>2924</v>
      </c>
      <c r="R667" s="20" t="s">
        <v>2971</v>
      </c>
      <c r="S667" s="22">
        <v>50</v>
      </c>
      <c r="T667" s="20" t="s">
        <v>1657</v>
      </c>
      <c r="U667" s="20">
        <v>0</v>
      </c>
      <c r="V667" s="20" t="s">
        <v>586</v>
      </c>
      <c r="W667" s="20">
        <v>0</v>
      </c>
      <c r="X667" s="23" t="b">
        <v>0</v>
      </c>
      <c r="Y667" s="20"/>
      <c r="Z667" s="20" t="s">
        <v>872</v>
      </c>
      <c r="AA667" s="22">
        <v>19</v>
      </c>
      <c r="AB667" s="22">
        <v>21</v>
      </c>
      <c r="AC667" s="22">
        <v>0</v>
      </c>
      <c r="AD667" s="22">
        <v>126</v>
      </c>
      <c r="AE667" s="22">
        <v>0</v>
      </c>
      <c r="AF667" s="22">
        <v>1763</v>
      </c>
      <c r="AG667" s="22">
        <v>20</v>
      </c>
      <c r="AH667" s="20">
        <v>0</v>
      </c>
      <c r="AI667" s="20">
        <v>0</v>
      </c>
      <c r="AJ667" s="20" t="s">
        <v>586</v>
      </c>
      <c r="AK667" s="22">
        <v>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0</v>
      </c>
      <c r="AX667" s="20">
        <v>0</v>
      </c>
      <c r="AY667" s="20">
        <v>0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</v>
      </c>
      <c r="BG667" s="22">
        <v>687</v>
      </c>
      <c r="BH667" s="22">
        <v>291</v>
      </c>
      <c r="BI667" s="22">
        <v>685</v>
      </c>
      <c r="BJ667" s="22">
        <v>291</v>
      </c>
      <c r="BK667" s="22">
        <v>681</v>
      </c>
      <c r="BL667" s="22">
        <v>288</v>
      </c>
      <c r="BM667" s="22">
        <v>688</v>
      </c>
      <c r="BN667" s="22">
        <v>292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0</v>
      </c>
      <c r="BZ667" s="22">
        <v>0</v>
      </c>
      <c r="CA667" s="22">
        <v>198</v>
      </c>
      <c r="CB667" s="22">
        <v>124</v>
      </c>
      <c r="CC667" s="22">
        <v>675</v>
      </c>
      <c r="CD667" s="22">
        <v>286</v>
      </c>
      <c r="CE667" s="22">
        <v>686</v>
      </c>
      <c r="CF667" s="22">
        <v>290</v>
      </c>
      <c r="CG667" s="22">
        <v>632</v>
      </c>
      <c r="CH667" s="22">
        <v>254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109533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2</v>
      </c>
      <c r="J668" s="20">
        <v>1.7</v>
      </c>
      <c r="K668" s="20">
        <v>0.7</v>
      </c>
      <c r="L668" s="22">
        <v>1</v>
      </c>
      <c r="M668" s="20" t="s">
        <v>174</v>
      </c>
      <c r="N668" s="20">
        <v>1.2</v>
      </c>
      <c r="O668" s="22">
        <v>532</v>
      </c>
      <c r="P668" s="23" t="b">
        <v>0</v>
      </c>
      <c r="Q668" s="20"/>
      <c r="R668" s="20"/>
      <c r="S668" s="22">
        <v>45</v>
      </c>
      <c r="T668" s="20" t="s">
        <v>1660</v>
      </c>
      <c r="U668" s="20">
        <v>1.7</v>
      </c>
      <c r="V668" s="20" t="s">
        <v>1661</v>
      </c>
      <c r="W668" s="20">
        <v>0.6</v>
      </c>
      <c r="X668" s="23" t="b">
        <v>0</v>
      </c>
      <c r="Y668" s="20"/>
      <c r="Z668" s="20" t="s">
        <v>858</v>
      </c>
      <c r="AA668" s="22">
        <v>19</v>
      </c>
      <c r="AB668" s="22">
        <v>21</v>
      </c>
      <c r="AC668" s="22">
        <v>10</v>
      </c>
      <c r="AD668" s="22">
        <v>54420</v>
      </c>
      <c r="AE668" s="22">
        <v>1918</v>
      </c>
      <c r="AF668" s="22">
        <v>35496</v>
      </c>
      <c r="AG668" s="22">
        <v>1227</v>
      </c>
      <c r="AH668" s="20">
        <v>0.3</v>
      </c>
      <c r="AI668" s="20">
        <v>2.2000000000000002</v>
      </c>
      <c r="AJ668" s="20" t="s">
        <v>174</v>
      </c>
      <c r="AK668" s="22">
        <v>540</v>
      </c>
      <c r="AL668" s="22">
        <v>0</v>
      </c>
      <c r="AM668" s="22">
        <v>1</v>
      </c>
      <c r="AN668" s="22">
        <v>0</v>
      </c>
      <c r="AO668" s="22">
        <v>10</v>
      </c>
      <c r="AP668" s="22">
        <v>0</v>
      </c>
      <c r="AQ668" s="22">
        <v>0</v>
      </c>
      <c r="AR668" s="22">
        <v>0</v>
      </c>
      <c r="AS668" s="22">
        <v>3</v>
      </c>
      <c r="AT668" s="22">
        <v>0</v>
      </c>
      <c r="AU668" s="22">
        <v>0</v>
      </c>
      <c r="AV668" s="22">
        <v>0</v>
      </c>
      <c r="AW668" s="22">
        <v>62</v>
      </c>
      <c r="AX668" s="20">
        <v>93.8</v>
      </c>
      <c r="AY668" s="20">
        <v>68.2</v>
      </c>
      <c r="AZ668" s="20">
        <v>26</v>
      </c>
      <c r="BA668" s="20">
        <v>18.899999999999999</v>
      </c>
      <c r="BB668" s="22">
        <v>6</v>
      </c>
      <c r="BC668" s="20">
        <v>0.1</v>
      </c>
      <c r="BD668" s="20">
        <v>0.45</v>
      </c>
      <c r="BE668" s="20">
        <v>0.55000000000000004</v>
      </c>
      <c r="BF668" s="20">
        <v>13.46</v>
      </c>
      <c r="BG668" s="22">
        <v>110</v>
      </c>
      <c r="BH668" s="22">
        <v>40</v>
      </c>
      <c r="BI668" s="22">
        <v>97</v>
      </c>
      <c r="BJ668" s="22">
        <v>19</v>
      </c>
      <c r="BK668" s="22">
        <v>191</v>
      </c>
      <c r="BL668" s="22">
        <v>49</v>
      </c>
      <c r="BM668" s="22">
        <v>121</v>
      </c>
      <c r="BN668" s="22">
        <v>30</v>
      </c>
      <c r="BO668" s="20"/>
      <c r="BP668" s="20"/>
      <c r="BQ668" s="20"/>
      <c r="BR668" s="20"/>
      <c r="BS668" s="20"/>
      <c r="BT668" s="20"/>
      <c r="BU668" s="22">
        <v>0.02</v>
      </c>
      <c r="BV668" s="22">
        <v>0</v>
      </c>
      <c r="BW668" s="22">
        <v>0.08</v>
      </c>
      <c r="BX668" s="22">
        <v>0.1</v>
      </c>
      <c r="BY668" s="22">
        <v>2.2400000000000002</v>
      </c>
      <c r="BZ668" s="22">
        <v>1.67</v>
      </c>
      <c r="CA668" s="22">
        <v>354</v>
      </c>
      <c r="CB668" s="22">
        <v>52</v>
      </c>
      <c r="CC668" s="22">
        <v>232</v>
      </c>
      <c r="CD668" s="22">
        <v>78</v>
      </c>
      <c r="CE668" s="22">
        <v>246</v>
      </c>
      <c r="CF668" s="22">
        <v>79</v>
      </c>
      <c r="CG668" s="22">
        <v>197</v>
      </c>
      <c r="CH668" s="22">
        <v>74</v>
      </c>
      <c r="CI668" s="22">
        <v>1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37096</v>
      </c>
      <c r="D669" s="22">
        <v>0</v>
      </c>
      <c r="E669" s="22">
        <v>0</v>
      </c>
      <c r="F669" s="22">
        <v>-2</v>
      </c>
      <c r="G669" s="22">
        <v>2</v>
      </c>
      <c r="H669" s="22">
        <v>0</v>
      </c>
      <c r="I669" s="22">
        <v>1</v>
      </c>
      <c r="J669" s="20">
        <v>0.5</v>
      </c>
      <c r="K669" s="20">
        <v>-0.5</v>
      </c>
      <c r="L669" s="22">
        <v>0</v>
      </c>
      <c r="M669" s="20" t="s">
        <v>1630</v>
      </c>
      <c r="N669" s="20">
        <v>0</v>
      </c>
      <c r="O669" s="22">
        <v>533</v>
      </c>
      <c r="P669" s="23" t="b">
        <v>0</v>
      </c>
      <c r="Q669" s="20"/>
      <c r="R669" s="20"/>
      <c r="S669" s="22">
        <v>43</v>
      </c>
      <c r="T669" s="20" t="s">
        <v>1631</v>
      </c>
      <c r="U669" s="20">
        <v>0</v>
      </c>
      <c r="V669" s="20" t="s">
        <v>447</v>
      </c>
      <c r="W669" s="20">
        <v>1.8</v>
      </c>
      <c r="X669" s="23" t="b">
        <v>0</v>
      </c>
      <c r="Y669" s="20"/>
      <c r="Z669" s="20" t="s">
        <v>858</v>
      </c>
      <c r="AA669" s="22">
        <v>19</v>
      </c>
      <c r="AB669" s="22">
        <v>21</v>
      </c>
      <c r="AC669" s="22">
        <v>0</v>
      </c>
      <c r="AD669" s="22">
        <v>16705</v>
      </c>
      <c r="AE669" s="22">
        <v>614</v>
      </c>
      <c r="AF669" s="22">
        <v>139392</v>
      </c>
      <c r="AG669" s="22">
        <v>3955</v>
      </c>
      <c r="AH669" s="20">
        <v>0</v>
      </c>
      <c r="AI669" s="20">
        <v>0</v>
      </c>
      <c r="AJ669" s="20" t="s">
        <v>447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511</v>
      </c>
      <c r="BH669" s="22">
        <v>74</v>
      </c>
      <c r="BI669" s="22">
        <v>497</v>
      </c>
      <c r="BJ669" s="22">
        <v>59</v>
      </c>
      <c r="BK669" s="22">
        <v>471</v>
      </c>
      <c r="BL669" s="22">
        <v>55</v>
      </c>
      <c r="BM669" s="22">
        <v>516</v>
      </c>
      <c r="BN669" s="22">
        <v>74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583</v>
      </c>
      <c r="CB669" s="22">
        <v>32</v>
      </c>
      <c r="CC669" s="22">
        <v>482</v>
      </c>
      <c r="CD669" s="22">
        <v>73</v>
      </c>
      <c r="CE669" s="22">
        <v>515</v>
      </c>
      <c r="CF669" s="22">
        <v>74</v>
      </c>
      <c r="CG669" s="22">
        <v>129</v>
      </c>
      <c r="CH669" s="22">
        <v>18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217593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3</v>
      </c>
      <c r="J670" s="20">
        <v>1.3</v>
      </c>
      <c r="K670" s="20">
        <v>0.3</v>
      </c>
      <c r="L670" s="22">
        <v>1</v>
      </c>
      <c r="M670" s="20" t="s">
        <v>895</v>
      </c>
      <c r="N670" s="20">
        <v>0.8</v>
      </c>
      <c r="O670" s="22">
        <v>534</v>
      </c>
      <c r="P670" s="23" t="b">
        <v>0</v>
      </c>
      <c r="Q670" s="20"/>
      <c r="R670" s="20"/>
      <c r="S670" s="22">
        <v>48</v>
      </c>
      <c r="T670" s="20" t="s">
        <v>1649</v>
      </c>
      <c r="U670" s="20">
        <v>1.2</v>
      </c>
      <c r="V670" s="20" t="s">
        <v>1650</v>
      </c>
      <c r="W670" s="20">
        <v>0.1</v>
      </c>
      <c r="X670" s="23" t="b">
        <v>0</v>
      </c>
      <c r="Y670" s="20"/>
      <c r="Z670" s="20" t="s">
        <v>858</v>
      </c>
      <c r="AA670" s="22">
        <v>19</v>
      </c>
      <c r="AB670" s="22">
        <v>21</v>
      </c>
      <c r="AC670" s="22">
        <v>6</v>
      </c>
      <c r="AD670" s="22">
        <v>1555</v>
      </c>
      <c r="AE670" s="22">
        <v>103</v>
      </c>
      <c r="AF670" s="22">
        <v>5941</v>
      </c>
      <c r="AG670" s="22">
        <v>162</v>
      </c>
      <c r="AH670" s="20">
        <v>0.2</v>
      </c>
      <c r="AI670" s="20">
        <v>1.2</v>
      </c>
      <c r="AJ670" s="20" t="s">
        <v>2326</v>
      </c>
      <c r="AK670" s="22">
        <v>140</v>
      </c>
      <c r="AL670" s="22">
        <v>0</v>
      </c>
      <c r="AM670" s="22">
        <v>0</v>
      </c>
      <c r="AN670" s="22">
        <v>0</v>
      </c>
      <c r="AO670" s="22">
        <v>3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20</v>
      </c>
      <c r="AX670" s="20">
        <v>20.2</v>
      </c>
      <c r="AY670" s="20">
        <v>26.4</v>
      </c>
      <c r="AZ670" s="20">
        <v>45</v>
      </c>
      <c r="BA670" s="20">
        <v>9.1999999999999993</v>
      </c>
      <c r="BB670" s="22">
        <v>1</v>
      </c>
      <c r="BC670" s="20">
        <v>0.24</v>
      </c>
      <c r="BD670" s="20">
        <v>0.1</v>
      </c>
      <c r="BE670" s="20">
        <v>0.34</v>
      </c>
      <c r="BF670" s="20">
        <v>2.89</v>
      </c>
      <c r="BG670" s="22">
        <v>300</v>
      </c>
      <c r="BH670" s="22">
        <v>128</v>
      </c>
      <c r="BI670" s="22">
        <v>211</v>
      </c>
      <c r="BJ670" s="22">
        <v>119</v>
      </c>
      <c r="BK670" s="22">
        <v>127</v>
      </c>
      <c r="BL670" s="22">
        <v>79</v>
      </c>
      <c r="BM670" s="22">
        <v>253</v>
      </c>
      <c r="BN670" s="22">
        <v>113</v>
      </c>
      <c r="BO670" s="20"/>
      <c r="BP670" s="20"/>
      <c r="BQ670" s="20"/>
      <c r="BR670" s="20"/>
      <c r="BS670" s="20"/>
      <c r="BT670" s="20"/>
      <c r="BU670" s="22">
        <v>0.15</v>
      </c>
      <c r="BV670" s="22">
        <v>0</v>
      </c>
      <c r="BW670" s="22">
        <v>0.06</v>
      </c>
      <c r="BX670" s="22">
        <v>0.21</v>
      </c>
      <c r="BY670" s="22">
        <v>1.86</v>
      </c>
      <c r="BZ670" s="22">
        <v>1.93</v>
      </c>
      <c r="CA670" s="22">
        <v>313</v>
      </c>
      <c r="CB670" s="22">
        <v>209</v>
      </c>
      <c r="CC670" s="22">
        <v>288</v>
      </c>
      <c r="CD670" s="22">
        <v>130</v>
      </c>
      <c r="CE670" s="22">
        <v>301</v>
      </c>
      <c r="CF670" s="22">
        <v>134</v>
      </c>
      <c r="CG670" s="22">
        <v>463</v>
      </c>
      <c r="CH670" s="22">
        <v>156</v>
      </c>
      <c r="CI670" s="22">
        <v>0.64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84939</v>
      </c>
      <c r="D671" s="22">
        <v>-1</v>
      </c>
      <c r="E671" s="22">
        <v>1</v>
      </c>
      <c r="F671" s="22">
        <v>-3</v>
      </c>
      <c r="G671" s="22">
        <v>3</v>
      </c>
      <c r="H671" s="22">
        <v>0</v>
      </c>
      <c r="I671" s="22">
        <v>4</v>
      </c>
      <c r="J671" s="20">
        <v>1.5</v>
      </c>
      <c r="K671" s="20">
        <v>0.5</v>
      </c>
      <c r="L671" s="22">
        <v>1</v>
      </c>
      <c r="M671" s="20" t="s">
        <v>1089</v>
      </c>
      <c r="N671" s="20">
        <v>1</v>
      </c>
      <c r="O671" s="22">
        <v>535</v>
      </c>
      <c r="P671" s="23" t="b">
        <v>0</v>
      </c>
      <c r="Q671" s="20"/>
      <c r="R671" s="20"/>
      <c r="S671" s="22">
        <v>57</v>
      </c>
      <c r="T671" s="20" t="s">
        <v>1629</v>
      </c>
      <c r="U671" s="20">
        <v>1</v>
      </c>
      <c r="V671" s="20" t="s">
        <v>637</v>
      </c>
      <c r="W671" s="20">
        <v>0.8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5</v>
      </c>
      <c r="AD671" s="22">
        <v>14068</v>
      </c>
      <c r="AE671" s="22">
        <v>724</v>
      </c>
      <c r="AF671" s="22">
        <v>119767</v>
      </c>
      <c r="AG671" s="22">
        <v>2338</v>
      </c>
      <c r="AH671" s="20">
        <v>0.2</v>
      </c>
      <c r="AI671" s="20">
        <v>0.9</v>
      </c>
      <c r="AJ671" s="20" t="s">
        <v>637</v>
      </c>
      <c r="AK671" s="22">
        <v>33</v>
      </c>
      <c r="AL671" s="22">
        <v>0</v>
      </c>
      <c r="AM671" s="22">
        <v>0</v>
      </c>
      <c r="AN671" s="22">
        <v>0</v>
      </c>
      <c r="AO671" s="22">
        <v>2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11</v>
      </c>
      <c r="AX671" s="20">
        <v>8.1999999999999993</v>
      </c>
      <c r="AY671" s="20">
        <v>0.7</v>
      </c>
      <c r="AZ671" s="20">
        <v>9</v>
      </c>
      <c r="BA671" s="20">
        <v>1.8</v>
      </c>
      <c r="BB671" s="22">
        <v>0</v>
      </c>
      <c r="BC671" s="20">
        <v>0.12</v>
      </c>
      <c r="BD671" s="20">
        <v>0.01</v>
      </c>
      <c r="BE671" s="20">
        <v>0.13</v>
      </c>
      <c r="BF671" s="20">
        <v>1.92</v>
      </c>
      <c r="BG671" s="22">
        <v>357</v>
      </c>
      <c r="BH671" s="22">
        <v>42</v>
      </c>
      <c r="BI671" s="22">
        <v>372</v>
      </c>
      <c r="BJ671" s="22">
        <v>47</v>
      </c>
      <c r="BK671" s="22">
        <v>287</v>
      </c>
      <c r="BL671" s="22">
        <v>47</v>
      </c>
      <c r="BM671" s="22">
        <v>373</v>
      </c>
      <c r="BN671" s="22">
        <v>46</v>
      </c>
      <c r="BO671" s="20"/>
      <c r="BP671" s="20"/>
      <c r="BQ671" s="20"/>
      <c r="BR671" s="20"/>
      <c r="BS671" s="20"/>
      <c r="BT671" s="20"/>
      <c r="BU671" s="22">
        <v>0.33</v>
      </c>
      <c r="BV671" s="22">
        <v>0</v>
      </c>
      <c r="BW671" s="22">
        <v>0.03</v>
      </c>
      <c r="BX671" s="22">
        <v>0.36</v>
      </c>
      <c r="BY671" s="22">
        <v>5.24</v>
      </c>
      <c r="BZ671" s="22">
        <v>5.45</v>
      </c>
      <c r="CA671" s="22">
        <v>85</v>
      </c>
      <c r="CB671" s="22">
        <v>27</v>
      </c>
      <c r="CC671" s="22">
        <v>272</v>
      </c>
      <c r="CD671" s="22">
        <v>39</v>
      </c>
      <c r="CE671" s="22">
        <v>385</v>
      </c>
      <c r="CF671" s="22">
        <v>51</v>
      </c>
      <c r="CG671" s="22">
        <v>173</v>
      </c>
      <c r="CH671" s="22">
        <v>28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222018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0.5</v>
      </c>
      <c r="K672" s="20">
        <v>-0.5</v>
      </c>
      <c r="L672" s="22">
        <v>0</v>
      </c>
      <c r="M672" s="20" t="s">
        <v>999</v>
      </c>
      <c r="N672" s="20">
        <v>0</v>
      </c>
      <c r="O672" s="22">
        <v>536</v>
      </c>
      <c r="P672" s="23" t="b">
        <v>0</v>
      </c>
      <c r="Q672" s="20"/>
      <c r="R672" s="20"/>
      <c r="S672" s="22">
        <v>44</v>
      </c>
      <c r="T672" s="20" t="s">
        <v>1651</v>
      </c>
      <c r="U672" s="20">
        <v>0</v>
      </c>
      <c r="V672" s="20" t="s">
        <v>459</v>
      </c>
      <c r="W672" s="20">
        <v>0.1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0</v>
      </c>
      <c r="AD672" s="22">
        <v>840</v>
      </c>
      <c r="AE672" s="22">
        <v>77</v>
      </c>
      <c r="AF672" s="22">
        <v>3356</v>
      </c>
      <c r="AG672" s="22">
        <v>112</v>
      </c>
      <c r="AH672" s="20">
        <v>0</v>
      </c>
      <c r="AI672" s="20">
        <v>0</v>
      </c>
      <c r="AJ672" s="20" t="s">
        <v>459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549</v>
      </c>
      <c r="BH672" s="22">
        <v>215</v>
      </c>
      <c r="BI672" s="22">
        <v>537</v>
      </c>
      <c r="BJ672" s="22">
        <v>214</v>
      </c>
      <c r="BK672" s="22">
        <v>521</v>
      </c>
      <c r="BL672" s="22">
        <v>210</v>
      </c>
      <c r="BM672" s="22">
        <v>554</v>
      </c>
      <c r="BN672" s="22">
        <v>215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533</v>
      </c>
      <c r="CB672" s="22">
        <v>137</v>
      </c>
      <c r="CC672" s="22">
        <v>526</v>
      </c>
      <c r="CD672" s="22">
        <v>207</v>
      </c>
      <c r="CE672" s="22">
        <v>554</v>
      </c>
      <c r="CF672" s="22">
        <v>213</v>
      </c>
      <c r="CG672" s="22">
        <v>457</v>
      </c>
      <c r="CH672" s="22">
        <v>176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201057</v>
      </c>
      <c r="D673" s="22">
        <v>0</v>
      </c>
      <c r="E673" s="22">
        <v>0</v>
      </c>
      <c r="F673" s="22">
        <v>-1</v>
      </c>
      <c r="G673" s="22">
        <v>1</v>
      </c>
      <c r="H673" s="22">
        <v>0</v>
      </c>
      <c r="I673" s="22">
        <v>2</v>
      </c>
      <c r="J673" s="20">
        <v>0.7</v>
      </c>
      <c r="K673" s="20">
        <v>-0.3</v>
      </c>
      <c r="L673" s="22">
        <v>0</v>
      </c>
      <c r="M673" s="20" t="s">
        <v>1668</v>
      </c>
      <c r="N673" s="20">
        <v>0.2</v>
      </c>
      <c r="O673" s="22">
        <v>537</v>
      </c>
      <c r="P673" s="23" t="b">
        <v>0</v>
      </c>
      <c r="Q673" s="20"/>
      <c r="R673" s="20"/>
      <c r="S673" s="22">
        <v>44</v>
      </c>
      <c r="T673" s="20" t="s">
        <v>1669</v>
      </c>
      <c r="U673" s="20">
        <v>0.7</v>
      </c>
      <c r="V673" s="20" t="s">
        <v>563</v>
      </c>
      <c r="W673" s="20">
        <v>0.1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2</v>
      </c>
      <c r="AD673" s="22">
        <v>1688</v>
      </c>
      <c r="AE673" s="22">
        <v>116</v>
      </c>
      <c r="AF673" s="22">
        <v>7108</v>
      </c>
      <c r="AG673" s="22">
        <v>204</v>
      </c>
      <c r="AH673" s="20">
        <v>0</v>
      </c>
      <c r="AI673" s="20">
        <v>0.5</v>
      </c>
      <c r="AJ673" s="20" t="s">
        <v>563</v>
      </c>
      <c r="AK673" s="22">
        <v>18</v>
      </c>
      <c r="AL673" s="22">
        <v>0</v>
      </c>
      <c r="AM673" s="22">
        <v>0</v>
      </c>
      <c r="AN673" s="22">
        <v>0</v>
      </c>
      <c r="AO673" s="22">
        <v>1</v>
      </c>
      <c r="AP673" s="22">
        <v>0</v>
      </c>
      <c r="AQ673" s="22">
        <v>0</v>
      </c>
      <c r="AR673" s="22">
        <v>0</v>
      </c>
      <c r="AS673" s="22">
        <v>1</v>
      </c>
      <c r="AT673" s="22">
        <v>0</v>
      </c>
      <c r="AU673" s="22">
        <v>0</v>
      </c>
      <c r="AV673" s="22">
        <v>0</v>
      </c>
      <c r="AW673" s="22">
        <v>6</v>
      </c>
      <c r="AX673" s="20">
        <v>8.4</v>
      </c>
      <c r="AY673" s="20">
        <v>0.7</v>
      </c>
      <c r="AZ673" s="20">
        <v>0</v>
      </c>
      <c r="BA673" s="20">
        <v>0.9</v>
      </c>
      <c r="BB673" s="22">
        <v>0</v>
      </c>
      <c r="BC673" s="20">
        <v>0</v>
      </c>
      <c r="BD673" s="20">
        <v>0</v>
      </c>
      <c r="BE673" s="20">
        <v>0</v>
      </c>
      <c r="BF673" s="20">
        <v>0.45</v>
      </c>
      <c r="BG673" s="22">
        <v>355</v>
      </c>
      <c r="BH673" s="22">
        <v>135</v>
      </c>
      <c r="BI673" s="22">
        <v>369</v>
      </c>
      <c r="BJ673" s="22">
        <v>135</v>
      </c>
      <c r="BK673" s="22">
        <v>511</v>
      </c>
      <c r="BL673" s="22">
        <v>205</v>
      </c>
      <c r="BM673" s="22">
        <v>389</v>
      </c>
      <c r="BN673" s="22">
        <v>138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2.25</v>
      </c>
      <c r="BZ673" s="22">
        <v>5</v>
      </c>
      <c r="CA673" s="22">
        <v>520</v>
      </c>
      <c r="CB673" s="22">
        <v>130</v>
      </c>
      <c r="CC673" s="22">
        <v>351</v>
      </c>
      <c r="CD673" s="22">
        <v>118</v>
      </c>
      <c r="CE673" s="22">
        <v>400</v>
      </c>
      <c r="CF673" s="22">
        <v>131</v>
      </c>
      <c r="CG673" s="22">
        <v>385</v>
      </c>
      <c r="CH673" s="22">
        <v>148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487837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4</v>
      </c>
      <c r="J674" s="20">
        <v>0.5</v>
      </c>
      <c r="K674" s="20">
        <v>-0.5</v>
      </c>
      <c r="L674" s="22">
        <v>0</v>
      </c>
      <c r="M674" s="20" t="s">
        <v>1672</v>
      </c>
      <c r="N674" s="20">
        <v>0</v>
      </c>
      <c r="O674" s="22">
        <v>538</v>
      </c>
      <c r="P674" s="23" t="b">
        <v>0</v>
      </c>
      <c r="Q674" s="20"/>
      <c r="R674" s="20"/>
      <c r="S674" s="22">
        <v>44</v>
      </c>
      <c r="T674" s="20" t="s">
        <v>1673</v>
      </c>
      <c r="U674" s="20">
        <v>0</v>
      </c>
      <c r="V674" s="20" t="s">
        <v>1674</v>
      </c>
      <c r="W674" s="20">
        <v>6.9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0</v>
      </c>
      <c r="AD674" s="22">
        <v>113741</v>
      </c>
      <c r="AE674" s="22">
        <v>9632</v>
      </c>
      <c r="AF674" s="22">
        <v>514839</v>
      </c>
      <c r="AG674" s="22">
        <v>16641</v>
      </c>
      <c r="AH674" s="20">
        <v>0</v>
      </c>
      <c r="AI674" s="20">
        <v>0</v>
      </c>
      <c r="AJ674" s="20" t="s">
        <v>1674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569</v>
      </c>
      <c r="BH674" s="22">
        <v>55</v>
      </c>
      <c r="BI674" s="22">
        <v>558</v>
      </c>
      <c r="BJ674" s="22">
        <v>58</v>
      </c>
      <c r="BK674" s="22">
        <v>543</v>
      </c>
      <c r="BL674" s="22">
        <v>57</v>
      </c>
      <c r="BM674" s="22">
        <v>574</v>
      </c>
      <c r="BN674" s="22">
        <v>57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569</v>
      </c>
      <c r="CB674" s="22">
        <v>91</v>
      </c>
      <c r="CC674" s="22">
        <v>549</v>
      </c>
      <c r="CD674" s="22">
        <v>55</v>
      </c>
      <c r="CE674" s="22">
        <v>574</v>
      </c>
      <c r="CF674" s="22">
        <v>59</v>
      </c>
      <c r="CG674" s="22">
        <v>55</v>
      </c>
      <c r="CH674" s="22">
        <v>10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224024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3</v>
      </c>
      <c r="J675" s="20">
        <v>3.5</v>
      </c>
      <c r="K675" s="20">
        <v>2.5</v>
      </c>
      <c r="L675" s="22">
        <v>3</v>
      </c>
      <c r="M675" s="20" t="s">
        <v>896</v>
      </c>
      <c r="N675" s="20">
        <v>3</v>
      </c>
      <c r="O675" s="22">
        <v>539</v>
      </c>
      <c r="P675" s="23" t="b">
        <v>0</v>
      </c>
      <c r="Q675" s="20"/>
      <c r="R675" s="20"/>
      <c r="S675" s="22">
        <v>60</v>
      </c>
      <c r="T675" s="20" t="s">
        <v>1670</v>
      </c>
      <c r="U675" s="20">
        <v>3.2</v>
      </c>
      <c r="V675" s="20" t="s">
        <v>1671</v>
      </c>
      <c r="W675" s="20">
        <v>1.8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19</v>
      </c>
      <c r="AD675" s="22">
        <v>88933</v>
      </c>
      <c r="AE675" s="22">
        <v>7301</v>
      </c>
      <c r="AF675" s="22">
        <v>94136</v>
      </c>
      <c r="AG675" s="22">
        <v>5013</v>
      </c>
      <c r="AH675" s="20">
        <v>0.5</v>
      </c>
      <c r="AI675" s="20">
        <v>3.2</v>
      </c>
      <c r="AJ675" s="20" t="s">
        <v>2327</v>
      </c>
      <c r="AK675" s="22">
        <v>530</v>
      </c>
      <c r="AL675" s="22">
        <v>1</v>
      </c>
      <c r="AM675" s="22">
        <v>1</v>
      </c>
      <c r="AN675" s="22">
        <v>1</v>
      </c>
      <c r="AO675" s="22">
        <v>9</v>
      </c>
      <c r="AP675" s="22">
        <v>0</v>
      </c>
      <c r="AQ675" s="22">
        <v>0</v>
      </c>
      <c r="AR675" s="22">
        <v>0</v>
      </c>
      <c r="AS675" s="22">
        <v>3</v>
      </c>
      <c r="AT675" s="22">
        <v>0</v>
      </c>
      <c r="AU675" s="22">
        <v>0</v>
      </c>
      <c r="AV675" s="22">
        <v>1</v>
      </c>
      <c r="AW675" s="22">
        <v>102</v>
      </c>
      <c r="AX675" s="20">
        <v>137.19999999999999</v>
      </c>
      <c r="AY675" s="20">
        <v>129</v>
      </c>
      <c r="AZ675" s="20">
        <v>61</v>
      </c>
      <c r="BA675" s="20">
        <v>32.700000000000003</v>
      </c>
      <c r="BB675" s="22">
        <v>6</v>
      </c>
      <c r="BC675" s="20">
        <v>1.41</v>
      </c>
      <c r="BD675" s="20">
        <v>1.1599999999999999</v>
      </c>
      <c r="BE675" s="20">
        <v>2.57</v>
      </c>
      <c r="BF675" s="20">
        <v>12.6</v>
      </c>
      <c r="BG675" s="22">
        <v>54</v>
      </c>
      <c r="BH675" s="22">
        <v>22</v>
      </c>
      <c r="BI675" s="22">
        <v>29</v>
      </c>
      <c r="BJ675" s="22">
        <v>21</v>
      </c>
      <c r="BK675" s="22">
        <v>94</v>
      </c>
      <c r="BL675" s="22">
        <v>56</v>
      </c>
      <c r="BM675" s="22">
        <v>46</v>
      </c>
      <c r="BN675" s="22">
        <v>29</v>
      </c>
      <c r="BO675" s="20"/>
      <c r="BP675" s="20"/>
      <c r="BQ675" s="22">
        <v>3</v>
      </c>
      <c r="BR675" s="20"/>
      <c r="BS675" s="22">
        <v>3</v>
      </c>
      <c r="BT675" s="20"/>
      <c r="BU675" s="22">
        <v>0.24</v>
      </c>
      <c r="BV675" s="22">
        <v>0</v>
      </c>
      <c r="BW675" s="22">
        <v>0.2</v>
      </c>
      <c r="BX675" s="22">
        <v>0.44</v>
      </c>
      <c r="BY675" s="22">
        <v>2.14</v>
      </c>
      <c r="BZ675" s="22">
        <v>1.53</v>
      </c>
      <c r="CA675" s="22">
        <v>66</v>
      </c>
      <c r="CB675" s="22">
        <v>41</v>
      </c>
      <c r="CC675" s="22">
        <v>101</v>
      </c>
      <c r="CD675" s="22">
        <v>45</v>
      </c>
      <c r="CE675" s="22">
        <v>117</v>
      </c>
      <c r="CF675" s="22">
        <v>51</v>
      </c>
      <c r="CG675" s="22">
        <v>128</v>
      </c>
      <c r="CH675" s="22">
        <v>39</v>
      </c>
      <c r="CI675" s="22">
        <v>1.02</v>
      </c>
      <c r="CJ675" s="22">
        <v>0.17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0</v>
      </c>
      <c r="B676" s="22">
        <v>0</v>
      </c>
      <c r="C676" s="22">
        <v>195899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4</v>
      </c>
      <c r="J676" s="20">
        <v>0</v>
      </c>
      <c r="K676" s="20">
        <v>0</v>
      </c>
      <c r="L676" s="22">
        <v>0</v>
      </c>
      <c r="M676" s="20" t="s">
        <v>1658</v>
      </c>
      <c r="N676" s="20">
        <v>0</v>
      </c>
      <c r="O676" s="22">
        <v>541</v>
      </c>
      <c r="P676" s="23" t="b">
        <v>0</v>
      </c>
      <c r="Q676" s="20" t="s">
        <v>2653</v>
      </c>
      <c r="R676" s="20" t="s">
        <v>2654</v>
      </c>
      <c r="S676" s="22">
        <v>60</v>
      </c>
      <c r="T676" s="20" t="s">
        <v>1659</v>
      </c>
      <c r="U676" s="20">
        <v>0</v>
      </c>
      <c r="V676" s="20" t="s">
        <v>536</v>
      </c>
      <c r="W676" s="20">
        <v>0</v>
      </c>
      <c r="X676" s="23" t="b">
        <v>0</v>
      </c>
      <c r="Y676" s="20"/>
      <c r="Z676" s="20" t="s">
        <v>872</v>
      </c>
      <c r="AA676" s="22">
        <v>19</v>
      </c>
      <c r="AB676" s="22">
        <v>21</v>
      </c>
      <c r="AC676" s="22">
        <v>0</v>
      </c>
      <c r="AD676" s="22">
        <v>0</v>
      </c>
      <c r="AE676" s="22">
        <v>0</v>
      </c>
      <c r="AF676" s="22">
        <v>4700</v>
      </c>
      <c r="AG676" s="22">
        <v>27</v>
      </c>
      <c r="AH676" s="20">
        <v>0</v>
      </c>
      <c r="AI676" s="20">
        <v>0</v>
      </c>
      <c r="AJ676" s="20" t="s">
        <v>536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712</v>
      </c>
      <c r="BH676" s="22">
        <v>87</v>
      </c>
      <c r="BI676" s="22">
        <v>712</v>
      </c>
      <c r="BJ676" s="22">
        <v>87</v>
      </c>
      <c r="BK676" s="22">
        <v>711</v>
      </c>
      <c r="BL676" s="22">
        <v>87</v>
      </c>
      <c r="BM676" s="22">
        <v>712</v>
      </c>
      <c r="BN676" s="22">
        <v>87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64</v>
      </c>
      <c r="CB676" s="22">
        <v>20</v>
      </c>
      <c r="CC676" s="22">
        <v>705</v>
      </c>
      <c r="CD676" s="22">
        <v>86</v>
      </c>
      <c r="CE676" s="22">
        <v>711</v>
      </c>
      <c r="CF676" s="22">
        <v>87</v>
      </c>
      <c r="CG676" s="22">
        <v>581</v>
      </c>
      <c r="CH676" s="22">
        <v>82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215439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3</v>
      </c>
      <c r="J677" s="20">
        <v>1.5</v>
      </c>
      <c r="K677" s="20">
        <v>0.5</v>
      </c>
      <c r="L677" s="22">
        <v>2</v>
      </c>
      <c r="M677" s="20" t="s">
        <v>2328</v>
      </c>
      <c r="N677" s="20">
        <v>1</v>
      </c>
      <c r="O677" s="22">
        <v>542</v>
      </c>
      <c r="P677" s="23" t="b">
        <v>0</v>
      </c>
      <c r="Q677" s="20"/>
      <c r="R677" s="20" t="s">
        <v>2972</v>
      </c>
      <c r="S677" s="22">
        <v>49</v>
      </c>
      <c r="T677" s="20" t="s">
        <v>1648</v>
      </c>
      <c r="U677" s="20">
        <v>2.6</v>
      </c>
      <c r="V677" s="20" t="s">
        <v>2329</v>
      </c>
      <c r="W677" s="20">
        <v>0.7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13</v>
      </c>
      <c r="AD677" s="22">
        <v>44263</v>
      </c>
      <c r="AE677" s="22">
        <v>815</v>
      </c>
      <c r="AF677" s="22">
        <v>92250</v>
      </c>
      <c r="AG677" s="22">
        <v>1449</v>
      </c>
      <c r="AH677" s="20">
        <v>0.2</v>
      </c>
      <c r="AI677" s="20">
        <v>2.7</v>
      </c>
      <c r="AJ677" s="20" t="s">
        <v>2329</v>
      </c>
      <c r="AK677" s="22">
        <v>377</v>
      </c>
      <c r="AL677" s="22">
        <v>0</v>
      </c>
      <c r="AM677" s="22">
        <v>1</v>
      </c>
      <c r="AN677" s="22">
        <v>0</v>
      </c>
      <c r="AO677" s="22">
        <v>7</v>
      </c>
      <c r="AP677" s="22">
        <v>0</v>
      </c>
      <c r="AQ677" s="22">
        <v>0</v>
      </c>
      <c r="AR677" s="22">
        <v>0</v>
      </c>
      <c r="AS677" s="22">
        <v>1</v>
      </c>
      <c r="AT677" s="22">
        <v>0</v>
      </c>
      <c r="AU677" s="22">
        <v>0</v>
      </c>
      <c r="AV677" s="22">
        <v>2</v>
      </c>
      <c r="AW677" s="22">
        <v>61</v>
      </c>
      <c r="AX677" s="20">
        <v>116.6</v>
      </c>
      <c r="AY677" s="20">
        <v>67.3</v>
      </c>
      <c r="AZ677" s="20">
        <v>50</v>
      </c>
      <c r="BA677" s="20">
        <v>23.4</v>
      </c>
      <c r="BB677" s="22">
        <v>5</v>
      </c>
      <c r="BC677" s="20">
        <v>0.71</v>
      </c>
      <c r="BD677" s="20">
        <v>0.4</v>
      </c>
      <c r="BE677" s="20">
        <v>1.1100000000000001</v>
      </c>
      <c r="BF677" s="20">
        <v>10.34</v>
      </c>
      <c r="BG677" s="22">
        <v>72</v>
      </c>
      <c r="BH677" s="22">
        <v>27</v>
      </c>
      <c r="BI677" s="22">
        <v>102</v>
      </c>
      <c r="BJ677" s="22">
        <v>72</v>
      </c>
      <c r="BK677" s="22">
        <v>121</v>
      </c>
      <c r="BL677" s="22">
        <v>74</v>
      </c>
      <c r="BM677" s="22">
        <v>83</v>
      </c>
      <c r="BN677" s="22">
        <v>49</v>
      </c>
      <c r="BO677" s="20"/>
      <c r="BP677" s="20"/>
      <c r="BQ677" s="20"/>
      <c r="BR677" s="20"/>
      <c r="BS677" s="20"/>
      <c r="BT677" s="20"/>
      <c r="BU677" s="22">
        <v>0.17</v>
      </c>
      <c r="BV677" s="22">
        <v>0</v>
      </c>
      <c r="BW677" s="22">
        <v>0.1</v>
      </c>
      <c r="BX677" s="22">
        <v>0.27</v>
      </c>
      <c r="BY677" s="22">
        <v>2.4700000000000002</v>
      </c>
      <c r="BZ677" s="22">
        <v>1.67</v>
      </c>
      <c r="CA677" s="22">
        <v>262</v>
      </c>
      <c r="CB677" s="22">
        <v>173</v>
      </c>
      <c r="CC677" s="22">
        <v>264</v>
      </c>
      <c r="CD677" s="22">
        <v>118</v>
      </c>
      <c r="CE677" s="22">
        <v>157</v>
      </c>
      <c r="CF677" s="22">
        <v>66</v>
      </c>
      <c r="CG677" s="22">
        <v>195</v>
      </c>
      <c r="CH677" s="22">
        <v>60</v>
      </c>
      <c r="CI677" s="22">
        <v>1.19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180151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1644</v>
      </c>
      <c r="N678" s="20">
        <v>0</v>
      </c>
      <c r="O678" s="22">
        <v>543</v>
      </c>
      <c r="P678" s="23" t="b">
        <v>0</v>
      </c>
      <c r="Q678" s="20" t="s">
        <v>2655</v>
      </c>
      <c r="R678" s="20" t="s">
        <v>2656</v>
      </c>
      <c r="S678" s="22">
        <v>45</v>
      </c>
      <c r="T678" s="20" t="s">
        <v>1645</v>
      </c>
      <c r="U678" s="20">
        <v>0</v>
      </c>
      <c r="V678" s="20" t="s">
        <v>2330</v>
      </c>
      <c r="W678" s="20">
        <v>0.1</v>
      </c>
      <c r="X678" s="23" t="b">
        <v>0</v>
      </c>
      <c r="Y678" s="20"/>
      <c r="Z678" s="20" t="s">
        <v>872</v>
      </c>
      <c r="AA678" s="22">
        <v>19</v>
      </c>
      <c r="AB678" s="22">
        <v>21</v>
      </c>
      <c r="AC678" s="22">
        <v>0</v>
      </c>
      <c r="AD678" s="22">
        <v>0</v>
      </c>
      <c r="AE678" s="22">
        <v>0</v>
      </c>
      <c r="AF678" s="22">
        <v>11519</v>
      </c>
      <c r="AG678" s="22">
        <v>164</v>
      </c>
      <c r="AH678" s="20">
        <v>0</v>
      </c>
      <c r="AI678" s="20">
        <v>0</v>
      </c>
      <c r="AJ678" s="20" t="s">
        <v>2330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586</v>
      </c>
      <c r="BH678" s="22">
        <v>226</v>
      </c>
      <c r="BI678" s="22">
        <v>582</v>
      </c>
      <c r="BJ678" s="22">
        <v>227</v>
      </c>
      <c r="BK678" s="22">
        <v>569</v>
      </c>
      <c r="BL678" s="22">
        <v>221</v>
      </c>
      <c r="BM678" s="22">
        <v>591</v>
      </c>
      <c r="BN678" s="22">
        <v>229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370</v>
      </c>
      <c r="CB678" s="22">
        <v>224</v>
      </c>
      <c r="CC678" s="22">
        <v>567</v>
      </c>
      <c r="CD678" s="22">
        <v>215</v>
      </c>
      <c r="CE678" s="22">
        <v>591</v>
      </c>
      <c r="CF678" s="22">
        <v>229</v>
      </c>
      <c r="CG678" s="22">
        <v>453</v>
      </c>
      <c r="CH678" s="22">
        <v>150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103192</v>
      </c>
      <c r="D679" s="22">
        <v>0</v>
      </c>
      <c r="E679" s="22">
        <v>0</v>
      </c>
      <c r="F679" s="22">
        <v>0</v>
      </c>
      <c r="G679" s="22">
        <v>0</v>
      </c>
      <c r="H679" s="22">
        <v>1</v>
      </c>
      <c r="I679" s="22">
        <v>2</v>
      </c>
      <c r="J679" s="20">
        <v>4</v>
      </c>
      <c r="K679" s="20">
        <v>3</v>
      </c>
      <c r="L679" s="22">
        <v>0</v>
      </c>
      <c r="M679" s="20" t="s">
        <v>1637</v>
      </c>
      <c r="N679" s="20">
        <v>3.5</v>
      </c>
      <c r="O679" s="22">
        <v>544</v>
      </c>
      <c r="P679" s="23" t="b">
        <v>0</v>
      </c>
      <c r="Q679" s="20"/>
      <c r="R679" s="20"/>
      <c r="S679" s="22">
        <v>45</v>
      </c>
      <c r="T679" s="20" t="s">
        <v>1638</v>
      </c>
      <c r="U679" s="20">
        <v>3</v>
      </c>
      <c r="V679" s="20" t="s">
        <v>433</v>
      </c>
      <c r="W679" s="20">
        <v>1.8</v>
      </c>
      <c r="X679" s="23" t="b">
        <v>0</v>
      </c>
      <c r="Y679" s="20"/>
      <c r="Z679" s="20" t="s">
        <v>858</v>
      </c>
      <c r="AA679" s="22">
        <v>19</v>
      </c>
      <c r="AB679" s="22">
        <v>21</v>
      </c>
      <c r="AC679" s="22">
        <v>18</v>
      </c>
      <c r="AD679" s="22">
        <v>116018</v>
      </c>
      <c r="AE679" s="22">
        <v>10144</v>
      </c>
      <c r="AF679" s="22">
        <v>49057</v>
      </c>
      <c r="AG679" s="22">
        <v>4644</v>
      </c>
      <c r="AH679" s="20">
        <v>0.8</v>
      </c>
      <c r="AI679" s="20">
        <v>4</v>
      </c>
      <c r="AJ679" s="20" t="s">
        <v>433</v>
      </c>
      <c r="AK679" s="22">
        <v>540</v>
      </c>
      <c r="AL679" s="22">
        <v>1</v>
      </c>
      <c r="AM679" s="22">
        <v>0</v>
      </c>
      <c r="AN679" s="22">
        <v>0</v>
      </c>
      <c r="AO679" s="22">
        <v>10</v>
      </c>
      <c r="AP679" s="22">
        <v>0</v>
      </c>
      <c r="AQ679" s="22">
        <v>0</v>
      </c>
      <c r="AR679" s="22">
        <v>0</v>
      </c>
      <c r="AS679" s="22">
        <v>1</v>
      </c>
      <c r="AT679" s="22">
        <v>0</v>
      </c>
      <c r="AU679" s="22">
        <v>0</v>
      </c>
      <c r="AV679" s="22">
        <v>3</v>
      </c>
      <c r="AW679" s="22">
        <v>92</v>
      </c>
      <c r="AX679" s="20">
        <v>155.4</v>
      </c>
      <c r="AY679" s="20">
        <v>3.7</v>
      </c>
      <c r="AZ679" s="20">
        <v>38</v>
      </c>
      <c r="BA679" s="20">
        <v>19.7</v>
      </c>
      <c r="BB679" s="22">
        <v>6</v>
      </c>
      <c r="BC679" s="20">
        <v>0.26</v>
      </c>
      <c r="BD679" s="20">
        <v>0</v>
      </c>
      <c r="BE679" s="20">
        <v>0.26</v>
      </c>
      <c r="BF679" s="20">
        <v>13.46</v>
      </c>
      <c r="BG679" s="22">
        <v>34</v>
      </c>
      <c r="BH679" s="22">
        <v>9</v>
      </c>
      <c r="BI679" s="22">
        <v>331</v>
      </c>
      <c r="BJ679" s="22">
        <v>120</v>
      </c>
      <c r="BK679" s="22">
        <v>147</v>
      </c>
      <c r="BL679" s="22">
        <v>29</v>
      </c>
      <c r="BM679" s="22">
        <v>114</v>
      </c>
      <c r="BN679" s="22">
        <v>27</v>
      </c>
      <c r="BO679" s="20"/>
      <c r="BP679" s="20"/>
      <c r="BQ679" s="20"/>
      <c r="BR679" s="20"/>
      <c r="BS679" s="20"/>
      <c r="BT679" s="20"/>
      <c r="BU679" s="22">
        <v>0.04</v>
      </c>
      <c r="BV679" s="22">
        <v>0</v>
      </c>
      <c r="BW679" s="22">
        <v>0</v>
      </c>
      <c r="BX679" s="22">
        <v>0.04</v>
      </c>
      <c r="BY679" s="22">
        <v>2.2400000000000002</v>
      </c>
      <c r="BZ679" s="22">
        <v>1.67</v>
      </c>
      <c r="CA679" s="22">
        <v>353</v>
      </c>
      <c r="CB679" s="22">
        <v>51</v>
      </c>
      <c r="CC679" s="22">
        <v>64</v>
      </c>
      <c r="CD679" s="22">
        <v>14</v>
      </c>
      <c r="CE679" s="22">
        <v>122</v>
      </c>
      <c r="CF679" s="22">
        <v>37</v>
      </c>
      <c r="CG679" s="22">
        <v>123</v>
      </c>
      <c r="CH679" s="22">
        <v>47</v>
      </c>
      <c r="CI679" s="22">
        <v>1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40669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2</v>
      </c>
      <c r="J680" s="20">
        <v>1</v>
      </c>
      <c r="K680" s="20">
        <v>0</v>
      </c>
      <c r="L680" s="22">
        <v>0</v>
      </c>
      <c r="M680" s="20" t="s">
        <v>1632</v>
      </c>
      <c r="N680" s="20">
        <v>0.5</v>
      </c>
      <c r="O680" s="22">
        <v>577</v>
      </c>
      <c r="P680" s="23" t="b">
        <v>0</v>
      </c>
      <c r="Q680" s="20"/>
      <c r="R680" s="20"/>
      <c r="S680" s="22">
        <v>44</v>
      </c>
      <c r="T680" s="20" t="s">
        <v>1633</v>
      </c>
      <c r="U680" s="20">
        <v>1.5</v>
      </c>
      <c r="V680" s="20" t="s">
        <v>455</v>
      </c>
      <c r="W680" s="20">
        <v>0.1</v>
      </c>
      <c r="X680" s="23" t="b">
        <v>0</v>
      </c>
      <c r="Y680" s="20"/>
      <c r="Z680" s="20" t="s">
        <v>858</v>
      </c>
      <c r="AA680" s="22">
        <v>19</v>
      </c>
      <c r="AB680" s="22">
        <v>21</v>
      </c>
      <c r="AC680" s="22">
        <v>3</v>
      </c>
      <c r="AD680" s="22">
        <v>1980</v>
      </c>
      <c r="AE680" s="22">
        <v>91</v>
      </c>
      <c r="AF680" s="22">
        <v>4829</v>
      </c>
      <c r="AG680" s="22">
        <v>184</v>
      </c>
      <c r="AH680" s="20">
        <v>0.1</v>
      </c>
      <c r="AI680" s="20">
        <v>0.7</v>
      </c>
      <c r="AJ680" s="20" t="s">
        <v>455</v>
      </c>
      <c r="AK680" s="22">
        <v>111</v>
      </c>
      <c r="AL680" s="22">
        <v>0</v>
      </c>
      <c r="AM680" s="22">
        <v>0</v>
      </c>
      <c r="AN680" s="22">
        <v>0</v>
      </c>
      <c r="AO680" s="22">
        <v>1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14</v>
      </c>
      <c r="AX680" s="20">
        <v>29.8</v>
      </c>
      <c r="AY680" s="20">
        <v>0.1</v>
      </c>
      <c r="AZ680" s="20">
        <v>0</v>
      </c>
      <c r="BA680" s="20">
        <v>3</v>
      </c>
      <c r="BB680" s="22">
        <v>1</v>
      </c>
      <c r="BC680" s="20">
        <v>0</v>
      </c>
      <c r="BD680" s="20">
        <v>0</v>
      </c>
      <c r="BE680" s="20">
        <v>0</v>
      </c>
      <c r="BF680" s="20">
        <v>1.7</v>
      </c>
      <c r="BG680" s="22">
        <v>270</v>
      </c>
      <c r="BH680" s="22">
        <v>107</v>
      </c>
      <c r="BI680" s="22">
        <v>386</v>
      </c>
      <c r="BJ680" s="22">
        <v>140</v>
      </c>
      <c r="BK680" s="22">
        <v>478</v>
      </c>
      <c r="BL680" s="22">
        <v>188</v>
      </c>
      <c r="BM680" s="22">
        <v>340</v>
      </c>
      <c r="BN680" s="22">
        <v>120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1.38</v>
      </c>
      <c r="BZ680" s="22">
        <v>0.81</v>
      </c>
      <c r="CA680" s="22">
        <v>474</v>
      </c>
      <c r="CB680" s="22">
        <v>102</v>
      </c>
      <c r="CC680" s="22">
        <v>309</v>
      </c>
      <c r="CD680" s="22">
        <v>100</v>
      </c>
      <c r="CE680" s="22">
        <v>268</v>
      </c>
      <c r="CF680" s="22">
        <v>85</v>
      </c>
      <c r="CG680" s="22">
        <v>407</v>
      </c>
      <c r="CH680" s="22">
        <v>154</v>
      </c>
      <c r="CI680" s="22">
        <v>0.81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213999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3</v>
      </c>
      <c r="J681" s="20">
        <v>1.7</v>
      </c>
      <c r="K681" s="20">
        <v>0.7</v>
      </c>
      <c r="L681" s="22">
        <v>1</v>
      </c>
      <c r="M681" s="20" t="s">
        <v>2657</v>
      </c>
      <c r="N681" s="20">
        <v>1.2</v>
      </c>
      <c r="O681" s="22">
        <v>642</v>
      </c>
      <c r="P681" s="23" t="b">
        <v>0</v>
      </c>
      <c r="Q681" s="20"/>
      <c r="R681" s="20" t="s">
        <v>3317</v>
      </c>
      <c r="S681" s="22">
        <v>50</v>
      </c>
      <c r="T681" s="20" t="s">
        <v>2658</v>
      </c>
      <c r="U681" s="20">
        <v>1.2</v>
      </c>
      <c r="V681" s="20" t="s">
        <v>2659</v>
      </c>
      <c r="W681" s="20">
        <v>0.1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6</v>
      </c>
      <c r="AD681" s="22">
        <v>7128</v>
      </c>
      <c r="AE681" s="22">
        <v>588</v>
      </c>
      <c r="AF681" s="22">
        <v>8503</v>
      </c>
      <c r="AG681" s="22">
        <v>334</v>
      </c>
      <c r="AH681" s="20">
        <v>0.2</v>
      </c>
      <c r="AI681" s="20">
        <v>1.2</v>
      </c>
      <c r="AJ681" s="20" t="s">
        <v>411</v>
      </c>
      <c r="AK681" s="22">
        <v>339</v>
      </c>
      <c r="AL681" s="22">
        <v>0</v>
      </c>
      <c r="AM681" s="22">
        <v>0</v>
      </c>
      <c r="AN681" s="22">
        <v>0</v>
      </c>
      <c r="AO681" s="22">
        <v>6</v>
      </c>
      <c r="AP681" s="22">
        <v>0</v>
      </c>
      <c r="AQ681" s="22">
        <v>0</v>
      </c>
      <c r="AR681" s="22">
        <v>0</v>
      </c>
      <c r="AS681" s="22">
        <v>3</v>
      </c>
      <c r="AT681" s="22">
        <v>0</v>
      </c>
      <c r="AU681" s="22">
        <v>0</v>
      </c>
      <c r="AV681" s="22">
        <v>0</v>
      </c>
      <c r="AW681" s="22">
        <v>48</v>
      </c>
      <c r="AX681" s="20">
        <v>76</v>
      </c>
      <c r="AY681" s="20">
        <v>16.8</v>
      </c>
      <c r="AZ681" s="20">
        <v>7</v>
      </c>
      <c r="BA681" s="20">
        <v>9.9</v>
      </c>
      <c r="BB681" s="22">
        <v>4</v>
      </c>
      <c r="BC681" s="20">
        <v>0.14000000000000001</v>
      </c>
      <c r="BD681" s="20">
        <v>0.05</v>
      </c>
      <c r="BE681" s="20">
        <v>0.19</v>
      </c>
      <c r="BF681" s="20">
        <v>8.6199999999999992</v>
      </c>
      <c r="BG681" s="22">
        <v>155</v>
      </c>
      <c r="BH681" s="22">
        <v>58</v>
      </c>
      <c r="BI681" s="22">
        <v>253</v>
      </c>
      <c r="BJ681" s="22">
        <v>138</v>
      </c>
      <c r="BK681" s="22">
        <v>299</v>
      </c>
      <c r="BL681" s="22">
        <v>151</v>
      </c>
      <c r="BM681" s="22">
        <v>246</v>
      </c>
      <c r="BN681" s="22">
        <v>111</v>
      </c>
      <c r="BO681" s="20"/>
      <c r="BP681" s="20"/>
      <c r="BQ681" s="20"/>
      <c r="BR681" s="20"/>
      <c r="BS681" s="20"/>
      <c r="BT681" s="20"/>
      <c r="BU681" s="22">
        <v>0.04</v>
      </c>
      <c r="BV681" s="22">
        <v>0</v>
      </c>
      <c r="BW681" s="22">
        <v>0.01</v>
      </c>
      <c r="BX681" s="22">
        <v>0.05</v>
      </c>
      <c r="BY681" s="22">
        <v>2.29</v>
      </c>
      <c r="BZ681" s="22">
        <v>1.59</v>
      </c>
      <c r="CA681" s="22">
        <v>197</v>
      </c>
      <c r="CB681" s="22">
        <v>123</v>
      </c>
      <c r="CC681" s="22">
        <v>239</v>
      </c>
      <c r="CD681" s="22">
        <v>108</v>
      </c>
      <c r="CE681" s="22">
        <v>307</v>
      </c>
      <c r="CF681" s="22">
        <v>139</v>
      </c>
      <c r="CG681" s="22">
        <v>371</v>
      </c>
      <c r="CH681" s="22">
        <v>118</v>
      </c>
      <c r="CI681" s="22">
        <v>1.06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447879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1</v>
      </c>
      <c r="J682" s="20">
        <v>0.5</v>
      </c>
      <c r="K682" s="20">
        <v>-0.5</v>
      </c>
      <c r="L682" s="22">
        <v>0</v>
      </c>
      <c r="M682" s="20" t="s">
        <v>2660</v>
      </c>
      <c r="N682" s="20">
        <v>0</v>
      </c>
      <c r="O682" s="22">
        <v>647</v>
      </c>
      <c r="P682" s="23" t="b">
        <v>0</v>
      </c>
      <c r="Q682" s="20"/>
      <c r="R682" s="20"/>
      <c r="S682" s="22">
        <v>40</v>
      </c>
      <c r="T682" s="20" t="s">
        <v>2661</v>
      </c>
      <c r="U682" s="20">
        <v>0</v>
      </c>
      <c r="V682" s="20" t="s">
        <v>2662</v>
      </c>
      <c r="W682" s="20">
        <v>0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0</v>
      </c>
      <c r="AD682" s="22">
        <v>2744</v>
      </c>
      <c r="AE682" s="22">
        <v>128</v>
      </c>
      <c r="AF682" s="22">
        <v>1470</v>
      </c>
      <c r="AG682" s="22">
        <v>89</v>
      </c>
      <c r="AH682" s="20">
        <v>0</v>
      </c>
      <c r="AI682" s="20">
        <v>0</v>
      </c>
      <c r="AJ682" s="20" t="s">
        <v>2662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481</v>
      </c>
      <c r="BH682" s="22">
        <v>60</v>
      </c>
      <c r="BI682" s="22">
        <v>467</v>
      </c>
      <c r="BJ682" s="22">
        <v>44</v>
      </c>
      <c r="BK682" s="22">
        <v>440</v>
      </c>
      <c r="BL682" s="22">
        <v>40</v>
      </c>
      <c r="BM682" s="22">
        <v>487</v>
      </c>
      <c r="BN682" s="22">
        <v>60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669</v>
      </c>
      <c r="CB682" s="22">
        <v>68</v>
      </c>
      <c r="CC682" s="22">
        <v>451</v>
      </c>
      <c r="CD682" s="22">
        <v>59</v>
      </c>
      <c r="CE682" s="22">
        <v>485</v>
      </c>
      <c r="CF682" s="22">
        <v>60</v>
      </c>
      <c r="CG682" s="22">
        <v>501</v>
      </c>
      <c r="CH682" s="22">
        <v>66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101178</v>
      </c>
      <c r="D683" s="22">
        <v>0</v>
      </c>
      <c r="E683" s="22">
        <v>0</v>
      </c>
      <c r="F683" s="22">
        <v>2</v>
      </c>
      <c r="G683" s="22">
        <v>-2</v>
      </c>
      <c r="H683" s="22">
        <v>0</v>
      </c>
      <c r="I683" s="22">
        <v>3</v>
      </c>
      <c r="J683" s="20">
        <v>6</v>
      </c>
      <c r="K683" s="20">
        <v>5</v>
      </c>
      <c r="L683" s="22">
        <v>2</v>
      </c>
      <c r="M683" s="20" t="s">
        <v>479</v>
      </c>
      <c r="N683" s="20">
        <v>5.5</v>
      </c>
      <c r="O683" s="22">
        <v>664</v>
      </c>
      <c r="P683" s="23" t="b">
        <v>0</v>
      </c>
      <c r="Q683" s="20"/>
      <c r="R683" s="20"/>
      <c r="S683" s="22">
        <v>62</v>
      </c>
      <c r="T683" s="20" t="s">
        <v>2663</v>
      </c>
      <c r="U683" s="20">
        <v>6.2</v>
      </c>
      <c r="V683" s="20" t="s">
        <v>2664</v>
      </c>
      <c r="W683" s="20">
        <v>11.1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31</v>
      </c>
      <c r="AD683" s="22">
        <v>1159413</v>
      </c>
      <c r="AE683" s="22">
        <v>119456</v>
      </c>
      <c r="AF683" s="22">
        <v>169324</v>
      </c>
      <c r="AG683" s="22">
        <v>16813</v>
      </c>
      <c r="AH683" s="20">
        <v>0.9</v>
      </c>
      <c r="AI683" s="20">
        <v>5</v>
      </c>
      <c r="AJ683" s="20" t="s">
        <v>2664</v>
      </c>
      <c r="AK683" s="22">
        <v>440</v>
      </c>
      <c r="AL683" s="22">
        <v>2</v>
      </c>
      <c r="AM683" s="22">
        <v>3</v>
      </c>
      <c r="AN683" s="22">
        <v>0</v>
      </c>
      <c r="AO683" s="22">
        <v>9</v>
      </c>
      <c r="AP683" s="22">
        <v>0</v>
      </c>
      <c r="AQ683" s="22">
        <v>0</v>
      </c>
      <c r="AR683" s="22">
        <v>0</v>
      </c>
      <c r="AS683" s="22">
        <v>1</v>
      </c>
      <c r="AT683" s="22">
        <v>0</v>
      </c>
      <c r="AU683" s="22">
        <v>0</v>
      </c>
      <c r="AV683" s="22">
        <v>3</v>
      </c>
      <c r="AW683" s="22">
        <v>136</v>
      </c>
      <c r="AX683" s="20">
        <v>192.8</v>
      </c>
      <c r="AY683" s="20">
        <v>121</v>
      </c>
      <c r="AZ683" s="20">
        <v>77</v>
      </c>
      <c r="BA683" s="20">
        <v>39.1</v>
      </c>
      <c r="BB683" s="22">
        <v>5</v>
      </c>
      <c r="BC683" s="20">
        <v>1.52</v>
      </c>
      <c r="BD683" s="20">
        <v>0.81</v>
      </c>
      <c r="BE683" s="20">
        <v>2.33</v>
      </c>
      <c r="BF683" s="20">
        <v>11.96</v>
      </c>
      <c r="BG683" s="22">
        <v>15</v>
      </c>
      <c r="BH683" s="22">
        <v>8</v>
      </c>
      <c r="BI683" s="22">
        <v>35</v>
      </c>
      <c r="BJ683" s="22">
        <v>26</v>
      </c>
      <c r="BK683" s="22">
        <v>72</v>
      </c>
      <c r="BL683" s="22">
        <v>40</v>
      </c>
      <c r="BM683" s="22">
        <v>29</v>
      </c>
      <c r="BN683" s="22">
        <v>21</v>
      </c>
      <c r="BO683" s="22">
        <v>1</v>
      </c>
      <c r="BP683" s="20"/>
      <c r="BQ683" s="20"/>
      <c r="BR683" s="20"/>
      <c r="BS683" s="20"/>
      <c r="BT683" s="20"/>
      <c r="BU683" s="22">
        <v>0.31</v>
      </c>
      <c r="BV683" s="22">
        <v>0</v>
      </c>
      <c r="BW683" s="22">
        <v>0.17</v>
      </c>
      <c r="BX683" s="22">
        <v>0.48</v>
      </c>
      <c r="BY683" s="22">
        <v>2.4500000000000002</v>
      </c>
      <c r="BZ683" s="22">
        <v>1.84</v>
      </c>
      <c r="CA683" s="22">
        <v>60</v>
      </c>
      <c r="CB683" s="22">
        <v>38</v>
      </c>
      <c r="CC683" s="22">
        <v>18</v>
      </c>
      <c r="CD683" s="22">
        <v>11</v>
      </c>
      <c r="CE683" s="22">
        <v>10</v>
      </c>
      <c r="CF683" s="22">
        <v>8</v>
      </c>
      <c r="CG683" s="22">
        <v>37</v>
      </c>
      <c r="CH683" s="22">
        <v>12</v>
      </c>
      <c r="CI683" s="22">
        <v>1.02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233963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2</v>
      </c>
      <c r="J684" s="20">
        <v>0.5</v>
      </c>
      <c r="K684" s="20">
        <v>-0.5</v>
      </c>
      <c r="L684" s="22">
        <v>0</v>
      </c>
      <c r="M684" s="20" t="s">
        <v>1363</v>
      </c>
      <c r="N684" s="20">
        <v>0</v>
      </c>
      <c r="O684" s="22">
        <v>676</v>
      </c>
      <c r="P684" s="23" t="b">
        <v>0</v>
      </c>
      <c r="Q684" s="20"/>
      <c r="R684" s="20" t="s">
        <v>2973</v>
      </c>
      <c r="S684" s="22">
        <v>45</v>
      </c>
      <c r="T684" s="20" t="s">
        <v>2974</v>
      </c>
      <c r="U684" s="20">
        <v>0</v>
      </c>
      <c r="V684" s="20" t="s">
        <v>2975</v>
      </c>
      <c r="W684" s="20">
        <v>0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0</v>
      </c>
      <c r="AD684" s="22">
        <v>987</v>
      </c>
      <c r="AE684" s="22">
        <v>111</v>
      </c>
      <c r="AF684" s="22">
        <v>420</v>
      </c>
      <c r="AG684" s="22">
        <v>33</v>
      </c>
      <c r="AH684" s="20">
        <v>0</v>
      </c>
      <c r="AI684" s="20">
        <v>0</v>
      </c>
      <c r="AJ684" s="20" t="s">
        <v>2975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595</v>
      </c>
      <c r="BH684" s="22">
        <v>226</v>
      </c>
      <c r="BI684" s="22">
        <v>591</v>
      </c>
      <c r="BJ684" s="22">
        <v>226</v>
      </c>
      <c r="BK684" s="22">
        <v>581</v>
      </c>
      <c r="BL684" s="22">
        <v>225</v>
      </c>
      <c r="BM684" s="22">
        <v>600</v>
      </c>
      <c r="BN684" s="22">
        <v>226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400</v>
      </c>
      <c r="CB684" s="22">
        <v>84</v>
      </c>
      <c r="CC684" s="22">
        <v>577</v>
      </c>
      <c r="CD684" s="22">
        <v>219</v>
      </c>
      <c r="CE684" s="22">
        <v>602</v>
      </c>
      <c r="CF684" s="22">
        <v>225</v>
      </c>
      <c r="CG684" s="22">
        <v>637</v>
      </c>
      <c r="CH684" s="22">
        <v>217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460842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3</v>
      </c>
      <c r="J685" s="20">
        <v>1.5</v>
      </c>
      <c r="K685" s="20">
        <v>0.5</v>
      </c>
      <c r="L685" s="22">
        <v>1</v>
      </c>
      <c r="M685" s="20" t="s">
        <v>3144</v>
      </c>
      <c r="N685" s="20">
        <v>1</v>
      </c>
      <c r="O685" s="22">
        <v>689</v>
      </c>
      <c r="P685" s="23" t="b">
        <v>0</v>
      </c>
      <c r="Q685" s="20"/>
      <c r="R685" s="20"/>
      <c r="S685" s="22">
        <v>65</v>
      </c>
      <c r="T685" s="20" t="s">
        <v>3145</v>
      </c>
      <c r="U685" s="20">
        <v>1</v>
      </c>
      <c r="V685" s="20" t="s">
        <v>3146</v>
      </c>
      <c r="W685" s="20">
        <v>0.3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3</v>
      </c>
      <c r="AD685" s="22">
        <v>36626</v>
      </c>
      <c r="AE685" s="22">
        <v>3271</v>
      </c>
      <c r="AF685" s="22">
        <v>14086</v>
      </c>
      <c r="AG685" s="22">
        <v>1936</v>
      </c>
      <c r="AH685" s="20">
        <v>0.2</v>
      </c>
      <c r="AI685" s="20">
        <v>0.5</v>
      </c>
      <c r="AJ685" s="20" t="s">
        <v>3146</v>
      </c>
      <c r="AK685" s="22">
        <v>40</v>
      </c>
      <c r="AL685" s="22">
        <v>0</v>
      </c>
      <c r="AM685" s="22">
        <v>0</v>
      </c>
      <c r="AN685" s="22">
        <v>0</v>
      </c>
      <c r="AO685" s="22">
        <v>4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16</v>
      </c>
      <c r="AX685" s="20">
        <v>9.4</v>
      </c>
      <c r="AY685" s="20">
        <v>1.5</v>
      </c>
      <c r="AZ685" s="20">
        <v>0</v>
      </c>
      <c r="BA685" s="20">
        <v>1.1000000000000001</v>
      </c>
      <c r="BB685" s="22">
        <v>0</v>
      </c>
      <c r="BC685" s="20">
        <v>0</v>
      </c>
      <c r="BD685" s="20">
        <v>0</v>
      </c>
      <c r="BE685" s="20">
        <v>0</v>
      </c>
      <c r="BF685" s="20">
        <v>1.67</v>
      </c>
      <c r="BG685" s="22">
        <v>346</v>
      </c>
      <c r="BH685" s="22">
        <v>152</v>
      </c>
      <c r="BI685" s="22">
        <v>354</v>
      </c>
      <c r="BJ685" s="22">
        <v>176</v>
      </c>
      <c r="BK685" s="22">
        <v>713</v>
      </c>
      <c r="BL685" s="22">
        <v>308</v>
      </c>
      <c r="BM685" s="22">
        <v>386</v>
      </c>
      <c r="BN685" s="22">
        <v>180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3.76</v>
      </c>
      <c r="BZ685" s="22">
        <v>9</v>
      </c>
      <c r="CA685" s="22">
        <v>51</v>
      </c>
      <c r="CB685" s="22">
        <v>30</v>
      </c>
      <c r="CC685" s="22">
        <v>275</v>
      </c>
      <c r="CD685" s="22">
        <v>125</v>
      </c>
      <c r="CE685" s="22">
        <v>389</v>
      </c>
      <c r="CF685" s="22">
        <v>188</v>
      </c>
      <c r="CG685" s="22">
        <v>275</v>
      </c>
      <c r="CH685" s="22">
        <v>84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100</v>
      </c>
      <c r="C686" s="22">
        <v>220394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3</v>
      </c>
      <c r="J686" s="20">
        <v>0</v>
      </c>
      <c r="K686" s="20">
        <v>1</v>
      </c>
      <c r="L686" s="22">
        <v>1</v>
      </c>
      <c r="M686" s="20" t="s">
        <v>2199</v>
      </c>
      <c r="N686" s="20">
        <v>0.5</v>
      </c>
      <c r="O686" s="22">
        <v>351</v>
      </c>
      <c r="P686" s="23" t="b">
        <v>0</v>
      </c>
      <c r="Q686" s="20" t="s">
        <v>3443</v>
      </c>
      <c r="R686" s="20" t="s">
        <v>3444</v>
      </c>
      <c r="S686" s="22">
        <v>44</v>
      </c>
      <c r="T686" s="20" t="s">
        <v>2200</v>
      </c>
      <c r="U686" s="20">
        <v>1</v>
      </c>
      <c r="V686" s="20" t="s">
        <v>1810</v>
      </c>
      <c r="W686" s="20">
        <v>0</v>
      </c>
      <c r="X686" s="23" t="b">
        <v>0</v>
      </c>
      <c r="Y686" s="20"/>
      <c r="Z686" s="20" t="s">
        <v>3265</v>
      </c>
      <c r="AA686" s="22">
        <v>20</v>
      </c>
      <c r="AB686" s="22">
        <v>39</v>
      </c>
      <c r="AC686" s="22">
        <v>2</v>
      </c>
      <c r="AD686" s="22">
        <v>2158</v>
      </c>
      <c r="AE686" s="22">
        <v>64</v>
      </c>
      <c r="AF686" s="22">
        <v>1774</v>
      </c>
      <c r="AG686" s="22">
        <v>231</v>
      </c>
      <c r="AH686" s="20">
        <v>0.1</v>
      </c>
      <c r="AI686" s="20">
        <v>0.5</v>
      </c>
      <c r="AJ686" s="20" t="s">
        <v>1810</v>
      </c>
      <c r="AK686" s="22">
        <v>14</v>
      </c>
      <c r="AL686" s="22">
        <v>0</v>
      </c>
      <c r="AM686" s="22">
        <v>0</v>
      </c>
      <c r="AN686" s="22">
        <v>0</v>
      </c>
      <c r="AO686" s="22">
        <v>2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6</v>
      </c>
      <c r="AX686" s="20">
        <v>3.6</v>
      </c>
      <c r="AY686" s="20">
        <v>0.8</v>
      </c>
      <c r="AZ686" s="20">
        <v>0</v>
      </c>
      <c r="BA686" s="20">
        <v>0.4</v>
      </c>
      <c r="BB686" s="22">
        <v>0</v>
      </c>
      <c r="BC686" s="20">
        <v>0</v>
      </c>
      <c r="BD686" s="20">
        <v>0</v>
      </c>
      <c r="BE686" s="20">
        <v>0</v>
      </c>
      <c r="BF686" s="20">
        <v>0.98</v>
      </c>
      <c r="BG686" s="22">
        <v>383</v>
      </c>
      <c r="BH686" s="22">
        <v>177</v>
      </c>
      <c r="BI686" s="22">
        <v>366</v>
      </c>
      <c r="BJ686" s="22">
        <v>184</v>
      </c>
      <c r="BK686" s="22">
        <v>518</v>
      </c>
      <c r="BL686" s="22">
        <v>195</v>
      </c>
      <c r="BM686" s="22">
        <v>403</v>
      </c>
      <c r="BN686" s="22">
        <v>189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6.3</v>
      </c>
      <c r="BZ686" s="22">
        <v>12.86</v>
      </c>
      <c r="CA686" s="22">
        <v>530</v>
      </c>
      <c r="CB686" s="22">
        <v>279</v>
      </c>
      <c r="CC686" s="22">
        <v>310</v>
      </c>
      <c r="CD686" s="22">
        <v>145</v>
      </c>
      <c r="CE686" s="22">
        <v>326</v>
      </c>
      <c r="CF686" s="22">
        <v>143</v>
      </c>
      <c r="CG686" s="22">
        <v>543</v>
      </c>
      <c r="CH686" s="22">
        <v>200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448514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2</v>
      </c>
      <c r="J687" s="20">
        <v>0</v>
      </c>
      <c r="K687" s="20">
        <v>1.5</v>
      </c>
      <c r="L687" s="22">
        <v>1</v>
      </c>
      <c r="M687" s="20" t="s">
        <v>1697</v>
      </c>
      <c r="N687" s="20">
        <v>1</v>
      </c>
      <c r="O687" s="22">
        <v>545</v>
      </c>
      <c r="P687" s="23" t="b">
        <v>0</v>
      </c>
      <c r="Q687" s="20"/>
      <c r="R687" s="20" t="s">
        <v>3318</v>
      </c>
      <c r="S687" s="22">
        <v>45</v>
      </c>
      <c r="T687" s="20" t="s">
        <v>1698</v>
      </c>
      <c r="U687" s="20">
        <v>0.8</v>
      </c>
      <c r="V687" s="20" t="s">
        <v>493</v>
      </c>
      <c r="W687" s="20">
        <v>0.4</v>
      </c>
      <c r="X687" s="23" t="b">
        <v>0</v>
      </c>
      <c r="Y687" s="20"/>
      <c r="Z687" s="20" t="s">
        <v>858</v>
      </c>
      <c r="AA687" s="22">
        <v>20</v>
      </c>
      <c r="AB687" s="22">
        <v>39</v>
      </c>
      <c r="AC687" s="22">
        <v>5</v>
      </c>
      <c r="AD687" s="22">
        <v>19304</v>
      </c>
      <c r="AE687" s="22">
        <v>486</v>
      </c>
      <c r="AF687" s="22">
        <v>21480</v>
      </c>
      <c r="AG687" s="22">
        <v>1000</v>
      </c>
      <c r="AH687" s="20">
        <v>0.2</v>
      </c>
      <c r="AI687" s="20">
        <v>1.1000000000000001</v>
      </c>
      <c r="AJ687" s="20" t="s">
        <v>493</v>
      </c>
      <c r="AK687" s="22">
        <v>397</v>
      </c>
      <c r="AL687" s="22">
        <v>0</v>
      </c>
      <c r="AM687" s="22">
        <v>0</v>
      </c>
      <c r="AN687" s="22">
        <v>0</v>
      </c>
      <c r="AO687" s="22">
        <v>8</v>
      </c>
      <c r="AP687" s="22">
        <v>0</v>
      </c>
      <c r="AQ687" s="22">
        <v>0</v>
      </c>
      <c r="AR687" s="22">
        <v>0</v>
      </c>
      <c r="AS687" s="22">
        <v>2</v>
      </c>
      <c r="AT687" s="22">
        <v>0</v>
      </c>
      <c r="AU687" s="22">
        <v>0</v>
      </c>
      <c r="AV687" s="22">
        <v>0</v>
      </c>
      <c r="AW687" s="22">
        <v>37</v>
      </c>
      <c r="AX687" s="20">
        <v>78.599999999999994</v>
      </c>
      <c r="AY687" s="20">
        <v>41.9</v>
      </c>
      <c r="AZ687" s="20">
        <v>16</v>
      </c>
      <c r="BA687" s="20">
        <v>13.6</v>
      </c>
      <c r="BB687" s="22">
        <v>5</v>
      </c>
      <c r="BC687" s="20">
        <v>0.21</v>
      </c>
      <c r="BD687" s="20">
        <v>0.19</v>
      </c>
      <c r="BE687" s="20">
        <v>0.4</v>
      </c>
      <c r="BF687" s="20">
        <v>8.1</v>
      </c>
      <c r="BG687" s="22">
        <v>147</v>
      </c>
      <c r="BH687" s="22">
        <v>59</v>
      </c>
      <c r="BI687" s="22">
        <v>156</v>
      </c>
      <c r="BJ687" s="22">
        <v>41</v>
      </c>
      <c r="BK687" s="22">
        <v>237</v>
      </c>
      <c r="BL687" s="22">
        <v>69</v>
      </c>
      <c r="BM687" s="22">
        <v>192</v>
      </c>
      <c r="BN687" s="22">
        <v>59</v>
      </c>
      <c r="BO687" s="20"/>
      <c r="BP687" s="20"/>
      <c r="BQ687" s="20"/>
      <c r="BR687" s="20"/>
      <c r="BS687" s="20"/>
      <c r="BT687" s="20"/>
      <c r="BU687" s="22">
        <v>0.05</v>
      </c>
      <c r="BV687" s="22">
        <v>0</v>
      </c>
      <c r="BW687" s="22">
        <v>0.04</v>
      </c>
      <c r="BX687" s="22">
        <v>0.09</v>
      </c>
      <c r="BY687" s="22">
        <v>1.84</v>
      </c>
      <c r="BZ687" s="22">
        <v>1.81</v>
      </c>
      <c r="CA687" s="22">
        <v>419</v>
      </c>
      <c r="CB687" s="22">
        <v>91</v>
      </c>
      <c r="CC687" s="22">
        <v>257</v>
      </c>
      <c r="CD687" s="22">
        <v>89</v>
      </c>
      <c r="CE687" s="22">
        <v>395</v>
      </c>
      <c r="CF687" s="22">
        <v>129</v>
      </c>
      <c r="CG687" s="22">
        <v>254</v>
      </c>
      <c r="CH687" s="22">
        <v>98</v>
      </c>
      <c r="CI687" s="22">
        <v>1.1299999999999999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79602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1</v>
      </c>
      <c r="J688" s="20">
        <v>-1</v>
      </c>
      <c r="K688" s="20">
        <v>0.5</v>
      </c>
      <c r="L688" s="22">
        <v>0</v>
      </c>
      <c r="M688" s="20" t="s">
        <v>1026</v>
      </c>
      <c r="N688" s="20">
        <v>0</v>
      </c>
      <c r="O688" s="22">
        <v>546</v>
      </c>
      <c r="P688" s="23" t="b">
        <v>0</v>
      </c>
      <c r="Q688" s="20"/>
      <c r="R688" s="20"/>
      <c r="S688" s="22">
        <v>40</v>
      </c>
      <c r="T688" s="20" t="s">
        <v>1769</v>
      </c>
      <c r="U688" s="20">
        <v>0</v>
      </c>
      <c r="V688" s="20" t="s">
        <v>1770</v>
      </c>
      <c r="W688" s="20">
        <v>0.4</v>
      </c>
      <c r="X688" s="23" t="b">
        <v>0</v>
      </c>
      <c r="Y688" s="20"/>
      <c r="Z688" s="20" t="s">
        <v>858</v>
      </c>
      <c r="AA688" s="22">
        <v>20</v>
      </c>
      <c r="AB688" s="22">
        <v>39</v>
      </c>
      <c r="AC688" s="22">
        <v>0</v>
      </c>
      <c r="AD688" s="22">
        <v>4212</v>
      </c>
      <c r="AE688" s="22">
        <v>180</v>
      </c>
      <c r="AF688" s="22">
        <v>10829</v>
      </c>
      <c r="AG688" s="22">
        <v>467</v>
      </c>
      <c r="AH688" s="20">
        <v>0</v>
      </c>
      <c r="AI688" s="20">
        <v>0</v>
      </c>
      <c r="AJ688" s="20" t="s">
        <v>1770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429</v>
      </c>
      <c r="BH688" s="22">
        <v>36</v>
      </c>
      <c r="BI688" s="22">
        <v>412</v>
      </c>
      <c r="BJ688" s="22">
        <v>18</v>
      </c>
      <c r="BK688" s="22">
        <v>383</v>
      </c>
      <c r="BL688" s="22">
        <v>14</v>
      </c>
      <c r="BM688" s="22">
        <v>435</v>
      </c>
      <c r="BN688" s="22">
        <v>36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606</v>
      </c>
      <c r="CB688" s="22">
        <v>42</v>
      </c>
      <c r="CC688" s="22">
        <v>397</v>
      </c>
      <c r="CD688" s="22">
        <v>36</v>
      </c>
      <c r="CE688" s="22">
        <v>430</v>
      </c>
      <c r="CF688" s="22">
        <v>36</v>
      </c>
      <c r="CG688" s="22">
        <v>245</v>
      </c>
      <c r="CH688" s="22">
        <v>32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431960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2331</v>
      </c>
      <c r="N689" s="20">
        <v>0</v>
      </c>
      <c r="O689" s="22">
        <v>547</v>
      </c>
      <c r="P689" s="23" t="b">
        <v>0</v>
      </c>
      <c r="Q689" s="20" t="s">
        <v>3147</v>
      </c>
      <c r="R689" s="20" t="s">
        <v>3148</v>
      </c>
      <c r="S689" s="22">
        <v>40</v>
      </c>
      <c r="T689" s="20" t="s">
        <v>2332</v>
      </c>
      <c r="U689" s="20">
        <v>0</v>
      </c>
      <c r="V689" s="20" t="s">
        <v>2333</v>
      </c>
      <c r="W689" s="20">
        <v>0.6</v>
      </c>
      <c r="X689" s="23" t="b">
        <v>0</v>
      </c>
      <c r="Y689" s="20"/>
      <c r="Z689" s="20" t="s">
        <v>872</v>
      </c>
      <c r="AA689" s="22">
        <v>20</v>
      </c>
      <c r="AB689" s="22">
        <v>39</v>
      </c>
      <c r="AC689" s="22">
        <v>0</v>
      </c>
      <c r="AD689" s="22">
        <v>11202</v>
      </c>
      <c r="AE689" s="22">
        <v>0</v>
      </c>
      <c r="AF689" s="22">
        <v>35516</v>
      </c>
      <c r="AG689" s="22">
        <v>1519</v>
      </c>
      <c r="AH689" s="20">
        <v>0</v>
      </c>
      <c r="AI689" s="20">
        <v>0</v>
      </c>
      <c r="AJ689" s="20" t="s">
        <v>2333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475</v>
      </c>
      <c r="BH689" s="22">
        <v>174</v>
      </c>
      <c r="BI689" s="22">
        <v>461</v>
      </c>
      <c r="BJ689" s="22">
        <v>173</v>
      </c>
      <c r="BK689" s="22">
        <v>433</v>
      </c>
      <c r="BL689" s="22">
        <v>159</v>
      </c>
      <c r="BM689" s="22">
        <v>481</v>
      </c>
      <c r="BN689" s="22">
        <v>175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661</v>
      </c>
      <c r="CB689" s="22">
        <v>193</v>
      </c>
      <c r="CC689" s="22">
        <v>444</v>
      </c>
      <c r="CD689" s="22">
        <v>158</v>
      </c>
      <c r="CE689" s="22">
        <v>478</v>
      </c>
      <c r="CF689" s="22">
        <v>170</v>
      </c>
      <c r="CG689" s="22">
        <v>199</v>
      </c>
      <c r="CH689" s="22">
        <v>75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490721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2</v>
      </c>
      <c r="J690" s="20">
        <v>0.5</v>
      </c>
      <c r="K690" s="20">
        <v>2</v>
      </c>
      <c r="L690" s="22">
        <v>1</v>
      </c>
      <c r="M690" s="20" t="s">
        <v>1590</v>
      </c>
      <c r="N690" s="20">
        <v>1.5</v>
      </c>
      <c r="O690" s="22">
        <v>548</v>
      </c>
      <c r="P690" s="23" t="b">
        <v>0</v>
      </c>
      <c r="Q690" s="20"/>
      <c r="R690" s="20"/>
      <c r="S690" s="22">
        <v>45</v>
      </c>
      <c r="T690" s="20" t="s">
        <v>1710</v>
      </c>
      <c r="U690" s="20">
        <v>1.3</v>
      </c>
      <c r="V690" s="20" t="s">
        <v>1711</v>
      </c>
      <c r="W690" s="20">
        <v>0.1</v>
      </c>
      <c r="X690" s="23" t="b">
        <v>0</v>
      </c>
      <c r="Y690" s="20"/>
      <c r="Z690" s="20" t="s">
        <v>858</v>
      </c>
      <c r="AA690" s="22">
        <v>20</v>
      </c>
      <c r="AB690" s="22">
        <v>39</v>
      </c>
      <c r="AC690" s="22">
        <v>8</v>
      </c>
      <c r="AD690" s="22">
        <v>4346</v>
      </c>
      <c r="AE690" s="22">
        <v>44</v>
      </c>
      <c r="AF690" s="22">
        <v>6010</v>
      </c>
      <c r="AG690" s="22">
        <v>407</v>
      </c>
      <c r="AH690" s="20">
        <v>0.3</v>
      </c>
      <c r="AI690" s="20">
        <v>1.8</v>
      </c>
      <c r="AJ690" s="20" t="s">
        <v>3149</v>
      </c>
      <c r="AK690" s="22">
        <v>140</v>
      </c>
      <c r="AL690" s="22">
        <v>0</v>
      </c>
      <c r="AM690" s="22">
        <v>0</v>
      </c>
      <c r="AN690" s="22">
        <v>1</v>
      </c>
      <c r="AO690" s="22">
        <v>3</v>
      </c>
      <c r="AP690" s="22">
        <v>1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38</v>
      </c>
      <c r="AX690" s="20">
        <v>30.8</v>
      </c>
      <c r="AY690" s="20">
        <v>37.5</v>
      </c>
      <c r="AZ690" s="20">
        <v>16</v>
      </c>
      <c r="BA690" s="20">
        <v>8.4</v>
      </c>
      <c r="BB690" s="22">
        <v>1</v>
      </c>
      <c r="BC690" s="20">
        <v>0.22</v>
      </c>
      <c r="BD690" s="20">
        <v>0.17</v>
      </c>
      <c r="BE690" s="20">
        <v>0.39</v>
      </c>
      <c r="BF690" s="20">
        <v>2.95</v>
      </c>
      <c r="BG690" s="22">
        <v>266</v>
      </c>
      <c r="BH690" s="22">
        <v>106</v>
      </c>
      <c r="BI690" s="22">
        <v>168</v>
      </c>
      <c r="BJ690" s="22">
        <v>43</v>
      </c>
      <c r="BK690" s="22">
        <v>238</v>
      </c>
      <c r="BL690" s="22">
        <v>70</v>
      </c>
      <c r="BM690" s="22">
        <v>267</v>
      </c>
      <c r="BN690" s="22">
        <v>94</v>
      </c>
      <c r="BO690" s="20"/>
      <c r="BP690" s="20"/>
      <c r="BQ690" s="20"/>
      <c r="BR690" s="20"/>
      <c r="BS690" s="20"/>
      <c r="BT690" s="20"/>
      <c r="BU690" s="22">
        <v>0.14000000000000001</v>
      </c>
      <c r="BV690" s="22">
        <v>0</v>
      </c>
      <c r="BW690" s="22">
        <v>0.11</v>
      </c>
      <c r="BX690" s="22">
        <v>0.25</v>
      </c>
      <c r="BY690" s="22">
        <v>1.9</v>
      </c>
      <c r="BZ690" s="22">
        <v>1.93</v>
      </c>
      <c r="CA690" s="22">
        <v>444</v>
      </c>
      <c r="CB690" s="22">
        <v>96</v>
      </c>
      <c r="CC690" s="22">
        <v>211</v>
      </c>
      <c r="CD690" s="22">
        <v>71</v>
      </c>
      <c r="CE690" s="22">
        <v>289</v>
      </c>
      <c r="CF690" s="22">
        <v>98</v>
      </c>
      <c r="CG690" s="22">
        <v>364</v>
      </c>
      <c r="CH690" s="22">
        <v>137</v>
      </c>
      <c r="CI690" s="22">
        <v>0.64</v>
      </c>
      <c r="CJ690" s="22">
        <v>0.64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510363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3</v>
      </c>
      <c r="J691" s="20">
        <v>0</v>
      </c>
      <c r="K691" s="20">
        <v>0</v>
      </c>
      <c r="L691" s="22">
        <v>0</v>
      </c>
      <c r="M691" s="20" t="s">
        <v>1703</v>
      </c>
      <c r="N691" s="20">
        <v>0</v>
      </c>
      <c r="O691" s="22">
        <v>549</v>
      </c>
      <c r="P691" s="23" t="b">
        <v>0</v>
      </c>
      <c r="Q691" s="20" t="s">
        <v>2398</v>
      </c>
      <c r="R691" s="20" t="s">
        <v>2334</v>
      </c>
      <c r="S691" s="22">
        <v>45</v>
      </c>
      <c r="T691" s="20" t="s">
        <v>1704</v>
      </c>
      <c r="U691" s="20">
        <v>0</v>
      </c>
      <c r="V691" s="20" t="s">
        <v>1705</v>
      </c>
      <c r="W691" s="20">
        <v>0</v>
      </c>
      <c r="X691" s="23" t="b">
        <v>0</v>
      </c>
      <c r="Y691" s="20"/>
      <c r="Z691" s="20" t="s">
        <v>872</v>
      </c>
      <c r="AA691" s="22">
        <v>20</v>
      </c>
      <c r="AB691" s="22">
        <v>39</v>
      </c>
      <c r="AC691" s="22">
        <v>0</v>
      </c>
      <c r="AD691" s="22">
        <v>0</v>
      </c>
      <c r="AE691" s="22">
        <v>0</v>
      </c>
      <c r="AF691" s="22">
        <v>613</v>
      </c>
      <c r="AG691" s="22">
        <v>16</v>
      </c>
      <c r="AH691" s="20">
        <v>0</v>
      </c>
      <c r="AI691" s="20">
        <v>0</v>
      </c>
      <c r="AJ691" s="20" t="s">
        <v>674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629</v>
      </c>
      <c r="BH691" s="22">
        <v>250</v>
      </c>
      <c r="BI691" s="22">
        <v>624</v>
      </c>
      <c r="BJ691" s="22">
        <v>251</v>
      </c>
      <c r="BK691" s="22">
        <v>616</v>
      </c>
      <c r="BL691" s="22">
        <v>246</v>
      </c>
      <c r="BM691" s="22">
        <v>634</v>
      </c>
      <c r="BN691" s="22">
        <v>253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453</v>
      </c>
      <c r="CB691" s="22">
        <v>254</v>
      </c>
      <c r="CC691" s="22">
        <v>611</v>
      </c>
      <c r="CD691" s="22">
        <v>241</v>
      </c>
      <c r="CE691" s="22">
        <v>633</v>
      </c>
      <c r="CF691" s="22">
        <v>253</v>
      </c>
      <c r="CG691" s="22">
        <v>675</v>
      </c>
      <c r="CH691" s="22">
        <v>277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245923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3</v>
      </c>
      <c r="J692" s="20">
        <v>0</v>
      </c>
      <c r="K692" s="20">
        <v>0</v>
      </c>
      <c r="L692" s="22">
        <v>0</v>
      </c>
      <c r="M692" s="20" t="s">
        <v>1236</v>
      </c>
      <c r="N692" s="20">
        <v>0</v>
      </c>
      <c r="O692" s="22">
        <v>550</v>
      </c>
      <c r="P692" s="23" t="b">
        <v>0</v>
      </c>
      <c r="Q692" s="20" t="s">
        <v>2665</v>
      </c>
      <c r="R692" s="20" t="s">
        <v>2666</v>
      </c>
      <c r="S692" s="22">
        <v>45</v>
      </c>
      <c r="T692" s="20" t="s">
        <v>1693</v>
      </c>
      <c r="U692" s="20">
        <v>0</v>
      </c>
      <c r="V692" s="20" t="s">
        <v>673</v>
      </c>
      <c r="W692" s="20">
        <v>0</v>
      </c>
      <c r="X692" s="23" t="b">
        <v>0</v>
      </c>
      <c r="Y692" s="20"/>
      <c r="Z692" s="20" t="s">
        <v>872</v>
      </c>
      <c r="AA692" s="22">
        <v>20</v>
      </c>
      <c r="AB692" s="22">
        <v>39</v>
      </c>
      <c r="AC692" s="22">
        <v>0</v>
      </c>
      <c r="AD692" s="22">
        <v>0</v>
      </c>
      <c r="AE692" s="22">
        <v>0</v>
      </c>
      <c r="AF692" s="22">
        <v>1541</v>
      </c>
      <c r="AG692" s="22">
        <v>19</v>
      </c>
      <c r="AH692" s="20">
        <v>0</v>
      </c>
      <c r="AI692" s="20">
        <v>0</v>
      </c>
      <c r="AJ692" s="20" t="s">
        <v>673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599</v>
      </c>
      <c r="BH692" s="22">
        <v>231</v>
      </c>
      <c r="BI692" s="22">
        <v>595</v>
      </c>
      <c r="BJ692" s="22">
        <v>232</v>
      </c>
      <c r="BK692" s="22">
        <v>585</v>
      </c>
      <c r="BL692" s="22">
        <v>227</v>
      </c>
      <c r="BM692" s="22">
        <v>604</v>
      </c>
      <c r="BN692" s="22">
        <v>234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409</v>
      </c>
      <c r="CB692" s="22">
        <v>231</v>
      </c>
      <c r="CC692" s="22">
        <v>581</v>
      </c>
      <c r="CD692" s="22">
        <v>221</v>
      </c>
      <c r="CE692" s="22">
        <v>606</v>
      </c>
      <c r="CF692" s="22">
        <v>235</v>
      </c>
      <c r="CG692" s="22">
        <v>627</v>
      </c>
      <c r="CH692" s="22">
        <v>249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60232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2</v>
      </c>
      <c r="J693" s="20">
        <v>1.2</v>
      </c>
      <c r="K693" s="20">
        <v>2.7</v>
      </c>
      <c r="L693" s="22">
        <v>2</v>
      </c>
      <c r="M693" s="20" t="s">
        <v>1675</v>
      </c>
      <c r="N693" s="20">
        <v>2.2000000000000002</v>
      </c>
      <c r="O693" s="22">
        <v>551</v>
      </c>
      <c r="P693" s="23" t="b">
        <v>0</v>
      </c>
      <c r="Q693" s="20"/>
      <c r="R693" s="20"/>
      <c r="S693" s="22">
        <v>45</v>
      </c>
      <c r="T693" s="20" t="s">
        <v>1676</v>
      </c>
      <c r="U693" s="20">
        <v>1.7</v>
      </c>
      <c r="V693" s="20" t="s">
        <v>580</v>
      </c>
      <c r="W693" s="20">
        <v>0.3</v>
      </c>
      <c r="X693" s="23" t="b">
        <v>0</v>
      </c>
      <c r="Y693" s="20"/>
      <c r="Z693" s="20" t="s">
        <v>858</v>
      </c>
      <c r="AA693" s="22">
        <v>20</v>
      </c>
      <c r="AB693" s="22">
        <v>39</v>
      </c>
      <c r="AC693" s="22">
        <v>10</v>
      </c>
      <c r="AD693" s="22">
        <v>15354</v>
      </c>
      <c r="AE693" s="22">
        <v>166</v>
      </c>
      <c r="AF693" s="22">
        <v>11543</v>
      </c>
      <c r="AG693" s="22">
        <v>1285</v>
      </c>
      <c r="AH693" s="20">
        <v>0.5</v>
      </c>
      <c r="AI693" s="20">
        <v>2.2000000000000002</v>
      </c>
      <c r="AJ693" s="20" t="s">
        <v>580</v>
      </c>
      <c r="AK693" s="22">
        <v>520</v>
      </c>
      <c r="AL693" s="22">
        <v>0</v>
      </c>
      <c r="AM693" s="22">
        <v>0</v>
      </c>
      <c r="AN693" s="22">
        <v>1</v>
      </c>
      <c r="AO693" s="22">
        <v>12</v>
      </c>
      <c r="AP693" s="22">
        <v>0</v>
      </c>
      <c r="AQ693" s="22">
        <v>0</v>
      </c>
      <c r="AR693" s="22">
        <v>0</v>
      </c>
      <c r="AS693" s="22">
        <v>2</v>
      </c>
      <c r="AT693" s="22">
        <v>0</v>
      </c>
      <c r="AU693" s="22">
        <v>0</v>
      </c>
      <c r="AV693" s="22">
        <v>0</v>
      </c>
      <c r="AW693" s="22">
        <v>84</v>
      </c>
      <c r="AX693" s="20">
        <v>114</v>
      </c>
      <c r="AY693" s="20">
        <v>23.8</v>
      </c>
      <c r="AZ693" s="20">
        <v>68</v>
      </c>
      <c r="BA693" s="20">
        <v>20.6</v>
      </c>
      <c r="BB693" s="22">
        <v>6</v>
      </c>
      <c r="BC693" s="20">
        <v>0.38</v>
      </c>
      <c r="BD693" s="20">
        <v>0.1</v>
      </c>
      <c r="BE693" s="20">
        <v>0.48</v>
      </c>
      <c r="BF693" s="20">
        <v>11.71</v>
      </c>
      <c r="BG693" s="22">
        <v>78</v>
      </c>
      <c r="BH693" s="22">
        <v>23</v>
      </c>
      <c r="BI693" s="22">
        <v>228</v>
      </c>
      <c r="BJ693" s="22">
        <v>71</v>
      </c>
      <c r="BK693" s="22">
        <v>84</v>
      </c>
      <c r="BL693" s="22">
        <v>10</v>
      </c>
      <c r="BM693" s="22">
        <v>107</v>
      </c>
      <c r="BN693" s="22">
        <v>25</v>
      </c>
      <c r="BO693" s="20"/>
      <c r="BP693" s="20"/>
      <c r="BQ693" s="20"/>
      <c r="BR693" s="20"/>
      <c r="BS693" s="20"/>
      <c r="BT693" s="20"/>
      <c r="BU693" s="22">
        <v>7.0000000000000007E-2</v>
      </c>
      <c r="BV693" s="22">
        <v>0</v>
      </c>
      <c r="BW693" s="22">
        <v>0.02</v>
      </c>
      <c r="BX693" s="22">
        <v>0.09</v>
      </c>
      <c r="BY693" s="22">
        <v>2.0299999999999998</v>
      </c>
      <c r="BZ693" s="22">
        <v>2.08</v>
      </c>
      <c r="CA693" s="22">
        <v>344</v>
      </c>
      <c r="CB693" s="22">
        <v>45</v>
      </c>
      <c r="CC693" s="22">
        <v>140</v>
      </c>
      <c r="CD693" s="22">
        <v>45</v>
      </c>
      <c r="CE693" s="22">
        <v>245</v>
      </c>
      <c r="CF693" s="22">
        <v>78</v>
      </c>
      <c r="CG693" s="22">
        <v>274</v>
      </c>
      <c r="CH693" s="22">
        <v>107</v>
      </c>
      <c r="CI693" s="22">
        <v>1.04</v>
      </c>
      <c r="CJ693" s="22">
        <v>0.17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449988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4</v>
      </c>
      <c r="J694" s="20">
        <v>0.2</v>
      </c>
      <c r="K694" s="20">
        <v>1.7</v>
      </c>
      <c r="L694" s="22">
        <v>0</v>
      </c>
      <c r="M694" s="20" t="s">
        <v>902</v>
      </c>
      <c r="N694" s="20">
        <v>1.2</v>
      </c>
      <c r="O694" s="22">
        <v>552</v>
      </c>
      <c r="P694" s="23" t="b">
        <v>0</v>
      </c>
      <c r="Q694" s="20"/>
      <c r="R694" s="20"/>
      <c r="S694" s="22">
        <v>54</v>
      </c>
      <c r="T694" s="20" t="s">
        <v>1699</v>
      </c>
      <c r="U694" s="20">
        <v>1.4</v>
      </c>
      <c r="V694" s="20" t="s">
        <v>1700</v>
      </c>
      <c r="W694" s="20">
        <v>0.2</v>
      </c>
      <c r="X694" s="23" t="b">
        <v>0</v>
      </c>
      <c r="Y694" s="20"/>
      <c r="Z694" s="20" t="s">
        <v>858</v>
      </c>
      <c r="AA694" s="22">
        <v>20</v>
      </c>
      <c r="AB694" s="22">
        <v>39</v>
      </c>
      <c r="AC694" s="22">
        <v>7</v>
      </c>
      <c r="AD694" s="22">
        <v>8741</v>
      </c>
      <c r="AE694" s="22">
        <v>307</v>
      </c>
      <c r="AF694" s="22">
        <v>16501</v>
      </c>
      <c r="AG694" s="22">
        <v>839</v>
      </c>
      <c r="AH694" s="20">
        <v>0.2</v>
      </c>
      <c r="AI694" s="20">
        <v>1.3</v>
      </c>
      <c r="AJ694" s="20" t="s">
        <v>2335</v>
      </c>
      <c r="AK694" s="22">
        <v>242</v>
      </c>
      <c r="AL694" s="22">
        <v>0</v>
      </c>
      <c r="AM694" s="22">
        <v>0</v>
      </c>
      <c r="AN694" s="22">
        <v>1</v>
      </c>
      <c r="AO694" s="22">
        <v>7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14</v>
      </c>
      <c r="AX694" s="20">
        <v>25.2</v>
      </c>
      <c r="AY694" s="20">
        <v>51.2</v>
      </c>
      <c r="AZ694" s="20">
        <v>93</v>
      </c>
      <c r="BA694" s="20">
        <v>16.899999999999999</v>
      </c>
      <c r="BB694" s="22">
        <v>3</v>
      </c>
      <c r="BC694" s="20">
        <v>1.1200000000000001</v>
      </c>
      <c r="BD694" s="20">
        <v>0.09</v>
      </c>
      <c r="BE694" s="20">
        <v>1.21</v>
      </c>
      <c r="BF694" s="20">
        <v>5.58</v>
      </c>
      <c r="BG694" s="22">
        <v>286</v>
      </c>
      <c r="BH694" s="22">
        <v>33</v>
      </c>
      <c r="BI694" s="22">
        <v>141</v>
      </c>
      <c r="BJ694" s="22">
        <v>14</v>
      </c>
      <c r="BK694" s="22">
        <v>56</v>
      </c>
      <c r="BL694" s="22">
        <v>21</v>
      </c>
      <c r="BM694" s="22">
        <v>142</v>
      </c>
      <c r="BN694" s="22">
        <v>24</v>
      </c>
      <c r="BO694" s="20"/>
      <c r="BP694" s="20"/>
      <c r="BQ694" s="20"/>
      <c r="BR694" s="20"/>
      <c r="BS694" s="20"/>
      <c r="BT694" s="20"/>
      <c r="BU694" s="22">
        <v>0.42</v>
      </c>
      <c r="BV694" s="22">
        <v>0</v>
      </c>
      <c r="BW694" s="22">
        <v>0.03</v>
      </c>
      <c r="BX694" s="22">
        <v>0.45</v>
      </c>
      <c r="BY694" s="22">
        <v>2.08</v>
      </c>
      <c r="BZ694" s="22">
        <v>2.6</v>
      </c>
      <c r="CA694" s="22">
        <v>135</v>
      </c>
      <c r="CB694" s="22">
        <v>37</v>
      </c>
      <c r="CC694" s="22">
        <v>241</v>
      </c>
      <c r="CD694" s="22">
        <v>34</v>
      </c>
      <c r="CE694" s="22">
        <v>284</v>
      </c>
      <c r="CF694" s="22">
        <v>38</v>
      </c>
      <c r="CG694" s="22">
        <v>292</v>
      </c>
      <c r="CH694" s="22">
        <v>51</v>
      </c>
      <c r="CI694" s="22">
        <v>1.1200000000000001</v>
      </c>
      <c r="CJ694" s="22">
        <v>0.37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181284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3</v>
      </c>
      <c r="J695" s="20">
        <v>0</v>
      </c>
      <c r="K695" s="20">
        <v>0</v>
      </c>
      <c r="L695" s="22">
        <v>0</v>
      </c>
      <c r="M695" s="20" t="s">
        <v>1714</v>
      </c>
      <c r="N695" s="20">
        <v>0</v>
      </c>
      <c r="O695" s="22">
        <v>554</v>
      </c>
      <c r="P695" s="23" t="b">
        <v>0</v>
      </c>
      <c r="Q695" s="20" t="s">
        <v>3150</v>
      </c>
      <c r="R695" s="20" t="s">
        <v>3151</v>
      </c>
      <c r="S695" s="22">
        <v>54</v>
      </c>
      <c r="T695" s="20" t="s">
        <v>1715</v>
      </c>
      <c r="U695" s="20">
        <v>0</v>
      </c>
      <c r="V695" s="20" t="s">
        <v>1716</v>
      </c>
      <c r="W695" s="20">
        <v>0</v>
      </c>
      <c r="X695" s="23" t="b">
        <v>0</v>
      </c>
      <c r="Y695" s="20"/>
      <c r="Z695" s="20" t="s">
        <v>872</v>
      </c>
      <c r="AA695" s="22">
        <v>20</v>
      </c>
      <c r="AB695" s="22">
        <v>39</v>
      </c>
      <c r="AC695" s="22">
        <v>0</v>
      </c>
      <c r="AD695" s="22">
        <v>1001</v>
      </c>
      <c r="AE695" s="22">
        <v>0</v>
      </c>
      <c r="AF695" s="22">
        <v>6858</v>
      </c>
      <c r="AG695" s="22">
        <v>121</v>
      </c>
      <c r="AH695" s="20">
        <v>0</v>
      </c>
      <c r="AI695" s="20">
        <v>0</v>
      </c>
      <c r="AJ695" s="20" t="s">
        <v>594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698</v>
      </c>
      <c r="BH695" s="22">
        <v>300</v>
      </c>
      <c r="BI695" s="22">
        <v>698</v>
      </c>
      <c r="BJ695" s="22">
        <v>301</v>
      </c>
      <c r="BK695" s="22">
        <v>695</v>
      </c>
      <c r="BL695" s="22">
        <v>299</v>
      </c>
      <c r="BM695" s="22">
        <v>699</v>
      </c>
      <c r="BN695" s="22">
        <v>301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124</v>
      </c>
      <c r="CB695" s="22">
        <v>77</v>
      </c>
      <c r="CC695" s="22">
        <v>691</v>
      </c>
      <c r="CD695" s="22">
        <v>298</v>
      </c>
      <c r="CE695" s="22">
        <v>698</v>
      </c>
      <c r="CF695" s="22">
        <v>300</v>
      </c>
      <c r="CG695" s="22">
        <v>517</v>
      </c>
      <c r="CH695" s="22">
        <v>183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100</v>
      </c>
      <c r="C696" s="22">
        <v>240299</v>
      </c>
      <c r="D696" s="22">
        <v>0</v>
      </c>
      <c r="E696" s="22">
        <v>0</v>
      </c>
      <c r="F696" s="22">
        <v>-1</v>
      </c>
      <c r="G696" s="22">
        <v>1</v>
      </c>
      <c r="H696" s="22">
        <v>0</v>
      </c>
      <c r="I696" s="22">
        <v>3</v>
      </c>
      <c r="J696" s="20">
        <v>-1</v>
      </c>
      <c r="K696" s="20">
        <v>0.5</v>
      </c>
      <c r="L696" s="22">
        <v>0</v>
      </c>
      <c r="M696" s="20" t="s">
        <v>1016</v>
      </c>
      <c r="N696" s="20">
        <v>0</v>
      </c>
      <c r="O696" s="22">
        <v>555</v>
      </c>
      <c r="P696" s="23" t="b">
        <v>0</v>
      </c>
      <c r="Q696" s="20"/>
      <c r="R696" s="20" t="s">
        <v>3152</v>
      </c>
      <c r="S696" s="22">
        <v>44</v>
      </c>
      <c r="T696" s="20" t="s">
        <v>1712</v>
      </c>
      <c r="U696" s="20">
        <v>0</v>
      </c>
      <c r="V696" s="20" t="s">
        <v>634</v>
      </c>
      <c r="W696" s="20">
        <v>0.1</v>
      </c>
      <c r="X696" s="23" t="b">
        <v>0</v>
      </c>
      <c r="Y696" s="20"/>
      <c r="Z696" s="20" t="s">
        <v>858</v>
      </c>
      <c r="AA696" s="22">
        <v>20</v>
      </c>
      <c r="AB696" s="22">
        <v>39</v>
      </c>
      <c r="AC696" s="22">
        <v>0</v>
      </c>
      <c r="AD696" s="22">
        <v>1835</v>
      </c>
      <c r="AE696" s="22">
        <v>298</v>
      </c>
      <c r="AF696" s="22">
        <v>5518</v>
      </c>
      <c r="AG696" s="22">
        <v>147</v>
      </c>
      <c r="AH696" s="20">
        <v>0</v>
      </c>
      <c r="AI696" s="20">
        <v>0</v>
      </c>
      <c r="AJ696" s="20" t="s">
        <v>634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556</v>
      </c>
      <c r="BH696" s="22">
        <v>208</v>
      </c>
      <c r="BI696" s="22">
        <v>544</v>
      </c>
      <c r="BJ696" s="22">
        <v>208</v>
      </c>
      <c r="BK696" s="22">
        <v>528</v>
      </c>
      <c r="BL696" s="22">
        <v>200</v>
      </c>
      <c r="BM696" s="22">
        <v>561</v>
      </c>
      <c r="BN696" s="22">
        <v>211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542</v>
      </c>
      <c r="CB696" s="22">
        <v>284</v>
      </c>
      <c r="CC696" s="22">
        <v>533</v>
      </c>
      <c r="CD696" s="22">
        <v>194</v>
      </c>
      <c r="CE696" s="22">
        <v>561</v>
      </c>
      <c r="CF696" s="22">
        <v>211</v>
      </c>
      <c r="CG696" s="22">
        <v>461</v>
      </c>
      <c r="CH696" s="22">
        <v>154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0</v>
      </c>
      <c r="B697" s="22">
        <v>0</v>
      </c>
      <c r="C697" s="22">
        <v>441271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2</v>
      </c>
      <c r="J697" s="20">
        <v>0</v>
      </c>
      <c r="K697" s="20">
        <v>0</v>
      </c>
      <c r="L697" s="22">
        <v>0</v>
      </c>
      <c r="M697" s="20" t="s">
        <v>2338</v>
      </c>
      <c r="N697" s="20">
        <v>0</v>
      </c>
      <c r="O697" s="22">
        <v>556</v>
      </c>
      <c r="P697" s="23" t="b">
        <v>0</v>
      </c>
      <c r="Q697" s="20" t="s">
        <v>2398</v>
      </c>
      <c r="R697" s="20" t="s">
        <v>2339</v>
      </c>
      <c r="S697" s="22">
        <v>40</v>
      </c>
      <c r="T697" s="20" t="s">
        <v>2340</v>
      </c>
      <c r="U697" s="20">
        <v>0</v>
      </c>
      <c r="V697" s="20" t="s">
        <v>2341</v>
      </c>
      <c r="W697" s="20">
        <v>0.1</v>
      </c>
      <c r="X697" s="23" t="b">
        <v>0</v>
      </c>
      <c r="Y697" s="20"/>
      <c r="Z697" s="20" t="s">
        <v>872</v>
      </c>
      <c r="AA697" s="22">
        <v>20</v>
      </c>
      <c r="AB697" s="22">
        <v>39</v>
      </c>
      <c r="AC697" s="22">
        <v>0</v>
      </c>
      <c r="AD697" s="22">
        <v>0</v>
      </c>
      <c r="AE697" s="22">
        <v>0</v>
      </c>
      <c r="AF697" s="22">
        <v>3436</v>
      </c>
      <c r="AG697" s="22">
        <v>99</v>
      </c>
      <c r="AH697" s="20">
        <v>0</v>
      </c>
      <c r="AI697" s="20">
        <v>0</v>
      </c>
      <c r="AJ697" s="20" t="s">
        <v>2341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477</v>
      </c>
      <c r="BH697" s="22">
        <v>176</v>
      </c>
      <c r="BI697" s="22">
        <v>463</v>
      </c>
      <c r="BJ697" s="22">
        <v>175</v>
      </c>
      <c r="BK697" s="22">
        <v>435</v>
      </c>
      <c r="BL697" s="22">
        <v>161</v>
      </c>
      <c r="BM697" s="22">
        <v>483</v>
      </c>
      <c r="BN697" s="22">
        <v>177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664</v>
      </c>
      <c r="CB697" s="22">
        <v>196</v>
      </c>
      <c r="CC697" s="22">
        <v>447</v>
      </c>
      <c r="CD697" s="22">
        <v>161</v>
      </c>
      <c r="CE697" s="22">
        <v>481</v>
      </c>
      <c r="CF697" s="22">
        <v>173</v>
      </c>
      <c r="CG697" s="22">
        <v>474</v>
      </c>
      <c r="CH697" s="22">
        <v>183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184754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3</v>
      </c>
      <c r="J698" s="20">
        <v>2.5</v>
      </c>
      <c r="K698" s="20">
        <v>4</v>
      </c>
      <c r="L698" s="22">
        <v>1</v>
      </c>
      <c r="M698" s="20" t="s">
        <v>597</v>
      </c>
      <c r="N698" s="20">
        <v>3.5</v>
      </c>
      <c r="O698" s="22">
        <v>557</v>
      </c>
      <c r="P698" s="23" t="b">
        <v>0</v>
      </c>
      <c r="Q698" s="20"/>
      <c r="R698" s="20" t="s">
        <v>2976</v>
      </c>
      <c r="S698" s="22">
        <v>54</v>
      </c>
      <c r="T698" s="20" t="s">
        <v>1684</v>
      </c>
      <c r="U698" s="20">
        <v>3.3</v>
      </c>
      <c r="V698" s="20" t="s">
        <v>1685</v>
      </c>
      <c r="W698" s="20">
        <v>0.3</v>
      </c>
      <c r="X698" s="23" t="b">
        <v>0</v>
      </c>
      <c r="Y698" s="20"/>
      <c r="Z698" s="20" t="s">
        <v>858</v>
      </c>
      <c r="AA698" s="22">
        <v>20</v>
      </c>
      <c r="AB698" s="22">
        <v>39</v>
      </c>
      <c r="AC698" s="22">
        <v>20</v>
      </c>
      <c r="AD698" s="22">
        <v>25889</v>
      </c>
      <c r="AE698" s="22">
        <v>734</v>
      </c>
      <c r="AF698" s="22">
        <v>12557</v>
      </c>
      <c r="AG698" s="22">
        <v>3051</v>
      </c>
      <c r="AH698" s="20">
        <v>0.6</v>
      </c>
      <c r="AI698" s="20">
        <v>3.7</v>
      </c>
      <c r="AJ698" s="20" t="s">
        <v>2342</v>
      </c>
      <c r="AK698" s="22">
        <v>241</v>
      </c>
      <c r="AL698" s="22">
        <v>3</v>
      </c>
      <c r="AM698" s="22">
        <v>0</v>
      </c>
      <c r="AN698" s="22">
        <v>0</v>
      </c>
      <c r="AO698" s="22">
        <v>4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0</v>
      </c>
      <c r="AW698" s="22">
        <v>70</v>
      </c>
      <c r="AX698" s="20">
        <v>112</v>
      </c>
      <c r="AY698" s="20">
        <v>25.1</v>
      </c>
      <c r="AZ698" s="20">
        <v>87</v>
      </c>
      <c r="BA698" s="20">
        <v>22.3</v>
      </c>
      <c r="BB698" s="22">
        <v>3</v>
      </c>
      <c r="BC698" s="20">
        <v>0.56000000000000005</v>
      </c>
      <c r="BD698" s="20">
        <v>0.88</v>
      </c>
      <c r="BE698" s="20">
        <v>1.44</v>
      </c>
      <c r="BF698" s="20">
        <v>4.82</v>
      </c>
      <c r="BG698" s="22">
        <v>81</v>
      </c>
      <c r="BH698" s="22">
        <v>31</v>
      </c>
      <c r="BI698" s="22">
        <v>223</v>
      </c>
      <c r="BJ698" s="22">
        <v>124</v>
      </c>
      <c r="BK698" s="22">
        <v>61</v>
      </c>
      <c r="BL698" s="22">
        <v>33</v>
      </c>
      <c r="BM698" s="22">
        <v>90</v>
      </c>
      <c r="BN698" s="22">
        <v>51</v>
      </c>
      <c r="BO698" s="20"/>
      <c r="BP698" s="20"/>
      <c r="BQ698" s="20"/>
      <c r="BR698" s="20"/>
      <c r="BS698" s="22">
        <v>3</v>
      </c>
      <c r="BT698" s="20"/>
      <c r="BU698" s="22">
        <v>0.21</v>
      </c>
      <c r="BV698" s="22">
        <v>0</v>
      </c>
      <c r="BW698" s="22">
        <v>0.33</v>
      </c>
      <c r="BX698" s="22">
        <v>0.54</v>
      </c>
      <c r="BY698" s="22">
        <v>1.8</v>
      </c>
      <c r="BZ698" s="22">
        <v>1.49</v>
      </c>
      <c r="CA698" s="22">
        <v>125</v>
      </c>
      <c r="CB698" s="22">
        <v>78</v>
      </c>
      <c r="CC698" s="22">
        <v>68</v>
      </c>
      <c r="CD698" s="22">
        <v>34</v>
      </c>
      <c r="CE698" s="22">
        <v>108</v>
      </c>
      <c r="CF698" s="22">
        <v>45</v>
      </c>
      <c r="CG698" s="22">
        <v>277</v>
      </c>
      <c r="CH698" s="22">
        <v>86</v>
      </c>
      <c r="CI698" s="22">
        <v>1.1200000000000001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448089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3</v>
      </c>
      <c r="J699" s="20">
        <v>1.2</v>
      </c>
      <c r="K699" s="20">
        <v>2.7</v>
      </c>
      <c r="L699" s="22">
        <v>4</v>
      </c>
      <c r="M699" s="20" t="s">
        <v>1771</v>
      </c>
      <c r="N699" s="20">
        <v>2.2000000000000002</v>
      </c>
      <c r="O699" s="22">
        <v>559</v>
      </c>
      <c r="P699" s="23" t="b">
        <v>0</v>
      </c>
      <c r="Q699" s="20"/>
      <c r="R699" s="20"/>
      <c r="S699" s="22">
        <v>49</v>
      </c>
      <c r="T699" s="20" t="s">
        <v>1772</v>
      </c>
      <c r="U699" s="20">
        <v>2</v>
      </c>
      <c r="V699" s="20" t="s">
        <v>1773</v>
      </c>
      <c r="W699" s="20">
        <v>0.1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12</v>
      </c>
      <c r="AD699" s="22">
        <v>2775</v>
      </c>
      <c r="AE699" s="22">
        <v>183</v>
      </c>
      <c r="AF699" s="22">
        <v>3676</v>
      </c>
      <c r="AG699" s="22">
        <v>164</v>
      </c>
      <c r="AH699" s="20">
        <v>0.4</v>
      </c>
      <c r="AI699" s="20">
        <v>2.4</v>
      </c>
      <c r="AJ699" s="20" t="s">
        <v>1774</v>
      </c>
      <c r="AK699" s="22">
        <v>490</v>
      </c>
      <c r="AL699" s="22">
        <v>0</v>
      </c>
      <c r="AM699" s="22">
        <v>1</v>
      </c>
      <c r="AN699" s="22">
        <v>1</v>
      </c>
      <c r="AO699" s="22">
        <v>11</v>
      </c>
      <c r="AP699" s="22">
        <v>0</v>
      </c>
      <c r="AQ699" s="22">
        <v>0</v>
      </c>
      <c r="AR699" s="22">
        <v>0</v>
      </c>
      <c r="AS699" s="22">
        <v>3</v>
      </c>
      <c r="AT699" s="22">
        <v>0</v>
      </c>
      <c r="AU699" s="22">
        <v>0</v>
      </c>
      <c r="AV699" s="22">
        <v>0</v>
      </c>
      <c r="AW699" s="22">
        <v>68</v>
      </c>
      <c r="AX699" s="20">
        <v>52.6</v>
      </c>
      <c r="AY699" s="20">
        <v>60.1</v>
      </c>
      <c r="AZ699" s="20">
        <v>24</v>
      </c>
      <c r="BA699" s="20">
        <v>13.5</v>
      </c>
      <c r="BB699" s="22">
        <v>6</v>
      </c>
      <c r="BC699" s="20">
        <v>0.15</v>
      </c>
      <c r="BD699" s="20">
        <v>0.1</v>
      </c>
      <c r="BE699" s="20">
        <v>0.25</v>
      </c>
      <c r="BF699" s="20">
        <v>10.94</v>
      </c>
      <c r="BG699" s="22">
        <v>214</v>
      </c>
      <c r="BH699" s="22">
        <v>86</v>
      </c>
      <c r="BI699" s="22">
        <v>118</v>
      </c>
      <c r="BJ699" s="22">
        <v>82</v>
      </c>
      <c r="BK699" s="22">
        <v>200</v>
      </c>
      <c r="BL699" s="22">
        <v>109</v>
      </c>
      <c r="BM699" s="22">
        <v>197</v>
      </c>
      <c r="BN699" s="22">
        <v>95</v>
      </c>
      <c r="BO699" s="20"/>
      <c r="BP699" s="20"/>
      <c r="BQ699" s="20"/>
      <c r="BR699" s="20"/>
      <c r="BS699" s="20"/>
      <c r="BT699" s="20"/>
      <c r="BU699" s="22">
        <v>0.03</v>
      </c>
      <c r="BV699" s="22">
        <v>0</v>
      </c>
      <c r="BW699" s="22">
        <v>0.02</v>
      </c>
      <c r="BX699" s="22">
        <v>0.05</v>
      </c>
      <c r="BY699" s="22">
        <v>2.0099999999999998</v>
      </c>
      <c r="BZ699" s="22">
        <v>2.02</v>
      </c>
      <c r="CA699" s="22">
        <v>282</v>
      </c>
      <c r="CB699" s="22">
        <v>185</v>
      </c>
      <c r="CC699" s="22">
        <v>152</v>
      </c>
      <c r="CD699" s="22">
        <v>66</v>
      </c>
      <c r="CE699" s="22">
        <v>218</v>
      </c>
      <c r="CF699" s="22">
        <v>97</v>
      </c>
      <c r="CG699" s="22">
        <v>467</v>
      </c>
      <c r="CH699" s="22">
        <v>158</v>
      </c>
      <c r="CI699" s="22">
        <v>1.1000000000000001</v>
      </c>
      <c r="CJ699" s="22">
        <v>0.18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114128</v>
      </c>
      <c r="D700" s="22">
        <v>0</v>
      </c>
      <c r="E700" s="22">
        <v>0</v>
      </c>
      <c r="F700" s="22">
        <v>-1</v>
      </c>
      <c r="G700" s="22">
        <v>1</v>
      </c>
      <c r="H700" s="22">
        <v>0</v>
      </c>
      <c r="I700" s="22">
        <v>2</v>
      </c>
      <c r="J700" s="20">
        <v>-1</v>
      </c>
      <c r="K700" s="20">
        <v>0.5</v>
      </c>
      <c r="L700" s="22">
        <v>0</v>
      </c>
      <c r="M700" s="20" t="s">
        <v>1540</v>
      </c>
      <c r="N700" s="20">
        <v>0</v>
      </c>
      <c r="O700" s="22">
        <v>560</v>
      </c>
      <c r="P700" s="23" t="b">
        <v>0</v>
      </c>
      <c r="Q700" s="20"/>
      <c r="R700" s="20"/>
      <c r="S700" s="22">
        <v>44</v>
      </c>
      <c r="T700" s="20" t="s">
        <v>1679</v>
      </c>
      <c r="U700" s="20">
        <v>0</v>
      </c>
      <c r="V700" s="20" t="s">
        <v>1680</v>
      </c>
      <c r="W700" s="20">
        <v>0.1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0</v>
      </c>
      <c r="AD700" s="22">
        <v>553</v>
      </c>
      <c r="AE700" s="22">
        <v>50</v>
      </c>
      <c r="AF700" s="22">
        <v>2986</v>
      </c>
      <c r="AG700" s="22">
        <v>109</v>
      </c>
      <c r="AH700" s="20">
        <v>0</v>
      </c>
      <c r="AI700" s="20">
        <v>0</v>
      </c>
      <c r="AJ700" s="20" t="s">
        <v>2343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527</v>
      </c>
      <c r="BH700" s="22">
        <v>205</v>
      </c>
      <c r="BI700" s="22">
        <v>515</v>
      </c>
      <c r="BJ700" s="22">
        <v>204</v>
      </c>
      <c r="BK700" s="22">
        <v>494</v>
      </c>
      <c r="BL700" s="22">
        <v>196</v>
      </c>
      <c r="BM700" s="22">
        <v>532</v>
      </c>
      <c r="BN700" s="22">
        <v>205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496</v>
      </c>
      <c r="CB700" s="22">
        <v>115</v>
      </c>
      <c r="CC700" s="22">
        <v>500</v>
      </c>
      <c r="CD700" s="22">
        <v>193</v>
      </c>
      <c r="CE700" s="22">
        <v>532</v>
      </c>
      <c r="CF700" s="22">
        <v>203</v>
      </c>
      <c r="CG700" s="22">
        <v>478</v>
      </c>
      <c r="CH700" s="22">
        <v>184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428610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3</v>
      </c>
      <c r="J701" s="20">
        <v>-1</v>
      </c>
      <c r="K701" s="20">
        <v>0.5</v>
      </c>
      <c r="L701" s="22">
        <v>0</v>
      </c>
      <c r="M701" s="20" t="s">
        <v>1429</v>
      </c>
      <c r="N701" s="20">
        <v>0</v>
      </c>
      <c r="O701" s="22">
        <v>561</v>
      </c>
      <c r="P701" s="23" t="b">
        <v>0</v>
      </c>
      <c r="Q701" s="20"/>
      <c r="R701" s="20"/>
      <c r="S701" s="22">
        <v>44</v>
      </c>
      <c r="T701" s="20" t="s">
        <v>2344</v>
      </c>
      <c r="U701" s="20">
        <v>0</v>
      </c>
      <c r="V701" s="20" t="s">
        <v>2345</v>
      </c>
      <c r="W701" s="20">
        <v>0.2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0</v>
      </c>
      <c r="AD701" s="22">
        <v>4914</v>
      </c>
      <c r="AE701" s="22">
        <v>486</v>
      </c>
      <c r="AF701" s="22">
        <v>10072</v>
      </c>
      <c r="AG701" s="22">
        <v>459</v>
      </c>
      <c r="AH701" s="20">
        <v>0</v>
      </c>
      <c r="AI701" s="20">
        <v>0</v>
      </c>
      <c r="AJ701" s="20" t="s">
        <v>2346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562</v>
      </c>
      <c r="BH701" s="22">
        <v>213</v>
      </c>
      <c r="BI701" s="22">
        <v>550</v>
      </c>
      <c r="BJ701" s="22">
        <v>213</v>
      </c>
      <c r="BK701" s="22">
        <v>534</v>
      </c>
      <c r="BL701" s="22">
        <v>205</v>
      </c>
      <c r="BM701" s="22">
        <v>567</v>
      </c>
      <c r="BN701" s="22">
        <v>216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550</v>
      </c>
      <c r="CB701" s="22">
        <v>289</v>
      </c>
      <c r="CC701" s="22">
        <v>539</v>
      </c>
      <c r="CD701" s="22">
        <v>199</v>
      </c>
      <c r="CE701" s="22">
        <v>567</v>
      </c>
      <c r="CF701" s="22">
        <v>216</v>
      </c>
      <c r="CG701" s="22">
        <v>340</v>
      </c>
      <c r="CH701" s="22">
        <v>105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429414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4</v>
      </c>
      <c r="J702" s="20">
        <v>0.8</v>
      </c>
      <c r="K702" s="20">
        <v>2.2999999999999998</v>
      </c>
      <c r="L702" s="22">
        <v>0</v>
      </c>
      <c r="M702" s="20" t="s">
        <v>1719</v>
      </c>
      <c r="N702" s="20">
        <v>1.8</v>
      </c>
      <c r="O702" s="22">
        <v>562</v>
      </c>
      <c r="P702" s="23" t="b">
        <v>0</v>
      </c>
      <c r="Q702" s="20"/>
      <c r="R702" s="20"/>
      <c r="S702" s="22">
        <v>50</v>
      </c>
      <c r="T702" s="20" t="s">
        <v>1720</v>
      </c>
      <c r="U702" s="20">
        <v>2.7</v>
      </c>
      <c r="V702" s="20" t="s">
        <v>1721</v>
      </c>
      <c r="W702" s="20">
        <v>0.2</v>
      </c>
      <c r="X702" s="23" t="b">
        <v>0</v>
      </c>
      <c r="Y702" s="20"/>
      <c r="Z702" s="20" t="s">
        <v>858</v>
      </c>
      <c r="AA702" s="22">
        <v>20</v>
      </c>
      <c r="AB702" s="22">
        <v>39</v>
      </c>
      <c r="AC702" s="22">
        <v>8</v>
      </c>
      <c r="AD702" s="22">
        <v>9835</v>
      </c>
      <c r="AE702" s="22">
        <v>331</v>
      </c>
      <c r="AF702" s="22">
        <v>11597</v>
      </c>
      <c r="AG702" s="22">
        <v>775</v>
      </c>
      <c r="AH702" s="20">
        <v>0.4</v>
      </c>
      <c r="AI702" s="20">
        <v>1.6</v>
      </c>
      <c r="AJ702" s="20" t="s">
        <v>1722</v>
      </c>
      <c r="AK702" s="22">
        <v>16</v>
      </c>
      <c r="AL702" s="22">
        <v>1</v>
      </c>
      <c r="AM702" s="22">
        <v>0</v>
      </c>
      <c r="AN702" s="22">
        <v>0</v>
      </c>
      <c r="AO702" s="22">
        <v>1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1</v>
      </c>
      <c r="AW702" s="22">
        <v>37</v>
      </c>
      <c r="AX702" s="20">
        <v>42.2</v>
      </c>
      <c r="AY702" s="20">
        <v>11.4</v>
      </c>
      <c r="AZ702" s="20">
        <v>35</v>
      </c>
      <c r="BA702" s="20">
        <v>8.8000000000000007</v>
      </c>
      <c r="BB702" s="22">
        <v>0</v>
      </c>
      <c r="BC702" s="20">
        <v>0.26</v>
      </c>
      <c r="BD702" s="20">
        <v>0.01</v>
      </c>
      <c r="BE702" s="20">
        <v>0.27</v>
      </c>
      <c r="BF702" s="20">
        <v>0.3</v>
      </c>
      <c r="BG702" s="22">
        <v>236</v>
      </c>
      <c r="BH702" s="22">
        <v>27</v>
      </c>
      <c r="BI702" s="22">
        <v>292</v>
      </c>
      <c r="BJ702" s="22">
        <v>41</v>
      </c>
      <c r="BK702" s="22">
        <v>154</v>
      </c>
      <c r="BL702" s="22">
        <v>32</v>
      </c>
      <c r="BM702" s="22">
        <v>260</v>
      </c>
      <c r="BN702" s="22">
        <v>37</v>
      </c>
      <c r="BO702" s="20"/>
      <c r="BP702" s="20"/>
      <c r="BQ702" s="20"/>
      <c r="BR702" s="20"/>
      <c r="BS702" s="20"/>
      <c r="BT702" s="20"/>
      <c r="BU702" s="22">
        <v>1.46</v>
      </c>
      <c r="BV702" s="22">
        <v>0</v>
      </c>
      <c r="BW702" s="22">
        <v>0.06</v>
      </c>
      <c r="BX702" s="22">
        <v>1.52</v>
      </c>
      <c r="BY702" s="22">
        <v>1.69</v>
      </c>
      <c r="BZ702" s="22">
        <v>5.62</v>
      </c>
      <c r="CA702" s="22">
        <v>204</v>
      </c>
      <c r="CB702" s="22">
        <v>46</v>
      </c>
      <c r="CC702" s="22">
        <v>192</v>
      </c>
      <c r="CD702" s="22">
        <v>26</v>
      </c>
      <c r="CE702" s="22">
        <v>150</v>
      </c>
      <c r="CF702" s="22">
        <v>23</v>
      </c>
      <c r="CG702" s="22">
        <v>353</v>
      </c>
      <c r="CH702" s="22">
        <v>57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214048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2</v>
      </c>
      <c r="J703" s="20">
        <v>2</v>
      </c>
      <c r="K703" s="20">
        <v>3.5</v>
      </c>
      <c r="L703" s="22">
        <v>2</v>
      </c>
      <c r="M703" s="20" t="s">
        <v>1691</v>
      </c>
      <c r="N703" s="20">
        <v>3</v>
      </c>
      <c r="O703" s="22">
        <v>563</v>
      </c>
      <c r="P703" s="23" t="b">
        <v>0</v>
      </c>
      <c r="Q703" s="20"/>
      <c r="R703" s="20"/>
      <c r="S703" s="22">
        <v>45</v>
      </c>
      <c r="T703" s="20" t="s">
        <v>1692</v>
      </c>
      <c r="U703" s="20">
        <v>2.2000000000000002</v>
      </c>
      <c r="V703" s="20" t="s">
        <v>497</v>
      </c>
      <c r="W703" s="20">
        <v>0.8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13</v>
      </c>
      <c r="AD703" s="22">
        <v>31077</v>
      </c>
      <c r="AE703" s="22">
        <v>394</v>
      </c>
      <c r="AF703" s="22">
        <v>29188</v>
      </c>
      <c r="AG703" s="22">
        <v>3340</v>
      </c>
      <c r="AH703" s="20">
        <v>0.7</v>
      </c>
      <c r="AI703" s="20">
        <v>2.9</v>
      </c>
      <c r="AJ703" s="20" t="s">
        <v>497</v>
      </c>
      <c r="AK703" s="22">
        <v>540</v>
      </c>
      <c r="AL703" s="22">
        <v>0</v>
      </c>
      <c r="AM703" s="22">
        <v>0</v>
      </c>
      <c r="AN703" s="22">
        <v>1</v>
      </c>
      <c r="AO703" s="22">
        <v>12</v>
      </c>
      <c r="AP703" s="22">
        <v>0</v>
      </c>
      <c r="AQ703" s="22">
        <v>0</v>
      </c>
      <c r="AR703" s="22">
        <v>0</v>
      </c>
      <c r="AS703" s="22">
        <v>1</v>
      </c>
      <c r="AT703" s="22">
        <v>0</v>
      </c>
      <c r="AU703" s="22">
        <v>0</v>
      </c>
      <c r="AV703" s="22">
        <v>2</v>
      </c>
      <c r="AW703" s="22">
        <v>89</v>
      </c>
      <c r="AX703" s="20">
        <v>123</v>
      </c>
      <c r="AY703" s="20">
        <v>39.4</v>
      </c>
      <c r="AZ703" s="20">
        <v>58</v>
      </c>
      <c r="BA703" s="20">
        <v>22.1</v>
      </c>
      <c r="BB703" s="22">
        <v>6</v>
      </c>
      <c r="BC703" s="20">
        <v>0.45</v>
      </c>
      <c r="BD703" s="20">
        <v>0.2</v>
      </c>
      <c r="BE703" s="20">
        <v>0.65</v>
      </c>
      <c r="BF703" s="20">
        <v>11.78</v>
      </c>
      <c r="BG703" s="22">
        <v>66</v>
      </c>
      <c r="BH703" s="22">
        <v>20</v>
      </c>
      <c r="BI703" s="22">
        <v>165</v>
      </c>
      <c r="BJ703" s="22">
        <v>42</v>
      </c>
      <c r="BK703" s="22">
        <v>100</v>
      </c>
      <c r="BL703" s="22">
        <v>13</v>
      </c>
      <c r="BM703" s="22">
        <v>92</v>
      </c>
      <c r="BN703" s="22">
        <v>21</v>
      </c>
      <c r="BO703" s="20"/>
      <c r="BP703" s="20"/>
      <c r="BQ703" s="20"/>
      <c r="BR703" s="20"/>
      <c r="BS703" s="20"/>
      <c r="BT703" s="20"/>
      <c r="BU703" s="22">
        <v>0.08</v>
      </c>
      <c r="BV703" s="22">
        <v>0</v>
      </c>
      <c r="BW703" s="22">
        <v>0.03</v>
      </c>
      <c r="BX703" s="22">
        <v>0.11</v>
      </c>
      <c r="BY703" s="22">
        <v>1.96</v>
      </c>
      <c r="BZ703" s="22">
        <v>2</v>
      </c>
      <c r="CA703" s="22">
        <v>383</v>
      </c>
      <c r="CB703" s="22">
        <v>71</v>
      </c>
      <c r="CC703" s="22">
        <v>89</v>
      </c>
      <c r="CD703" s="22">
        <v>25</v>
      </c>
      <c r="CE703" s="22">
        <v>188</v>
      </c>
      <c r="CF703" s="22">
        <v>64</v>
      </c>
      <c r="CG703" s="22">
        <v>180</v>
      </c>
      <c r="CH703" s="22">
        <v>70</v>
      </c>
      <c r="CI703" s="22">
        <v>1</v>
      </c>
      <c r="CJ703" s="22">
        <v>0.17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138001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1</v>
      </c>
      <c r="J704" s="20">
        <v>-1</v>
      </c>
      <c r="K704" s="20">
        <v>0.5</v>
      </c>
      <c r="L704" s="22">
        <v>0</v>
      </c>
      <c r="M704" s="20" t="s">
        <v>1261</v>
      </c>
      <c r="N704" s="20">
        <v>0</v>
      </c>
      <c r="O704" s="22">
        <v>564</v>
      </c>
      <c r="P704" s="23" t="b">
        <v>0</v>
      </c>
      <c r="Q704" s="20"/>
      <c r="R704" s="20"/>
      <c r="S704" s="22">
        <v>40</v>
      </c>
      <c r="T704" s="20" t="s">
        <v>2347</v>
      </c>
      <c r="U704" s="20">
        <v>0</v>
      </c>
      <c r="V704" s="20" t="s">
        <v>2348</v>
      </c>
      <c r="W704" s="20">
        <v>0.8</v>
      </c>
      <c r="X704" s="23" t="b">
        <v>0</v>
      </c>
      <c r="Y704" s="20"/>
      <c r="Z704" s="20" t="s">
        <v>858</v>
      </c>
      <c r="AA704" s="22">
        <v>20</v>
      </c>
      <c r="AB704" s="22">
        <v>39</v>
      </c>
      <c r="AC704" s="22">
        <v>0</v>
      </c>
      <c r="AD704" s="22">
        <v>10999</v>
      </c>
      <c r="AE704" s="22">
        <v>377</v>
      </c>
      <c r="AF704" s="22">
        <v>16195</v>
      </c>
      <c r="AG704" s="22">
        <v>831</v>
      </c>
      <c r="AH704" s="20">
        <v>0</v>
      </c>
      <c r="AI704" s="20">
        <v>0</v>
      </c>
      <c r="AJ704" s="20" t="s">
        <v>2348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444</v>
      </c>
      <c r="BH704" s="22">
        <v>44</v>
      </c>
      <c r="BI704" s="22">
        <v>428</v>
      </c>
      <c r="BJ704" s="22">
        <v>27</v>
      </c>
      <c r="BK704" s="22">
        <v>399</v>
      </c>
      <c r="BL704" s="22">
        <v>23</v>
      </c>
      <c r="BM704" s="22">
        <v>450</v>
      </c>
      <c r="BN704" s="22">
        <v>44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622</v>
      </c>
      <c r="CB704" s="22">
        <v>51</v>
      </c>
      <c r="CC704" s="22">
        <v>412</v>
      </c>
      <c r="CD704" s="22">
        <v>44</v>
      </c>
      <c r="CE704" s="22">
        <v>445</v>
      </c>
      <c r="CF704" s="22">
        <v>44</v>
      </c>
      <c r="CG704" s="22">
        <v>178</v>
      </c>
      <c r="CH704" s="22">
        <v>25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151086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0.8</v>
      </c>
      <c r="K705" s="20">
        <v>2.2999999999999998</v>
      </c>
      <c r="L705" s="22">
        <v>1</v>
      </c>
      <c r="M705" s="20" t="s">
        <v>1727</v>
      </c>
      <c r="N705" s="20">
        <v>1.8</v>
      </c>
      <c r="O705" s="22">
        <v>565</v>
      </c>
      <c r="P705" s="23" t="b">
        <v>0</v>
      </c>
      <c r="Q705" s="20"/>
      <c r="R705" s="20"/>
      <c r="S705" s="22">
        <v>50</v>
      </c>
      <c r="T705" s="20" t="s">
        <v>1728</v>
      </c>
      <c r="U705" s="20">
        <v>1.7</v>
      </c>
      <c r="V705" s="20" t="s">
        <v>1729</v>
      </c>
      <c r="W705" s="20">
        <v>0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10</v>
      </c>
      <c r="AD705" s="22">
        <v>2278</v>
      </c>
      <c r="AE705" s="22">
        <v>61</v>
      </c>
      <c r="AF705" s="22">
        <v>2714</v>
      </c>
      <c r="AG705" s="22">
        <v>177</v>
      </c>
      <c r="AH705" s="20">
        <v>0.4</v>
      </c>
      <c r="AI705" s="20">
        <v>2</v>
      </c>
      <c r="AJ705" s="20" t="s">
        <v>1729</v>
      </c>
      <c r="AK705" s="22">
        <v>527</v>
      </c>
      <c r="AL705" s="22">
        <v>0</v>
      </c>
      <c r="AM705" s="22">
        <v>0</v>
      </c>
      <c r="AN705" s="22">
        <v>1</v>
      </c>
      <c r="AO705" s="22">
        <v>10</v>
      </c>
      <c r="AP705" s="22">
        <v>0</v>
      </c>
      <c r="AQ705" s="22">
        <v>0</v>
      </c>
      <c r="AR705" s="22">
        <v>0</v>
      </c>
      <c r="AS705" s="22">
        <v>3</v>
      </c>
      <c r="AT705" s="22">
        <v>0</v>
      </c>
      <c r="AU705" s="22">
        <v>0</v>
      </c>
      <c r="AV705" s="22">
        <v>0</v>
      </c>
      <c r="AW705" s="22">
        <v>75</v>
      </c>
      <c r="AX705" s="20">
        <v>83.2</v>
      </c>
      <c r="AY705" s="20">
        <v>40.6</v>
      </c>
      <c r="AZ705" s="20">
        <v>82</v>
      </c>
      <c r="BA705" s="20">
        <v>20.7</v>
      </c>
      <c r="BB705" s="22">
        <v>6</v>
      </c>
      <c r="BC705" s="20">
        <v>0.99</v>
      </c>
      <c r="BD705" s="20">
        <v>0.06</v>
      </c>
      <c r="BE705" s="20">
        <v>1.05</v>
      </c>
      <c r="BF705" s="20">
        <v>11.08</v>
      </c>
      <c r="BG705" s="22">
        <v>136</v>
      </c>
      <c r="BH705" s="22">
        <v>49</v>
      </c>
      <c r="BI705" s="22">
        <v>161</v>
      </c>
      <c r="BJ705" s="22">
        <v>100</v>
      </c>
      <c r="BK705" s="22">
        <v>65</v>
      </c>
      <c r="BL705" s="22">
        <v>35</v>
      </c>
      <c r="BM705" s="22">
        <v>104</v>
      </c>
      <c r="BN705" s="22">
        <v>57</v>
      </c>
      <c r="BO705" s="20"/>
      <c r="BP705" s="20"/>
      <c r="BQ705" s="20"/>
      <c r="BR705" s="20"/>
      <c r="BS705" s="20"/>
      <c r="BT705" s="20"/>
      <c r="BU705" s="22">
        <v>0.17</v>
      </c>
      <c r="BV705" s="22">
        <v>0</v>
      </c>
      <c r="BW705" s="22">
        <v>0.01</v>
      </c>
      <c r="BX705" s="22">
        <v>0.18</v>
      </c>
      <c r="BY705" s="22">
        <v>1.89</v>
      </c>
      <c r="BZ705" s="22">
        <v>1.71</v>
      </c>
      <c r="CA705" s="22">
        <v>179</v>
      </c>
      <c r="CB705" s="22">
        <v>108</v>
      </c>
      <c r="CC705" s="22">
        <v>190</v>
      </c>
      <c r="CD705" s="22">
        <v>85</v>
      </c>
      <c r="CE705" s="22">
        <v>255</v>
      </c>
      <c r="CF705" s="22">
        <v>118</v>
      </c>
      <c r="CG705" s="22">
        <v>507</v>
      </c>
      <c r="CH705" s="22">
        <v>177</v>
      </c>
      <c r="CI705" s="22">
        <v>1.02</v>
      </c>
      <c r="CJ705" s="22">
        <v>0.17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247632</v>
      </c>
      <c r="D706" s="22">
        <v>1</v>
      </c>
      <c r="E706" s="22">
        <v>-1</v>
      </c>
      <c r="F706" s="22">
        <v>1</v>
      </c>
      <c r="G706" s="22">
        <v>-1</v>
      </c>
      <c r="H706" s="22">
        <v>0</v>
      </c>
      <c r="I706" s="22">
        <v>3</v>
      </c>
      <c r="J706" s="20">
        <v>6.8</v>
      </c>
      <c r="K706" s="20">
        <v>8.3000000000000007</v>
      </c>
      <c r="L706" s="22">
        <v>9</v>
      </c>
      <c r="M706" s="20" t="s">
        <v>1694</v>
      </c>
      <c r="N706" s="20">
        <v>7.8</v>
      </c>
      <c r="O706" s="22">
        <v>567</v>
      </c>
      <c r="P706" s="23" t="b">
        <v>0</v>
      </c>
      <c r="Q706" s="20"/>
      <c r="R706" s="20"/>
      <c r="S706" s="22">
        <v>56</v>
      </c>
      <c r="T706" s="20" t="s">
        <v>1695</v>
      </c>
      <c r="U706" s="20">
        <v>5.7</v>
      </c>
      <c r="V706" s="20" t="s">
        <v>1696</v>
      </c>
      <c r="W706" s="20">
        <v>3.3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34</v>
      </c>
      <c r="AD706" s="22">
        <v>326111</v>
      </c>
      <c r="AE706" s="22">
        <v>87835</v>
      </c>
      <c r="AF706" s="22">
        <v>41613</v>
      </c>
      <c r="AG706" s="22">
        <v>13384</v>
      </c>
      <c r="AH706" s="20">
        <v>1.4</v>
      </c>
      <c r="AI706" s="20">
        <v>6.1</v>
      </c>
      <c r="AJ706" s="20" t="s">
        <v>274</v>
      </c>
      <c r="AK706" s="22">
        <v>540</v>
      </c>
      <c r="AL706" s="22">
        <v>1</v>
      </c>
      <c r="AM706" s="22">
        <v>4</v>
      </c>
      <c r="AN706" s="22">
        <v>1</v>
      </c>
      <c r="AO706" s="22">
        <v>12</v>
      </c>
      <c r="AP706" s="22">
        <v>0</v>
      </c>
      <c r="AQ706" s="22">
        <v>0</v>
      </c>
      <c r="AR706" s="22">
        <v>0</v>
      </c>
      <c r="AS706" s="22">
        <v>1</v>
      </c>
      <c r="AT706" s="22">
        <v>0</v>
      </c>
      <c r="AU706" s="22">
        <v>0</v>
      </c>
      <c r="AV706" s="22">
        <v>5</v>
      </c>
      <c r="AW706" s="22">
        <v>144</v>
      </c>
      <c r="AX706" s="20">
        <v>179.4</v>
      </c>
      <c r="AY706" s="20">
        <v>275.39999999999998</v>
      </c>
      <c r="AZ706" s="20">
        <v>144</v>
      </c>
      <c r="BA706" s="20">
        <v>59.8</v>
      </c>
      <c r="BB706" s="22">
        <v>6</v>
      </c>
      <c r="BC706" s="20">
        <v>1.28</v>
      </c>
      <c r="BD706" s="20">
        <v>2.1800000000000002</v>
      </c>
      <c r="BE706" s="20">
        <v>3.46</v>
      </c>
      <c r="BF706" s="20">
        <v>11.78</v>
      </c>
      <c r="BG706" s="22">
        <v>19</v>
      </c>
      <c r="BH706" s="22">
        <v>9</v>
      </c>
      <c r="BI706" s="22">
        <v>2</v>
      </c>
      <c r="BJ706" s="22">
        <v>2</v>
      </c>
      <c r="BK706" s="22">
        <v>30</v>
      </c>
      <c r="BL706" s="22">
        <v>19</v>
      </c>
      <c r="BM706" s="22">
        <v>6</v>
      </c>
      <c r="BN706" s="22">
        <v>5</v>
      </c>
      <c r="BO706" s="22">
        <v>1</v>
      </c>
      <c r="BP706" s="20"/>
      <c r="BQ706" s="22">
        <v>3</v>
      </c>
      <c r="BR706" s="20"/>
      <c r="BS706" s="20"/>
      <c r="BT706" s="20"/>
      <c r="BU706" s="22">
        <v>0.21</v>
      </c>
      <c r="BV706" s="22">
        <v>0</v>
      </c>
      <c r="BW706" s="22">
        <v>0.36</v>
      </c>
      <c r="BX706" s="22">
        <v>0.56999999999999995</v>
      </c>
      <c r="BY706" s="22">
        <v>1.96</v>
      </c>
      <c r="BZ706" s="22">
        <v>2</v>
      </c>
      <c r="CA706" s="22">
        <v>91</v>
      </c>
      <c r="CB706" s="22">
        <v>56</v>
      </c>
      <c r="CC706" s="22">
        <v>4</v>
      </c>
      <c r="CD706" s="22">
        <v>3</v>
      </c>
      <c r="CE706" s="22">
        <v>16</v>
      </c>
      <c r="CF706" s="22">
        <v>10</v>
      </c>
      <c r="CG706" s="22">
        <v>100</v>
      </c>
      <c r="CH706" s="22">
        <v>29</v>
      </c>
      <c r="CI706" s="22">
        <v>1</v>
      </c>
      <c r="CJ706" s="22">
        <v>0.17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200600</v>
      </c>
      <c r="D707" s="22">
        <v>0</v>
      </c>
      <c r="E707" s="22">
        <v>0</v>
      </c>
      <c r="F707" s="22">
        <v>-2</v>
      </c>
      <c r="G707" s="22">
        <v>2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1026</v>
      </c>
      <c r="N707" s="20">
        <v>0</v>
      </c>
      <c r="O707" s="22">
        <v>568</v>
      </c>
      <c r="P707" s="23" t="b">
        <v>0</v>
      </c>
      <c r="Q707" s="20" t="s">
        <v>3319</v>
      </c>
      <c r="R707" s="20" t="s">
        <v>3320</v>
      </c>
      <c r="S707" s="22">
        <v>53</v>
      </c>
      <c r="T707" s="20" t="s">
        <v>1689</v>
      </c>
      <c r="U707" s="20">
        <v>0</v>
      </c>
      <c r="V707" s="20" t="s">
        <v>1690</v>
      </c>
      <c r="W707" s="20">
        <v>0.1</v>
      </c>
      <c r="X707" s="23" t="b">
        <v>0</v>
      </c>
      <c r="Y707" s="20"/>
      <c r="Z707" s="20" t="s">
        <v>872</v>
      </c>
      <c r="AA707" s="22">
        <v>20</v>
      </c>
      <c r="AB707" s="22">
        <v>39</v>
      </c>
      <c r="AC707" s="22">
        <v>0</v>
      </c>
      <c r="AD707" s="22">
        <v>868</v>
      </c>
      <c r="AE707" s="22">
        <v>0</v>
      </c>
      <c r="AF707" s="22">
        <v>10000</v>
      </c>
      <c r="AG707" s="22">
        <v>247</v>
      </c>
      <c r="AH707" s="20">
        <v>0</v>
      </c>
      <c r="AI707" s="20">
        <v>0</v>
      </c>
      <c r="AJ707" s="20" t="s">
        <v>440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696</v>
      </c>
      <c r="BH707" s="22">
        <v>298</v>
      </c>
      <c r="BI707" s="22">
        <v>696</v>
      </c>
      <c r="BJ707" s="22">
        <v>299</v>
      </c>
      <c r="BK707" s="22">
        <v>692</v>
      </c>
      <c r="BL707" s="22">
        <v>296</v>
      </c>
      <c r="BM707" s="22">
        <v>697</v>
      </c>
      <c r="BN707" s="22">
        <v>299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151</v>
      </c>
      <c r="CB707" s="22">
        <v>96</v>
      </c>
      <c r="CC707" s="22">
        <v>688</v>
      </c>
      <c r="CD707" s="22">
        <v>296</v>
      </c>
      <c r="CE707" s="22">
        <v>696</v>
      </c>
      <c r="CF707" s="22">
        <v>298</v>
      </c>
      <c r="CG707" s="22">
        <v>476</v>
      </c>
      <c r="CH707" s="22">
        <v>160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149065</v>
      </c>
      <c r="D708" s="22">
        <v>0</v>
      </c>
      <c r="E708" s="22">
        <v>0</v>
      </c>
      <c r="F708" s="22">
        <v>0</v>
      </c>
      <c r="G708" s="22">
        <v>0</v>
      </c>
      <c r="H708" s="22">
        <v>1</v>
      </c>
      <c r="I708" s="22">
        <v>1</v>
      </c>
      <c r="J708" s="20">
        <v>3.8</v>
      </c>
      <c r="K708" s="20">
        <v>5.3</v>
      </c>
      <c r="L708" s="22">
        <v>3</v>
      </c>
      <c r="M708" s="20" t="s">
        <v>1681</v>
      </c>
      <c r="N708" s="20">
        <v>4.8</v>
      </c>
      <c r="O708" s="22">
        <v>569</v>
      </c>
      <c r="P708" s="23" t="b">
        <v>0</v>
      </c>
      <c r="Q708" s="20"/>
      <c r="R708" s="20"/>
      <c r="S708" s="22">
        <v>50</v>
      </c>
      <c r="T708" s="20" t="s">
        <v>1682</v>
      </c>
      <c r="U708" s="20">
        <v>3.7</v>
      </c>
      <c r="V708" s="20" t="s">
        <v>1683</v>
      </c>
      <c r="W708" s="20">
        <v>1.7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22</v>
      </c>
      <c r="AD708" s="22">
        <v>84655</v>
      </c>
      <c r="AE708" s="22">
        <v>2391</v>
      </c>
      <c r="AF708" s="22">
        <v>46551</v>
      </c>
      <c r="AG708" s="22">
        <v>6531</v>
      </c>
      <c r="AH708" s="20">
        <v>1</v>
      </c>
      <c r="AI708" s="20">
        <v>4.4000000000000004</v>
      </c>
      <c r="AJ708" s="20" t="s">
        <v>94</v>
      </c>
      <c r="AK708" s="22">
        <v>540</v>
      </c>
      <c r="AL708" s="22">
        <v>0</v>
      </c>
      <c r="AM708" s="22">
        <v>0</v>
      </c>
      <c r="AN708" s="22">
        <v>1</v>
      </c>
      <c r="AO708" s="22">
        <v>12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26</v>
      </c>
      <c r="AV708" s="22">
        <v>3</v>
      </c>
      <c r="AW708" s="22">
        <v>125</v>
      </c>
      <c r="AX708" s="20">
        <v>206.8</v>
      </c>
      <c r="AY708" s="20">
        <v>0</v>
      </c>
      <c r="AZ708" s="20">
        <v>0</v>
      </c>
      <c r="BA708" s="20">
        <v>20.7</v>
      </c>
      <c r="BB708" s="22">
        <v>6</v>
      </c>
      <c r="BC708" s="20">
        <v>0</v>
      </c>
      <c r="BD708" s="20">
        <v>0</v>
      </c>
      <c r="BE708" s="20">
        <v>0</v>
      </c>
      <c r="BF708" s="20">
        <v>11.78</v>
      </c>
      <c r="BG708" s="22">
        <v>8</v>
      </c>
      <c r="BH708" s="22">
        <v>4</v>
      </c>
      <c r="BI708" s="22">
        <v>678</v>
      </c>
      <c r="BJ708" s="22">
        <v>83</v>
      </c>
      <c r="BK708" s="22">
        <v>674</v>
      </c>
      <c r="BL708" s="22">
        <v>82</v>
      </c>
      <c r="BM708" s="22">
        <v>103</v>
      </c>
      <c r="BN708" s="22">
        <v>4</v>
      </c>
      <c r="BO708" s="20"/>
      <c r="BP708" s="20"/>
      <c r="BQ708" s="20"/>
      <c r="BR708" s="20"/>
      <c r="BS708" s="20"/>
      <c r="BT708" s="20"/>
      <c r="BU708" s="22">
        <v>0</v>
      </c>
      <c r="BV708" s="22">
        <v>4.33</v>
      </c>
      <c r="BW708" s="22">
        <v>0</v>
      </c>
      <c r="BX708" s="22">
        <v>0</v>
      </c>
      <c r="BY708" s="22">
        <v>1.96</v>
      </c>
      <c r="BZ708" s="22">
        <v>2</v>
      </c>
      <c r="CA708" s="22">
        <v>178</v>
      </c>
      <c r="CB708" s="22">
        <v>6</v>
      </c>
      <c r="CC708" s="22">
        <v>36</v>
      </c>
      <c r="CD708" s="22">
        <v>3</v>
      </c>
      <c r="CE708" s="22">
        <v>92</v>
      </c>
      <c r="CF708" s="22">
        <v>9</v>
      </c>
      <c r="CG708" s="22">
        <v>134</v>
      </c>
      <c r="CH708" s="22">
        <v>19</v>
      </c>
      <c r="CI708" s="22">
        <v>1</v>
      </c>
      <c r="CJ708" s="22">
        <v>0.17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88484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3</v>
      </c>
      <c r="J709" s="20">
        <v>-0.5</v>
      </c>
      <c r="K709" s="20">
        <v>1</v>
      </c>
      <c r="L709" s="22">
        <v>0</v>
      </c>
      <c r="M709" s="20" t="s">
        <v>895</v>
      </c>
      <c r="N709" s="20">
        <v>0.5</v>
      </c>
      <c r="O709" s="22">
        <v>570</v>
      </c>
      <c r="P709" s="23" t="b">
        <v>0</v>
      </c>
      <c r="Q709" s="20"/>
      <c r="R709" s="20"/>
      <c r="S709" s="22">
        <v>50</v>
      </c>
      <c r="T709" s="20" t="s">
        <v>1730</v>
      </c>
      <c r="U709" s="20">
        <v>2.2000000000000002</v>
      </c>
      <c r="V709" s="20" t="s">
        <v>1731</v>
      </c>
      <c r="W709" s="20">
        <v>0.1</v>
      </c>
      <c r="X709" s="23" t="b">
        <v>0</v>
      </c>
      <c r="Y709" s="20"/>
      <c r="Z709" s="20" t="s">
        <v>858</v>
      </c>
      <c r="AA709" s="22">
        <v>20</v>
      </c>
      <c r="AB709" s="22">
        <v>39</v>
      </c>
      <c r="AC709" s="22">
        <v>9</v>
      </c>
      <c r="AD709" s="22">
        <v>15414</v>
      </c>
      <c r="AE709" s="22">
        <v>85</v>
      </c>
      <c r="AF709" s="22">
        <v>16595</v>
      </c>
      <c r="AG709" s="22">
        <v>875</v>
      </c>
      <c r="AH709" s="20">
        <v>0.1</v>
      </c>
      <c r="AI709" s="20">
        <v>1.8</v>
      </c>
      <c r="AJ709" s="20" t="s">
        <v>1731</v>
      </c>
      <c r="AK709" s="22">
        <v>172</v>
      </c>
      <c r="AL709" s="22">
        <v>0</v>
      </c>
      <c r="AM709" s="22">
        <v>1</v>
      </c>
      <c r="AN709" s="22">
        <v>1</v>
      </c>
      <c r="AO709" s="22">
        <v>1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33</v>
      </c>
      <c r="AX709" s="20">
        <v>46.8</v>
      </c>
      <c r="AY709" s="20">
        <v>99.9</v>
      </c>
      <c r="AZ709" s="20">
        <v>44</v>
      </c>
      <c r="BA709" s="20">
        <v>19.100000000000001</v>
      </c>
      <c r="BB709" s="22">
        <v>2</v>
      </c>
      <c r="BC709" s="20">
        <v>0.41</v>
      </c>
      <c r="BD709" s="20">
        <v>0.67</v>
      </c>
      <c r="BE709" s="20">
        <v>1.08</v>
      </c>
      <c r="BF709" s="20">
        <v>2.29</v>
      </c>
      <c r="BG709" s="22">
        <v>227</v>
      </c>
      <c r="BH709" s="22">
        <v>92</v>
      </c>
      <c r="BI709" s="22">
        <v>49</v>
      </c>
      <c r="BJ709" s="22">
        <v>36</v>
      </c>
      <c r="BK709" s="22">
        <v>131</v>
      </c>
      <c r="BL709" s="22">
        <v>82</v>
      </c>
      <c r="BM709" s="22">
        <v>118</v>
      </c>
      <c r="BN709" s="22">
        <v>66</v>
      </c>
      <c r="BO709" s="22">
        <v>2</v>
      </c>
      <c r="BP709" s="20"/>
      <c r="BQ709" s="22">
        <v>2</v>
      </c>
      <c r="BR709" s="20"/>
      <c r="BS709" s="20"/>
      <c r="BT709" s="20"/>
      <c r="BU709" s="22">
        <v>0.21</v>
      </c>
      <c r="BV709" s="22">
        <v>0</v>
      </c>
      <c r="BW709" s="22">
        <v>0.35</v>
      </c>
      <c r="BX709" s="22">
        <v>0.56000000000000005</v>
      </c>
      <c r="BY709" s="22">
        <v>1.2</v>
      </c>
      <c r="BZ709" s="22">
        <v>0.52</v>
      </c>
      <c r="CA709" s="22">
        <v>170</v>
      </c>
      <c r="CB709" s="22">
        <v>104</v>
      </c>
      <c r="CC709" s="22">
        <v>328</v>
      </c>
      <c r="CD709" s="22">
        <v>156</v>
      </c>
      <c r="CE709" s="22">
        <v>192</v>
      </c>
      <c r="CF709" s="22">
        <v>83</v>
      </c>
      <c r="CG709" s="22">
        <v>375</v>
      </c>
      <c r="CH709" s="22">
        <v>119</v>
      </c>
      <c r="CI709" s="22">
        <v>1.05</v>
      </c>
      <c r="CJ709" s="22">
        <v>0.52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216208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1</v>
      </c>
      <c r="J710" s="20">
        <v>0</v>
      </c>
      <c r="K710" s="20">
        <v>0</v>
      </c>
      <c r="L710" s="22">
        <v>0</v>
      </c>
      <c r="M710" s="20" t="s">
        <v>1706</v>
      </c>
      <c r="N710" s="20">
        <v>0</v>
      </c>
      <c r="O710" s="22">
        <v>571</v>
      </c>
      <c r="P710" s="23" t="b">
        <v>0</v>
      </c>
      <c r="Q710" s="20" t="s">
        <v>2485</v>
      </c>
      <c r="R710" s="20" t="s">
        <v>2486</v>
      </c>
      <c r="S710" s="22">
        <v>40</v>
      </c>
      <c r="T710" s="20" t="s">
        <v>1707</v>
      </c>
      <c r="U710" s="20">
        <v>0</v>
      </c>
      <c r="V710" s="20" t="s">
        <v>761</v>
      </c>
      <c r="W710" s="20">
        <v>0.4</v>
      </c>
      <c r="X710" s="23" t="b">
        <v>0</v>
      </c>
      <c r="Y710" s="20"/>
      <c r="Z710" s="20" t="s">
        <v>872</v>
      </c>
      <c r="AA710" s="22">
        <v>20</v>
      </c>
      <c r="AB710" s="22">
        <v>39</v>
      </c>
      <c r="AC710" s="22">
        <v>0</v>
      </c>
      <c r="AD710" s="22">
        <v>0</v>
      </c>
      <c r="AE710" s="22">
        <v>0</v>
      </c>
      <c r="AF710" s="22">
        <v>17270</v>
      </c>
      <c r="AG710" s="22">
        <v>586</v>
      </c>
      <c r="AH710" s="20">
        <v>0</v>
      </c>
      <c r="AI710" s="20">
        <v>0</v>
      </c>
      <c r="AJ710" s="20" t="s">
        <v>761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463</v>
      </c>
      <c r="BH710" s="22">
        <v>53</v>
      </c>
      <c r="BI710" s="22">
        <v>448</v>
      </c>
      <c r="BJ710" s="22">
        <v>36</v>
      </c>
      <c r="BK710" s="22">
        <v>419</v>
      </c>
      <c r="BL710" s="22">
        <v>32</v>
      </c>
      <c r="BM710" s="22">
        <v>469</v>
      </c>
      <c r="BN710" s="22">
        <v>53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645</v>
      </c>
      <c r="CB710" s="22">
        <v>60</v>
      </c>
      <c r="CC710" s="22">
        <v>431</v>
      </c>
      <c r="CD710" s="22">
        <v>52</v>
      </c>
      <c r="CE710" s="22">
        <v>465</v>
      </c>
      <c r="CF710" s="22">
        <v>53</v>
      </c>
      <c r="CG710" s="22">
        <v>238</v>
      </c>
      <c r="CH710" s="22">
        <v>30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200402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2</v>
      </c>
      <c r="J711" s="20">
        <v>0.8</v>
      </c>
      <c r="K711" s="20">
        <v>2.2999999999999998</v>
      </c>
      <c r="L711" s="22">
        <v>2</v>
      </c>
      <c r="M711" s="20" t="s">
        <v>1686</v>
      </c>
      <c r="N711" s="20">
        <v>1.8</v>
      </c>
      <c r="O711" s="22">
        <v>572</v>
      </c>
      <c r="P711" s="23" t="b">
        <v>0</v>
      </c>
      <c r="Q711" s="20"/>
      <c r="R711" s="20"/>
      <c r="S711" s="22">
        <v>45</v>
      </c>
      <c r="T711" s="20" t="s">
        <v>1687</v>
      </c>
      <c r="U711" s="20">
        <v>1.5</v>
      </c>
      <c r="V711" s="20" t="s">
        <v>1688</v>
      </c>
      <c r="W711" s="20">
        <v>0.5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9</v>
      </c>
      <c r="AD711" s="22">
        <v>26410</v>
      </c>
      <c r="AE711" s="22">
        <v>491</v>
      </c>
      <c r="AF711" s="22">
        <v>18761</v>
      </c>
      <c r="AG711" s="22">
        <v>1980</v>
      </c>
      <c r="AH711" s="20">
        <v>0.4</v>
      </c>
      <c r="AI711" s="20">
        <v>2</v>
      </c>
      <c r="AJ711" s="20" t="s">
        <v>2350</v>
      </c>
      <c r="AK711" s="22">
        <v>533</v>
      </c>
      <c r="AL711" s="22">
        <v>0</v>
      </c>
      <c r="AM711" s="22">
        <v>0</v>
      </c>
      <c r="AN711" s="22">
        <v>1</v>
      </c>
      <c r="AO711" s="22">
        <v>12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0</v>
      </c>
      <c r="AW711" s="22">
        <v>82</v>
      </c>
      <c r="AX711" s="20">
        <v>109.6</v>
      </c>
      <c r="AY711" s="20">
        <v>53.3</v>
      </c>
      <c r="AZ711" s="20">
        <v>13</v>
      </c>
      <c r="BA711" s="20">
        <v>17.600000000000001</v>
      </c>
      <c r="BB711" s="22">
        <v>6</v>
      </c>
      <c r="BC711" s="20">
        <v>0.14000000000000001</v>
      </c>
      <c r="BD711" s="20">
        <v>0.32</v>
      </c>
      <c r="BE711" s="20">
        <v>0.46</v>
      </c>
      <c r="BF711" s="20">
        <v>11.39</v>
      </c>
      <c r="BG711" s="22">
        <v>85</v>
      </c>
      <c r="BH711" s="22">
        <v>28</v>
      </c>
      <c r="BI711" s="22">
        <v>134</v>
      </c>
      <c r="BJ711" s="22">
        <v>30</v>
      </c>
      <c r="BK711" s="22">
        <v>251</v>
      </c>
      <c r="BL711" s="22">
        <v>76</v>
      </c>
      <c r="BM711" s="22">
        <v>133</v>
      </c>
      <c r="BN711" s="22">
        <v>32</v>
      </c>
      <c r="BO711" s="20"/>
      <c r="BP711" s="20"/>
      <c r="BQ711" s="20"/>
      <c r="BR711" s="20"/>
      <c r="BS711" s="20"/>
      <c r="BT711" s="20"/>
      <c r="BU711" s="22">
        <v>0.02</v>
      </c>
      <c r="BV711" s="22">
        <v>0</v>
      </c>
      <c r="BW711" s="22">
        <v>0.05</v>
      </c>
      <c r="BX711" s="22">
        <v>7.0000000000000007E-2</v>
      </c>
      <c r="BY711" s="22">
        <v>1.92</v>
      </c>
      <c r="BZ711" s="22">
        <v>2.0299999999999998</v>
      </c>
      <c r="CA711" s="22">
        <v>377</v>
      </c>
      <c r="CB711" s="22">
        <v>67</v>
      </c>
      <c r="CC711" s="22">
        <v>186</v>
      </c>
      <c r="CD711" s="22">
        <v>62</v>
      </c>
      <c r="CE711" s="22">
        <v>273</v>
      </c>
      <c r="CF711" s="22">
        <v>89</v>
      </c>
      <c r="CG711" s="22">
        <v>229</v>
      </c>
      <c r="CH711" s="22">
        <v>89</v>
      </c>
      <c r="CI711" s="22">
        <v>1.01</v>
      </c>
      <c r="CJ711" s="22">
        <v>0.17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510362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2</v>
      </c>
      <c r="J712" s="20">
        <v>-0.5</v>
      </c>
      <c r="K712" s="20">
        <v>1</v>
      </c>
      <c r="L712" s="22">
        <v>1</v>
      </c>
      <c r="M712" s="20" t="s">
        <v>1701</v>
      </c>
      <c r="N712" s="20">
        <v>0.5</v>
      </c>
      <c r="O712" s="22">
        <v>573</v>
      </c>
      <c r="P712" s="23" t="b">
        <v>0</v>
      </c>
      <c r="Q712" s="20"/>
      <c r="R712" s="20"/>
      <c r="S712" s="22">
        <v>44</v>
      </c>
      <c r="T712" s="20" t="s">
        <v>1702</v>
      </c>
      <c r="U712" s="20">
        <v>1</v>
      </c>
      <c r="V712" s="20" t="s">
        <v>696</v>
      </c>
      <c r="W712" s="20">
        <v>0.1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3</v>
      </c>
      <c r="AD712" s="22">
        <v>973</v>
      </c>
      <c r="AE712" s="22">
        <v>41</v>
      </c>
      <c r="AF712" s="22">
        <v>3614</v>
      </c>
      <c r="AG712" s="22">
        <v>140</v>
      </c>
      <c r="AH712" s="20">
        <v>0.1</v>
      </c>
      <c r="AI712" s="20">
        <v>0.7</v>
      </c>
      <c r="AJ712" s="20" t="s">
        <v>639</v>
      </c>
      <c r="AK712" s="22">
        <v>69</v>
      </c>
      <c r="AL712" s="22">
        <v>0</v>
      </c>
      <c r="AM712" s="22">
        <v>0</v>
      </c>
      <c r="AN712" s="22">
        <v>0</v>
      </c>
      <c r="AO712" s="22">
        <v>1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11</v>
      </c>
      <c r="AX712" s="20">
        <v>19.2</v>
      </c>
      <c r="AY712" s="20">
        <v>0.7</v>
      </c>
      <c r="AZ712" s="20">
        <v>0</v>
      </c>
      <c r="BA712" s="20">
        <v>2</v>
      </c>
      <c r="BB712" s="22">
        <v>0</v>
      </c>
      <c r="BC712" s="20">
        <v>0</v>
      </c>
      <c r="BD712" s="20">
        <v>0</v>
      </c>
      <c r="BE712" s="20">
        <v>0</v>
      </c>
      <c r="BF712" s="20">
        <v>1.77</v>
      </c>
      <c r="BG712" s="22">
        <v>303</v>
      </c>
      <c r="BH712" s="22">
        <v>116</v>
      </c>
      <c r="BI712" s="22">
        <v>370</v>
      </c>
      <c r="BJ712" s="22">
        <v>136</v>
      </c>
      <c r="BK712" s="22">
        <v>550</v>
      </c>
      <c r="BL712" s="22">
        <v>215</v>
      </c>
      <c r="BM712" s="22">
        <v>365</v>
      </c>
      <c r="BN712" s="22">
        <v>131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2.31</v>
      </c>
      <c r="BZ712" s="22">
        <v>1.3</v>
      </c>
      <c r="CA712" s="22">
        <v>578</v>
      </c>
      <c r="CB712" s="22">
        <v>150</v>
      </c>
      <c r="CC712" s="22">
        <v>315</v>
      </c>
      <c r="CD712" s="22">
        <v>103</v>
      </c>
      <c r="CE712" s="22">
        <v>339</v>
      </c>
      <c r="CF712" s="22">
        <v>123</v>
      </c>
      <c r="CG712" s="22">
        <v>441</v>
      </c>
      <c r="CH712" s="22">
        <v>172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476502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3</v>
      </c>
      <c r="J713" s="20">
        <v>-0.2</v>
      </c>
      <c r="K713" s="20">
        <v>1.3</v>
      </c>
      <c r="L713" s="22">
        <v>1</v>
      </c>
      <c r="M713" s="20" t="s">
        <v>965</v>
      </c>
      <c r="N713" s="20">
        <v>0.8</v>
      </c>
      <c r="O713" s="22">
        <v>574</v>
      </c>
      <c r="P713" s="23" t="b">
        <v>0</v>
      </c>
      <c r="Q713" s="20"/>
      <c r="R713" s="20"/>
      <c r="S713" s="22">
        <v>44</v>
      </c>
      <c r="T713" s="20" t="s">
        <v>1723</v>
      </c>
      <c r="U713" s="20">
        <v>1</v>
      </c>
      <c r="V713" s="20" t="s">
        <v>670</v>
      </c>
      <c r="W713" s="20">
        <v>0.5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3</v>
      </c>
      <c r="AD713" s="22">
        <v>17088</v>
      </c>
      <c r="AE713" s="22">
        <v>1973</v>
      </c>
      <c r="AF713" s="22">
        <v>27306</v>
      </c>
      <c r="AG713" s="22">
        <v>1254</v>
      </c>
      <c r="AH713" s="20">
        <v>0.2</v>
      </c>
      <c r="AI713" s="20">
        <v>0.7</v>
      </c>
      <c r="AJ713" s="20" t="s">
        <v>2351</v>
      </c>
      <c r="AK713" s="22">
        <v>47</v>
      </c>
      <c r="AL713" s="22">
        <v>0</v>
      </c>
      <c r="AM713" s="22">
        <v>0</v>
      </c>
      <c r="AN713" s="22">
        <v>0</v>
      </c>
      <c r="AO713" s="22">
        <v>4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4</v>
      </c>
      <c r="AX713" s="20">
        <v>6.4</v>
      </c>
      <c r="AY713" s="20">
        <v>2.7</v>
      </c>
      <c r="AZ713" s="20">
        <v>2</v>
      </c>
      <c r="BA713" s="20">
        <v>1.2</v>
      </c>
      <c r="BB713" s="22">
        <v>0</v>
      </c>
      <c r="BC713" s="20">
        <v>0</v>
      </c>
      <c r="BD713" s="20">
        <v>0.01</v>
      </c>
      <c r="BE713" s="20">
        <v>0.01</v>
      </c>
      <c r="BF713" s="20">
        <v>1.91</v>
      </c>
      <c r="BG713" s="22">
        <v>364</v>
      </c>
      <c r="BH713" s="22">
        <v>163</v>
      </c>
      <c r="BI713" s="22">
        <v>339</v>
      </c>
      <c r="BJ713" s="22">
        <v>169</v>
      </c>
      <c r="BK713" s="22">
        <v>342</v>
      </c>
      <c r="BL713" s="22">
        <v>168</v>
      </c>
      <c r="BM713" s="22">
        <v>382</v>
      </c>
      <c r="BN713" s="22">
        <v>178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0.02</v>
      </c>
      <c r="BX713" s="22">
        <v>0.02</v>
      </c>
      <c r="BY713" s="22">
        <v>3.66</v>
      </c>
      <c r="BZ713" s="22">
        <v>7.66</v>
      </c>
      <c r="CA713" s="22">
        <v>563</v>
      </c>
      <c r="CB713" s="22">
        <v>296</v>
      </c>
      <c r="CC713" s="22">
        <v>286</v>
      </c>
      <c r="CD713" s="22">
        <v>128</v>
      </c>
      <c r="CE713" s="22">
        <v>334</v>
      </c>
      <c r="CF713" s="22">
        <v>146</v>
      </c>
      <c r="CG713" s="22">
        <v>227</v>
      </c>
      <c r="CH713" s="22">
        <v>70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100</v>
      </c>
      <c r="B714" s="22">
        <v>100</v>
      </c>
      <c r="C714" s="22">
        <v>430871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4</v>
      </c>
      <c r="J714" s="20">
        <v>2</v>
      </c>
      <c r="K714" s="20">
        <v>3.5</v>
      </c>
      <c r="L714" s="22">
        <v>2</v>
      </c>
      <c r="M714" s="20" t="s">
        <v>642</v>
      </c>
      <c r="N714" s="20">
        <v>3</v>
      </c>
      <c r="O714" s="22">
        <v>590</v>
      </c>
      <c r="P714" s="23" t="b">
        <v>0</v>
      </c>
      <c r="Q714" s="20"/>
      <c r="R714" s="20" t="s">
        <v>2667</v>
      </c>
      <c r="S714" s="22">
        <v>55</v>
      </c>
      <c r="T714" s="20" t="s">
        <v>1724</v>
      </c>
      <c r="U714" s="20">
        <v>2.7</v>
      </c>
      <c r="V714" s="20" t="s">
        <v>1725</v>
      </c>
      <c r="W714" s="20">
        <v>0.6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16</v>
      </c>
      <c r="AD714" s="22">
        <v>71811</v>
      </c>
      <c r="AE714" s="22">
        <v>1730</v>
      </c>
      <c r="AF714" s="22">
        <v>52089</v>
      </c>
      <c r="AG714" s="22">
        <v>4867</v>
      </c>
      <c r="AH714" s="20">
        <v>0.5</v>
      </c>
      <c r="AI714" s="20">
        <v>2.9</v>
      </c>
      <c r="AJ714" s="20" t="s">
        <v>1726</v>
      </c>
      <c r="AK714" s="22">
        <v>470</v>
      </c>
      <c r="AL714" s="22">
        <v>1</v>
      </c>
      <c r="AM714" s="22">
        <v>0</v>
      </c>
      <c r="AN714" s="22">
        <v>1</v>
      </c>
      <c r="AO714" s="22">
        <v>10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57</v>
      </c>
      <c r="AX714" s="20">
        <v>75</v>
      </c>
      <c r="AY714" s="20">
        <v>62.2</v>
      </c>
      <c r="AZ714" s="20">
        <v>127</v>
      </c>
      <c r="BA714" s="20">
        <v>26.5</v>
      </c>
      <c r="BB714" s="22">
        <v>6</v>
      </c>
      <c r="BC714" s="20">
        <v>2.0099999999999998</v>
      </c>
      <c r="BD714" s="20">
        <v>0.45</v>
      </c>
      <c r="BE714" s="20">
        <v>2.46</v>
      </c>
      <c r="BF714" s="20">
        <v>10.15</v>
      </c>
      <c r="BG714" s="22">
        <v>158</v>
      </c>
      <c r="BH714" s="22">
        <v>17</v>
      </c>
      <c r="BI714" s="22">
        <v>115</v>
      </c>
      <c r="BJ714" s="22">
        <v>11</v>
      </c>
      <c r="BK714" s="22">
        <v>41</v>
      </c>
      <c r="BL714" s="22">
        <v>14</v>
      </c>
      <c r="BM714" s="22">
        <v>62</v>
      </c>
      <c r="BN714" s="22">
        <v>15</v>
      </c>
      <c r="BO714" s="20"/>
      <c r="BP714" s="20"/>
      <c r="BQ714" s="20"/>
      <c r="BR714" s="20"/>
      <c r="BS714" s="22">
        <v>1</v>
      </c>
      <c r="BT714" s="20"/>
      <c r="BU714" s="22">
        <v>0.38</v>
      </c>
      <c r="BV714" s="22">
        <v>0</v>
      </c>
      <c r="BW714" s="22">
        <v>0.09</v>
      </c>
      <c r="BX714" s="22">
        <v>0.47</v>
      </c>
      <c r="BY714" s="22">
        <v>1.94</v>
      </c>
      <c r="BZ714" s="22">
        <v>1.91</v>
      </c>
      <c r="CA714" s="22">
        <v>112</v>
      </c>
      <c r="CB714" s="22">
        <v>32</v>
      </c>
      <c r="CC714" s="22">
        <v>100</v>
      </c>
      <c r="CD714" s="22">
        <v>16</v>
      </c>
      <c r="CE714" s="22">
        <v>154</v>
      </c>
      <c r="CF714" s="22">
        <v>24</v>
      </c>
      <c r="CG714" s="22">
        <v>198</v>
      </c>
      <c r="CH714" s="22">
        <v>37</v>
      </c>
      <c r="CI714" s="22">
        <v>1.1499999999999999</v>
      </c>
      <c r="CJ714" s="22">
        <v>0.19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87835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2</v>
      </c>
      <c r="J715" s="20">
        <v>-0.8</v>
      </c>
      <c r="K715" s="20">
        <v>0.7</v>
      </c>
      <c r="L715" s="22">
        <v>1</v>
      </c>
      <c r="M715" s="20" t="s">
        <v>900</v>
      </c>
      <c r="N715" s="20">
        <v>0.2</v>
      </c>
      <c r="O715" s="22">
        <v>598</v>
      </c>
      <c r="P715" s="23" t="b">
        <v>0</v>
      </c>
      <c r="Q715" s="20"/>
      <c r="R715" s="20"/>
      <c r="S715" s="22">
        <v>44</v>
      </c>
      <c r="T715" s="20" t="s">
        <v>1596</v>
      </c>
      <c r="U715" s="20">
        <v>0.5</v>
      </c>
      <c r="V715" s="20" t="s">
        <v>425</v>
      </c>
      <c r="W715" s="20">
        <v>0.2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1</v>
      </c>
      <c r="AD715" s="22">
        <v>3279</v>
      </c>
      <c r="AE715" s="22">
        <v>122</v>
      </c>
      <c r="AF715" s="22">
        <v>13938</v>
      </c>
      <c r="AG715" s="22">
        <v>407</v>
      </c>
      <c r="AH715" s="20">
        <v>0</v>
      </c>
      <c r="AI715" s="20">
        <v>0.2</v>
      </c>
      <c r="AJ715" s="20" t="s">
        <v>425</v>
      </c>
      <c r="AK715" s="22">
        <v>75</v>
      </c>
      <c r="AL715" s="22">
        <v>0</v>
      </c>
      <c r="AM715" s="22">
        <v>0</v>
      </c>
      <c r="AN715" s="22">
        <v>0</v>
      </c>
      <c r="AO715" s="22">
        <v>3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6</v>
      </c>
      <c r="AX715" s="20">
        <v>12.2</v>
      </c>
      <c r="AY715" s="20">
        <v>11.9</v>
      </c>
      <c r="AZ715" s="20">
        <v>9</v>
      </c>
      <c r="BA715" s="20">
        <v>3.3</v>
      </c>
      <c r="BB715" s="22">
        <v>0</v>
      </c>
      <c r="BC715" s="20">
        <v>0.12</v>
      </c>
      <c r="BD715" s="20">
        <v>0.05</v>
      </c>
      <c r="BE715" s="20">
        <v>0.17</v>
      </c>
      <c r="BF715" s="20">
        <v>2.5299999999999998</v>
      </c>
      <c r="BG715" s="22">
        <v>329</v>
      </c>
      <c r="BH715" s="22">
        <v>125</v>
      </c>
      <c r="BI715" s="22">
        <v>288</v>
      </c>
      <c r="BJ715" s="22">
        <v>95</v>
      </c>
      <c r="BK715" s="22">
        <v>279</v>
      </c>
      <c r="BL715" s="22">
        <v>90</v>
      </c>
      <c r="BM715" s="22">
        <v>332</v>
      </c>
      <c r="BN715" s="22">
        <v>118</v>
      </c>
      <c r="BO715" s="20"/>
      <c r="BP715" s="20"/>
      <c r="BQ715" s="20"/>
      <c r="BR715" s="20"/>
      <c r="BS715" s="20"/>
      <c r="BT715" s="20"/>
      <c r="BU715" s="22">
        <v>0.14000000000000001</v>
      </c>
      <c r="BV715" s="22">
        <v>0</v>
      </c>
      <c r="BW715" s="22">
        <v>0.06</v>
      </c>
      <c r="BX715" s="22">
        <v>0.2</v>
      </c>
      <c r="BY715" s="22">
        <v>3.04</v>
      </c>
      <c r="BZ715" s="22">
        <v>3.6</v>
      </c>
      <c r="CA715" s="22">
        <v>487</v>
      </c>
      <c r="CB715" s="22">
        <v>108</v>
      </c>
      <c r="CC715" s="22">
        <v>346</v>
      </c>
      <c r="CD715" s="22">
        <v>113</v>
      </c>
      <c r="CE715" s="22">
        <v>403</v>
      </c>
      <c r="CF715" s="22">
        <v>134</v>
      </c>
      <c r="CG715" s="22">
        <v>325</v>
      </c>
      <c r="CH715" s="22">
        <v>123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231480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-1</v>
      </c>
      <c r="K716" s="20">
        <v>0.5</v>
      </c>
      <c r="L716" s="22">
        <v>0</v>
      </c>
      <c r="M716" s="20" t="s">
        <v>3153</v>
      </c>
      <c r="N716" s="20">
        <v>0</v>
      </c>
      <c r="O716" s="22">
        <v>697</v>
      </c>
      <c r="P716" s="23" t="b">
        <v>0</v>
      </c>
      <c r="Q716" s="20"/>
      <c r="R716" s="20"/>
      <c r="S716" s="22">
        <v>45</v>
      </c>
      <c r="T716" s="20" t="s">
        <v>3154</v>
      </c>
      <c r="U716" s="20">
        <v>0</v>
      </c>
      <c r="V716" s="20" t="s">
        <v>488</v>
      </c>
      <c r="W716" s="20">
        <v>0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0</v>
      </c>
      <c r="AD716" s="22">
        <v>431</v>
      </c>
      <c r="AE716" s="22">
        <v>34</v>
      </c>
      <c r="AF716" s="22">
        <v>190</v>
      </c>
      <c r="AG716" s="22">
        <v>47</v>
      </c>
      <c r="AH716" s="20">
        <v>0</v>
      </c>
      <c r="AI716" s="20">
        <v>0</v>
      </c>
      <c r="AJ716" s="20" t="s">
        <v>3155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592</v>
      </c>
      <c r="BH716" s="22">
        <v>225</v>
      </c>
      <c r="BI716" s="22">
        <v>588</v>
      </c>
      <c r="BJ716" s="22">
        <v>225</v>
      </c>
      <c r="BK716" s="22">
        <v>577</v>
      </c>
      <c r="BL716" s="22">
        <v>223</v>
      </c>
      <c r="BM716" s="22">
        <v>597</v>
      </c>
      <c r="BN716" s="22">
        <v>225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394</v>
      </c>
      <c r="CB716" s="22">
        <v>80</v>
      </c>
      <c r="CC716" s="22">
        <v>574</v>
      </c>
      <c r="CD716" s="22">
        <v>218</v>
      </c>
      <c r="CE716" s="22">
        <v>598</v>
      </c>
      <c r="CF716" s="22">
        <v>223</v>
      </c>
      <c r="CG716" s="22">
        <v>648</v>
      </c>
      <c r="CH716" s="22">
        <v>220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593001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3</v>
      </c>
      <c r="J717" s="20">
        <v>-1</v>
      </c>
      <c r="K717" s="20">
        <v>0.5</v>
      </c>
      <c r="L717" s="22">
        <v>0</v>
      </c>
      <c r="M717" s="20" t="s">
        <v>3156</v>
      </c>
      <c r="N717" s="20">
        <v>0</v>
      </c>
      <c r="O717" s="22">
        <v>698</v>
      </c>
      <c r="P717" s="23" t="b">
        <v>0</v>
      </c>
      <c r="Q717" s="20"/>
      <c r="R717" s="20"/>
      <c r="S717" s="22">
        <v>50</v>
      </c>
      <c r="T717" s="20" t="s">
        <v>3157</v>
      </c>
      <c r="U717" s="20">
        <v>0</v>
      </c>
      <c r="V717" s="20" t="s">
        <v>3158</v>
      </c>
      <c r="W717" s="20">
        <v>0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0</v>
      </c>
      <c r="AD717" s="22">
        <v>238</v>
      </c>
      <c r="AE717" s="22">
        <v>25</v>
      </c>
      <c r="AF717" s="22">
        <v>114</v>
      </c>
      <c r="AG717" s="22">
        <v>29</v>
      </c>
      <c r="AH717" s="20">
        <v>0</v>
      </c>
      <c r="AI717" s="20">
        <v>0</v>
      </c>
      <c r="AJ717" s="20" t="s">
        <v>3158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692</v>
      </c>
      <c r="BH717" s="22">
        <v>295</v>
      </c>
      <c r="BI717" s="22">
        <v>690</v>
      </c>
      <c r="BJ717" s="22">
        <v>295</v>
      </c>
      <c r="BK717" s="22">
        <v>686</v>
      </c>
      <c r="BL717" s="22">
        <v>292</v>
      </c>
      <c r="BM717" s="22">
        <v>693</v>
      </c>
      <c r="BN717" s="22">
        <v>296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220</v>
      </c>
      <c r="CB717" s="22">
        <v>141</v>
      </c>
      <c r="CC717" s="22">
        <v>681</v>
      </c>
      <c r="CD717" s="22">
        <v>291</v>
      </c>
      <c r="CE717" s="22">
        <v>692</v>
      </c>
      <c r="CF717" s="22">
        <v>295</v>
      </c>
      <c r="CG717" s="22">
        <v>687</v>
      </c>
      <c r="CH717" s="22">
        <v>285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531363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4</v>
      </c>
      <c r="J718" s="20">
        <v>-1</v>
      </c>
      <c r="K718" s="20">
        <v>0.5</v>
      </c>
      <c r="L718" s="22">
        <v>0</v>
      </c>
      <c r="M718" s="20" t="s">
        <v>920</v>
      </c>
      <c r="N718" s="20">
        <v>0</v>
      </c>
      <c r="O718" s="22">
        <v>704</v>
      </c>
      <c r="P718" s="23" t="b">
        <v>0</v>
      </c>
      <c r="Q718" s="20"/>
      <c r="R718" s="20"/>
      <c r="S718" s="22">
        <v>45</v>
      </c>
      <c r="T718" s="20" t="s">
        <v>3159</v>
      </c>
      <c r="U718" s="20">
        <v>0</v>
      </c>
      <c r="V718" s="20" t="s">
        <v>622</v>
      </c>
      <c r="W718" s="20">
        <v>0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0</v>
      </c>
      <c r="AD718" s="22">
        <v>3965</v>
      </c>
      <c r="AE718" s="22">
        <v>730</v>
      </c>
      <c r="AF718" s="22">
        <v>1089</v>
      </c>
      <c r="AG718" s="22">
        <v>256</v>
      </c>
      <c r="AH718" s="20">
        <v>0</v>
      </c>
      <c r="AI718" s="20">
        <v>0</v>
      </c>
      <c r="AJ718" s="20" t="s">
        <v>622</v>
      </c>
      <c r="AK718" s="22">
        <v>0</v>
      </c>
      <c r="AL718" s="22">
        <v>0</v>
      </c>
      <c r="AM718" s="22">
        <v>0</v>
      </c>
      <c r="AN718" s="22">
        <v>0</v>
      </c>
      <c r="AO718" s="22">
        <v>0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0</v>
      </c>
      <c r="AX718" s="20">
        <v>0</v>
      </c>
      <c r="AY718" s="20">
        <v>0</v>
      </c>
      <c r="AZ718" s="20">
        <v>0</v>
      </c>
      <c r="BA718" s="20">
        <v>0</v>
      </c>
      <c r="BB718" s="22">
        <v>0</v>
      </c>
      <c r="BC718" s="20">
        <v>0</v>
      </c>
      <c r="BD718" s="20">
        <v>0</v>
      </c>
      <c r="BE718" s="20">
        <v>0</v>
      </c>
      <c r="BF718" s="20">
        <v>0</v>
      </c>
      <c r="BG718" s="22">
        <v>634</v>
      </c>
      <c r="BH718" s="22">
        <v>71</v>
      </c>
      <c r="BI718" s="22">
        <v>629</v>
      </c>
      <c r="BJ718" s="22">
        <v>73</v>
      </c>
      <c r="BK718" s="22">
        <v>621</v>
      </c>
      <c r="BL718" s="22">
        <v>73</v>
      </c>
      <c r="BM718" s="22">
        <v>639</v>
      </c>
      <c r="BN718" s="22">
        <v>73</v>
      </c>
      <c r="BO718" s="20"/>
      <c r="BP718" s="20"/>
      <c r="BQ718" s="20"/>
      <c r="BR718" s="20"/>
      <c r="BS718" s="20"/>
      <c r="BT718" s="20"/>
      <c r="BU718" s="22">
        <v>0</v>
      </c>
      <c r="BV718" s="22">
        <v>0</v>
      </c>
      <c r="BW718" s="22">
        <v>0</v>
      </c>
      <c r="BX718" s="22">
        <v>0</v>
      </c>
      <c r="BY718" s="22">
        <v>0</v>
      </c>
      <c r="BZ718" s="22">
        <v>0</v>
      </c>
      <c r="CA718" s="22">
        <v>459</v>
      </c>
      <c r="CB718" s="22">
        <v>81</v>
      </c>
      <c r="CC718" s="22">
        <v>616</v>
      </c>
      <c r="CD718" s="22">
        <v>70</v>
      </c>
      <c r="CE718" s="22">
        <v>638</v>
      </c>
      <c r="CF718" s="22">
        <v>73</v>
      </c>
      <c r="CG718" s="22">
        <v>510</v>
      </c>
      <c r="CH718" s="22">
        <v>74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0"/>
      <c r="C719" s="22">
        <v>231057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3</v>
      </c>
      <c r="J719" s="20">
        <v>0</v>
      </c>
      <c r="K719" s="20">
        <v>0.5</v>
      </c>
      <c r="L719" s="22">
        <v>-2</v>
      </c>
      <c r="M719" s="20" t="s">
        <v>3321</v>
      </c>
      <c r="N719" s="20">
        <v>0</v>
      </c>
      <c r="O719" s="22">
        <v>715</v>
      </c>
      <c r="P719" s="23" t="b">
        <v>0</v>
      </c>
      <c r="Q719" s="20" t="s">
        <v>3410</v>
      </c>
      <c r="R719" s="20" t="s">
        <v>3445</v>
      </c>
      <c r="S719" s="22">
        <v>50</v>
      </c>
      <c r="T719" s="20" t="s">
        <v>3322</v>
      </c>
      <c r="U719" s="20">
        <v>0</v>
      </c>
      <c r="V719" s="20" t="s">
        <v>3323</v>
      </c>
      <c r="W719" s="20">
        <v>0</v>
      </c>
      <c r="X719" s="23" t="b">
        <v>0</v>
      </c>
      <c r="Y719" s="20"/>
      <c r="Z719" s="20" t="s">
        <v>1806</v>
      </c>
      <c r="AA719" s="22">
        <v>20</v>
      </c>
      <c r="AB719" s="22">
        <v>39</v>
      </c>
      <c r="AC719" s="22">
        <v>0</v>
      </c>
      <c r="AD719" s="22">
        <v>1879</v>
      </c>
      <c r="AE719" s="22">
        <v>40</v>
      </c>
      <c r="AF719" s="22">
        <v>592</v>
      </c>
      <c r="AG719" s="22">
        <v>386</v>
      </c>
      <c r="AH719" s="20">
        <v>0</v>
      </c>
      <c r="AI719" s="20">
        <v>0</v>
      </c>
      <c r="AJ719" s="20" t="s">
        <v>3323</v>
      </c>
      <c r="AK719" s="22">
        <v>114</v>
      </c>
      <c r="AL719" s="22">
        <v>0</v>
      </c>
      <c r="AM719" s="22">
        <v>0</v>
      </c>
      <c r="AN719" s="22">
        <v>0</v>
      </c>
      <c r="AO719" s="22">
        <v>2</v>
      </c>
      <c r="AP719" s="22">
        <v>0</v>
      </c>
      <c r="AQ719" s="22">
        <v>0</v>
      </c>
      <c r="AR719" s="22">
        <v>0</v>
      </c>
      <c r="AS719" s="22">
        <v>0</v>
      </c>
      <c r="AT719" s="22">
        <v>1</v>
      </c>
      <c r="AU719" s="22">
        <v>0</v>
      </c>
      <c r="AV719" s="22">
        <v>0</v>
      </c>
      <c r="AW719" s="22">
        <v>0</v>
      </c>
      <c r="AX719" s="20">
        <v>9.6</v>
      </c>
      <c r="AY719" s="20">
        <v>13.3</v>
      </c>
      <c r="AZ719" s="20">
        <v>9</v>
      </c>
      <c r="BA719" s="20">
        <v>3.2</v>
      </c>
      <c r="BB719" s="22">
        <v>2</v>
      </c>
      <c r="BC719" s="20">
        <v>0.04</v>
      </c>
      <c r="BD719" s="20">
        <v>0.02</v>
      </c>
      <c r="BE719" s="20">
        <v>0.06</v>
      </c>
      <c r="BF719" s="20">
        <v>5.69</v>
      </c>
      <c r="BG719" s="22">
        <v>344</v>
      </c>
      <c r="BH719" s="22">
        <v>151</v>
      </c>
      <c r="BI719" s="22">
        <v>279</v>
      </c>
      <c r="BJ719" s="22">
        <v>149</v>
      </c>
      <c r="BK719" s="22">
        <v>284</v>
      </c>
      <c r="BL719" s="22">
        <v>147</v>
      </c>
      <c r="BM719" s="22">
        <v>337</v>
      </c>
      <c r="BN719" s="22">
        <v>153</v>
      </c>
      <c r="BO719" s="20"/>
      <c r="BP719" s="20"/>
      <c r="BQ719" s="20"/>
      <c r="BR719" s="20"/>
      <c r="BS719" s="20"/>
      <c r="BT719" s="20"/>
      <c r="BU719" s="22">
        <v>0.03</v>
      </c>
      <c r="BV719" s="22">
        <v>0</v>
      </c>
      <c r="BW719" s="22">
        <v>0.02</v>
      </c>
      <c r="BX719" s="22">
        <v>0.05</v>
      </c>
      <c r="BY719" s="22">
        <v>4.49</v>
      </c>
      <c r="BZ719" s="22">
        <v>1.58</v>
      </c>
      <c r="CA719" s="22">
        <v>201</v>
      </c>
      <c r="CB719" s="22">
        <v>127</v>
      </c>
      <c r="CC719" s="22">
        <v>676</v>
      </c>
      <c r="CD719" s="22">
        <v>287</v>
      </c>
      <c r="CE719" s="22">
        <v>687</v>
      </c>
      <c r="CF719" s="22">
        <v>291</v>
      </c>
      <c r="CG719" s="22">
        <v>615</v>
      </c>
      <c r="CH719" s="22">
        <v>242</v>
      </c>
      <c r="CI719" s="22">
        <v>1.58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6"/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  <c r="FO1081" s="96"/>
      <c r="FP1081" s="96"/>
      <c r="FQ1081" s="96"/>
      <c r="FR1081" s="96"/>
      <c r="FS1081" s="96"/>
      <c r="FT1081" s="96"/>
      <c r="FU1081" s="96"/>
      <c r="FV1081" s="96"/>
      <c r="FW1081" s="96"/>
      <c r="FX1081" s="96"/>
      <c r="FY1081" s="96"/>
      <c r="FZ1081" s="96"/>
      <c r="GA1081" s="96"/>
      <c r="GB1081" s="96"/>
      <c r="GC1081" s="96"/>
      <c r="GD1081" s="96"/>
      <c r="GE1081" s="96"/>
      <c r="GF1081" s="96"/>
      <c r="GG1081" s="96"/>
      <c r="GH1081" s="96"/>
      <c r="GI1081" s="96"/>
      <c r="GJ1081" s="96"/>
      <c r="GK1081" s="96"/>
      <c r="GL1081" s="96"/>
      <c r="GM1081" s="96"/>
      <c r="GN1081" s="96"/>
      <c r="GO1081" s="96"/>
      <c r="GP1081" s="96"/>
      <c r="GQ1081" s="96"/>
      <c r="GR1081" s="96"/>
      <c r="GS1081" s="96"/>
      <c r="GT1081" s="96"/>
      <c r="GU1081" s="96"/>
      <c r="GV1081" s="96"/>
      <c r="GW1081" s="96"/>
      <c r="GX1081" s="96"/>
      <c r="GY1081" s="96"/>
      <c r="GZ1081" s="96"/>
      <c r="HA1081" s="96"/>
      <c r="HB1081" s="96"/>
      <c r="HC1081" s="96"/>
      <c r="HD1081" s="96"/>
      <c r="HE1081" s="96"/>
      <c r="HF1081" s="96"/>
      <c r="HG1081" s="96"/>
      <c r="HH1081" s="96"/>
      <c r="HI1081" s="96"/>
      <c r="HJ1081" s="96"/>
      <c r="HK1081" s="96"/>
      <c r="HL1081" s="96"/>
      <c r="HM1081" s="96"/>
      <c r="HN1081" s="96"/>
      <c r="HO1081" s="96"/>
      <c r="HP1081" s="96"/>
      <c r="HQ1081" s="96"/>
      <c r="HR1081" s="96"/>
      <c r="HS1081" s="96"/>
      <c r="HT1081" s="96"/>
      <c r="HU1081" s="96"/>
      <c r="HV1081" s="96"/>
      <c r="HW1081" s="96"/>
      <c r="HX1081" s="96"/>
      <c r="HY1081" s="96"/>
      <c r="HZ1081" s="96"/>
      <c r="IA1081" s="96"/>
      <c r="IB1081" s="96"/>
      <c r="IC1081" s="96"/>
      <c r="ID1081" s="96"/>
      <c r="IE1081" s="96"/>
      <c r="IF1081" s="96"/>
      <c r="IG1081" s="96"/>
      <c r="IH1081" s="96"/>
      <c r="II1081" s="96"/>
      <c r="IJ1081" s="96"/>
      <c r="IK1081" s="96"/>
      <c r="IL1081" s="96"/>
      <c r="IM1081" s="96"/>
      <c r="IN1081" s="96"/>
      <c r="IO1081" s="96"/>
      <c r="IP1081" s="96"/>
      <c r="IQ1081" s="96"/>
      <c r="IR1081" s="96"/>
      <c r="IS1081" s="96"/>
      <c r="IT1081" s="96"/>
      <c r="IU1081" s="96"/>
      <c r="IV1081" s="96"/>
      <c r="IW1081" s="96"/>
      <c r="IX1081" s="96"/>
      <c r="IY1081" s="96"/>
      <c r="IZ1081" s="96"/>
      <c r="JA1081" s="96"/>
      <c r="JB1081" s="96"/>
      <c r="JC1081" s="96"/>
      <c r="JD1081" s="96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K432"/>
  <sheetViews>
    <sheetView workbookViewId="0">
      <selection sqref="A1:AK432"/>
    </sheetView>
  </sheetViews>
  <sheetFormatPr defaultRowHeight="16.5"/>
  <cols>
    <col min="1" max="16384" width="9" style="94"/>
  </cols>
  <sheetData>
    <row r="1" spans="1:37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102"/>
      <c r="L1" s="97" t="s">
        <v>1</v>
      </c>
      <c r="M1" s="98"/>
      <c r="N1" s="98"/>
      <c r="O1" s="98"/>
      <c r="P1" s="98"/>
      <c r="Q1" s="98"/>
      <c r="R1" s="98"/>
      <c r="S1" s="102"/>
      <c r="T1" s="97" t="s">
        <v>3</v>
      </c>
      <c r="U1" s="98"/>
      <c r="V1" s="98"/>
      <c r="W1" s="102"/>
      <c r="X1" s="97" t="s">
        <v>1775</v>
      </c>
      <c r="Y1" s="98"/>
      <c r="Z1" s="102"/>
      <c r="AA1" s="97" t="s">
        <v>2</v>
      </c>
      <c r="AB1" s="98"/>
      <c r="AC1" s="98"/>
      <c r="AD1" s="98"/>
      <c r="AE1" s="98"/>
      <c r="AF1" s="98"/>
      <c r="AG1" s="98"/>
      <c r="AH1" s="98"/>
      <c r="AI1" s="98"/>
      <c r="AJ1" s="99"/>
      <c r="AK1" s="62"/>
    </row>
    <row r="2" spans="1:37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11</v>
      </c>
      <c r="J2" s="55" t="s">
        <v>12</v>
      </c>
      <c r="K2" s="55" t="s">
        <v>13</v>
      </c>
      <c r="L2" s="54" t="s">
        <v>14</v>
      </c>
      <c r="M2" s="55" t="s">
        <v>15</v>
      </c>
      <c r="N2" s="55" t="s">
        <v>21</v>
      </c>
      <c r="O2" s="55" t="s">
        <v>16</v>
      </c>
      <c r="P2" s="55" t="s">
        <v>17</v>
      </c>
      <c r="Q2" s="55" t="s">
        <v>18</v>
      </c>
      <c r="R2" s="55" t="s">
        <v>19</v>
      </c>
      <c r="S2" s="55" t="s">
        <v>20</v>
      </c>
      <c r="T2" s="54" t="s">
        <v>23</v>
      </c>
      <c r="U2" s="55" t="s">
        <v>24</v>
      </c>
      <c r="V2" s="55" t="s">
        <v>99</v>
      </c>
      <c r="W2" s="55" t="s">
        <v>100</v>
      </c>
      <c r="X2" s="54" t="s">
        <v>1776</v>
      </c>
      <c r="Y2" s="55" t="s">
        <v>1777</v>
      </c>
      <c r="Z2" s="55" t="s">
        <v>1778</v>
      </c>
      <c r="AA2" s="54" t="s">
        <v>14</v>
      </c>
      <c r="AB2" s="55" t="s">
        <v>15</v>
      </c>
      <c r="AC2" s="55" t="s">
        <v>21</v>
      </c>
      <c r="AD2" s="55" t="s">
        <v>16</v>
      </c>
      <c r="AE2" s="55" t="s">
        <v>22</v>
      </c>
      <c r="AF2" s="54" t="s">
        <v>23</v>
      </c>
      <c r="AG2" s="55" t="s">
        <v>99</v>
      </c>
      <c r="AH2" s="55" t="s">
        <v>101</v>
      </c>
      <c r="AI2" s="55" t="s">
        <v>24</v>
      </c>
      <c r="AJ2" s="55" t="s">
        <v>100</v>
      </c>
      <c r="AK2" s="63" t="s">
        <v>25</v>
      </c>
    </row>
    <row r="3" spans="1:37" ht="17.25" thickBot="1">
      <c r="A3" s="73">
        <v>1</v>
      </c>
      <c r="B3" s="58" t="s">
        <v>2669</v>
      </c>
      <c r="C3" s="59" t="s">
        <v>1814</v>
      </c>
      <c r="D3" s="70" t="s">
        <v>104</v>
      </c>
      <c r="E3" s="59" t="s">
        <v>95</v>
      </c>
      <c r="F3" s="70" t="s">
        <v>3446</v>
      </c>
      <c r="G3" s="70">
        <v>2000</v>
      </c>
      <c r="H3" s="71">
        <v>6</v>
      </c>
      <c r="I3" s="72">
        <v>6</v>
      </c>
      <c r="J3" s="72">
        <v>524</v>
      </c>
      <c r="K3" s="72">
        <v>5.8</v>
      </c>
      <c r="L3" s="60">
        <v>0</v>
      </c>
      <c r="M3" s="61">
        <v>0</v>
      </c>
      <c r="N3" s="61">
        <v>0</v>
      </c>
      <c r="O3" s="61">
        <v>0</v>
      </c>
      <c r="P3" s="61">
        <v>0</v>
      </c>
      <c r="Q3" s="61">
        <v>0</v>
      </c>
      <c r="R3" s="72">
        <v>1</v>
      </c>
      <c r="S3" s="61">
        <v>0</v>
      </c>
      <c r="T3" s="60">
        <v>0</v>
      </c>
      <c r="U3" s="61">
        <v>0</v>
      </c>
      <c r="V3" s="72">
        <v>0.2</v>
      </c>
      <c r="W3" s="72">
        <v>0.2</v>
      </c>
      <c r="X3" s="71">
        <v>7</v>
      </c>
      <c r="Y3" s="72">
        <v>19</v>
      </c>
      <c r="Z3" s="72">
        <v>10</v>
      </c>
      <c r="AA3" s="60">
        <v>0</v>
      </c>
      <c r="AB3" s="61">
        <v>0</v>
      </c>
      <c r="AC3" s="61">
        <v>0</v>
      </c>
      <c r="AD3" s="61">
        <v>0</v>
      </c>
      <c r="AE3" s="61">
        <v>0</v>
      </c>
      <c r="AF3" s="60">
        <v>0</v>
      </c>
      <c r="AG3" s="72">
        <v>0.03</v>
      </c>
      <c r="AH3" s="72">
        <v>0.03</v>
      </c>
      <c r="AI3" s="61">
        <v>0</v>
      </c>
      <c r="AJ3" s="72">
        <v>0.03</v>
      </c>
      <c r="AK3" s="64" t="s">
        <v>25</v>
      </c>
    </row>
    <row r="4" spans="1:37" ht="17.25" thickBot="1">
      <c r="A4" s="73">
        <v>2</v>
      </c>
      <c r="B4" s="58" t="s">
        <v>2670</v>
      </c>
      <c r="C4" s="59" t="s">
        <v>1832</v>
      </c>
      <c r="D4" s="70" t="s">
        <v>1821</v>
      </c>
      <c r="E4" s="59" t="s">
        <v>2353</v>
      </c>
      <c r="F4" s="70" t="s">
        <v>3388</v>
      </c>
      <c r="G4" s="70">
        <v>2002</v>
      </c>
      <c r="H4" s="71">
        <v>5</v>
      </c>
      <c r="I4" s="72">
        <v>3</v>
      </c>
      <c r="J4" s="72">
        <v>318</v>
      </c>
      <c r="K4" s="72">
        <v>3.5</v>
      </c>
      <c r="L4" s="60">
        <v>0</v>
      </c>
      <c r="M4" s="61">
        <v>0</v>
      </c>
      <c r="N4" s="61">
        <v>0</v>
      </c>
      <c r="O4" s="61">
        <v>0</v>
      </c>
      <c r="P4" s="61">
        <v>0</v>
      </c>
      <c r="Q4" s="61">
        <v>0</v>
      </c>
      <c r="R4" s="61">
        <v>0</v>
      </c>
      <c r="S4" s="61">
        <v>0</v>
      </c>
      <c r="T4" s="71">
        <v>0.3</v>
      </c>
      <c r="U4" s="72">
        <v>0.3</v>
      </c>
      <c r="V4" s="72">
        <v>0.5</v>
      </c>
      <c r="W4" s="72">
        <v>0.7</v>
      </c>
      <c r="X4" s="71">
        <v>7</v>
      </c>
      <c r="Y4" s="72">
        <v>9</v>
      </c>
      <c r="Z4" s="72">
        <v>13</v>
      </c>
      <c r="AA4" s="60">
        <v>0</v>
      </c>
      <c r="AB4" s="61">
        <v>0</v>
      </c>
      <c r="AC4" s="61">
        <v>0</v>
      </c>
      <c r="AD4" s="61">
        <v>0</v>
      </c>
      <c r="AE4" s="61">
        <v>0</v>
      </c>
      <c r="AF4" s="71">
        <v>0.08</v>
      </c>
      <c r="AG4" s="72">
        <v>0.13</v>
      </c>
      <c r="AH4" s="72">
        <v>0.2</v>
      </c>
      <c r="AI4" s="72">
        <v>0.08</v>
      </c>
      <c r="AJ4" s="72">
        <v>0.2</v>
      </c>
      <c r="AK4" s="64" t="s">
        <v>25</v>
      </c>
    </row>
    <row r="5" spans="1:37" ht="17.25" thickBot="1">
      <c r="A5" s="73">
        <v>3</v>
      </c>
      <c r="B5" s="58" t="s">
        <v>2978</v>
      </c>
      <c r="C5" s="59" t="s">
        <v>1814</v>
      </c>
      <c r="D5" s="70" t="s">
        <v>104</v>
      </c>
      <c r="E5" s="59" t="s">
        <v>75</v>
      </c>
      <c r="F5" s="70" t="s">
        <v>3447</v>
      </c>
      <c r="G5" s="70">
        <v>1997</v>
      </c>
      <c r="H5" s="71">
        <v>1</v>
      </c>
      <c r="I5" s="61">
        <v>0</v>
      </c>
      <c r="J5" s="72">
        <v>2</v>
      </c>
      <c r="K5" s="61">
        <v>0</v>
      </c>
      <c r="L5" s="60">
        <v>0</v>
      </c>
      <c r="M5" s="61">
        <v>0</v>
      </c>
      <c r="N5" s="61">
        <v>0</v>
      </c>
      <c r="O5" s="61">
        <v>0</v>
      </c>
      <c r="P5" s="61">
        <v>0</v>
      </c>
      <c r="Q5" s="61">
        <v>0</v>
      </c>
      <c r="R5" s="61">
        <v>0</v>
      </c>
      <c r="S5" s="61">
        <v>0</v>
      </c>
      <c r="T5" s="60">
        <v>0</v>
      </c>
      <c r="U5" s="61">
        <v>0</v>
      </c>
      <c r="V5" s="61">
        <v>0</v>
      </c>
      <c r="W5" s="61">
        <v>0</v>
      </c>
      <c r="X5" s="60">
        <v>0</v>
      </c>
      <c r="Y5" s="61">
        <v>0</v>
      </c>
      <c r="Z5" s="61">
        <v>0</v>
      </c>
      <c r="AA5" s="60">
        <v>0</v>
      </c>
      <c r="AB5" s="61">
        <v>0</v>
      </c>
      <c r="AC5" s="61">
        <v>0</v>
      </c>
      <c r="AD5" s="61">
        <v>0</v>
      </c>
      <c r="AE5" s="61">
        <v>0</v>
      </c>
      <c r="AF5" s="60">
        <v>0</v>
      </c>
      <c r="AG5" s="61">
        <v>0</v>
      </c>
      <c r="AH5" s="61">
        <v>0</v>
      </c>
      <c r="AI5" s="61">
        <v>0</v>
      </c>
      <c r="AJ5" s="61">
        <v>0</v>
      </c>
      <c r="AK5" s="64" t="s">
        <v>25</v>
      </c>
    </row>
    <row r="6" spans="1:37" ht="17.25" thickBot="1">
      <c r="A6" s="73">
        <v>4</v>
      </c>
      <c r="B6" s="58" t="s">
        <v>2671</v>
      </c>
      <c r="C6" s="59" t="s">
        <v>1814</v>
      </c>
      <c r="D6" s="70" t="s">
        <v>102</v>
      </c>
      <c r="E6" s="59" t="s">
        <v>2668</v>
      </c>
      <c r="F6" s="70" t="s">
        <v>3354</v>
      </c>
      <c r="G6" s="70">
        <v>1998</v>
      </c>
      <c r="H6" s="71">
        <v>5</v>
      </c>
      <c r="I6" s="72">
        <v>3</v>
      </c>
      <c r="J6" s="72">
        <v>225</v>
      </c>
      <c r="K6" s="72">
        <v>2.5</v>
      </c>
      <c r="L6" s="60">
        <v>0</v>
      </c>
      <c r="M6" s="61">
        <v>0</v>
      </c>
      <c r="N6" s="61">
        <v>0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71">
        <v>0.4</v>
      </c>
      <c r="U6" s="72">
        <v>0.4</v>
      </c>
      <c r="V6" s="72">
        <v>0.1</v>
      </c>
      <c r="W6" s="72">
        <v>0.5</v>
      </c>
      <c r="X6" s="71">
        <v>1</v>
      </c>
      <c r="Y6" s="72">
        <v>5</v>
      </c>
      <c r="Z6" s="72">
        <v>14</v>
      </c>
      <c r="AA6" s="60">
        <v>0</v>
      </c>
      <c r="AB6" s="61">
        <v>0</v>
      </c>
      <c r="AC6" s="61">
        <v>0</v>
      </c>
      <c r="AD6" s="61">
        <v>0</v>
      </c>
      <c r="AE6" s="61">
        <v>0</v>
      </c>
      <c r="AF6" s="71">
        <v>0.16</v>
      </c>
      <c r="AG6" s="72">
        <v>0.05</v>
      </c>
      <c r="AH6" s="72">
        <v>0.21</v>
      </c>
      <c r="AI6" s="72">
        <v>0.16</v>
      </c>
      <c r="AJ6" s="72">
        <v>0.21</v>
      </c>
      <c r="AK6" s="64" t="s">
        <v>25</v>
      </c>
    </row>
    <row r="7" spans="1:37" ht="17.25" thickBot="1">
      <c r="A7" s="73">
        <v>5</v>
      </c>
      <c r="B7" s="58" t="s">
        <v>2672</v>
      </c>
      <c r="C7" s="59" t="s">
        <v>1832</v>
      </c>
      <c r="D7" s="70" t="s">
        <v>102</v>
      </c>
      <c r="E7" s="59" t="s">
        <v>73</v>
      </c>
      <c r="F7" s="70" t="s">
        <v>3448</v>
      </c>
      <c r="G7" s="70">
        <v>2002</v>
      </c>
      <c r="H7" s="71">
        <v>5</v>
      </c>
      <c r="I7" s="72">
        <v>2</v>
      </c>
      <c r="J7" s="72">
        <v>208</v>
      </c>
      <c r="K7" s="72">
        <v>2.2999999999999998</v>
      </c>
      <c r="L7" s="71">
        <v>1</v>
      </c>
      <c r="M7" s="72">
        <v>1</v>
      </c>
      <c r="N7" s="72">
        <v>2</v>
      </c>
      <c r="O7" s="72">
        <v>1</v>
      </c>
      <c r="P7" s="61">
        <v>0</v>
      </c>
      <c r="Q7" s="61">
        <v>0</v>
      </c>
      <c r="R7" s="61">
        <v>0</v>
      </c>
      <c r="S7" s="61">
        <v>0</v>
      </c>
      <c r="T7" s="71">
        <v>0.4</v>
      </c>
      <c r="U7" s="72">
        <v>0.4</v>
      </c>
      <c r="V7" s="72">
        <v>1.2</v>
      </c>
      <c r="W7" s="72">
        <v>1.5</v>
      </c>
      <c r="X7" s="71">
        <v>7</v>
      </c>
      <c r="Y7" s="72">
        <v>1</v>
      </c>
      <c r="Z7" s="72">
        <v>16</v>
      </c>
      <c r="AA7" s="71">
        <v>0.43</v>
      </c>
      <c r="AB7" s="72">
        <v>0.43</v>
      </c>
      <c r="AC7" s="72">
        <v>0.87</v>
      </c>
      <c r="AD7" s="72">
        <v>0.43</v>
      </c>
      <c r="AE7" s="72">
        <v>0.87</v>
      </c>
      <c r="AF7" s="71">
        <v>0.15</v>
      </c>
      <c r="AG7" s="72">
        <v>0.51</v>
      </c>
      <c r="AH7" s="72">
        <v>0.66</v>
      </c>
      <c r="AI7" s="72">
        <v>0.15</v>
      </c>
      <c r="AJ7" s="72">
        <v>0.66</v>
      </c>
      <c r="AK7" s="64" t="s">
        <v>25</v>
      </c>
    </row>
    <row r="8" spans="1:37" ht="17.25" thickBot="1">
      <c r="A8" s="73">
        <v>6</v>
      </c>
      <c r="B8" s="58" t="s">
        <v>105</v>
      </c>
      <c r="C8" s="59" t="s">
        <v>1815</v>
      </c>
      <c r="D8" s="70" t="s">
        <v>104</v>
      </c>
      <c r="E8" s="59" t="s">
        <v>91</v>
      </c>
      <c r="F8" s="70" t="s">
        <v>3449</v>
      </c>
      <c r="G8" s="70">
        <v>1996</v>
      </c>
      <c r="H8" s="71">
        <v>5</v>
      </c>
      <c r="I8" s="72">
        <v>5</v>
      </c>
      <c r="J8" s="72">
        <v>426</v>
      </c>
      <c r="K8" s="72">
        <v>4.7</v>
      </c>
      <c r="L8" s="71">
        <v>1</v>
      </c>
      <c r="M8" s="61">
        <v>0</v>
      </c>
      <c r="N8" s="72">
        <v>1</v>
      </c>
      <c r="O8" s="72">
        <v>1</v>
      </c>
      <c r="P8" s="61">
        <v>0</v>
      </c>
      <c r="Q8" s="61">
        <v>0</v>
      </c>
      <c r="R8" s="72">
        <v>2</v>
      </c>
      <c r="S8" s="72">
        <v>1</v>
      </c>
      <c r="T8" s="71">
        <v>0.4</v>
      </c>
      <c r="U8" s="72">
        <v>0.4</v>
      </c>
      <c r="V8" s="61">
        <v>0</v>
      </c>
      <c r="W8" s="72">
        <v>0.5</v>
      </c>
      <c r="X8" s="71">
        <v>1</v>
      </c>
      <c r="Y8" s="72">
        <v>9</v>
      </c>
      <c r="Z8" s="61">
        <v>0</v>
      </c>
      <c r="AA8" s="71">
        <v>0.21</v>
      </c>
      <c r="AB8" s="61">
        <v>0</v>
      </c>
      <c r="AC8" s="72">
        <v>0.21</v>
      </c>
      <c r="AD8" s="72">
        <v>0.21</v>
      </c>
      <c r="AE8" s="72">
        <v>0.21</v>
      </c>
      <c r="AF8" s="71">
        <v>0.09</v>
      </c>
      <c r="AG8" s="72">
        <v>0.01</v>
      </c>
      <c r="AH8" s="72">
        <v>0.1</v>
      </c>
      <c r="AI8" s="72">
        <v>0.09</v>
      </c>
      <c r="AJ8" s="72">
        <v>0.1</v>
      </c>
      <c r="AK8" s="64" t="s">
        <v>25</v>
      </c>
    </row>
    <row r="9" spans="1:37" ht="17.25" thickBot="1">
      <c r="A9" s="73">
        <v>7</v>
      </c>
      <c r="B9" s="58" t="s">
        <v>1779</v>
      </c>
      <c r="C9" s="59" t="s">
        <v>1816</v>
      </c>
      <c r="D9" s="70" t="s">
        <v>1821</v>
      </c>
      <c r="E9" s="59" t="s">
        <v>85</v>
      </c>
      <c r="F9" s="70" t="s">
        <v>3450</v>
      </c>
      <c r="G9" s="70">
        <v>2002</v>
      </c>
      <c r="H9" s="71">
        <v>3</v>
      </c>
      <c r="I9" s="61">
        <v>0</v>
      </c>
      <c r="J9" s="72">
        <v>38</v>
      </c>
      <c r="K9" s="72">
        <v>0.4</v>
      </c>
      <c r="L9" s="60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0">
        <v>0</v>
      </c>
      <c r="U9" s="61">
        <v>0</v>
      </c>
      <c r="V9" s="61">
        <v>0</v>
      </c>
      <c r="W9" s="61">
        <v>0</v>
      </c>
      <c r="X9" s="71">
        <v>4</v>
      </c>
      <c r="Y9" s="72">
        <v>4</v>
      </c>
      <c r="Z9" s="72">
        <v>6</v>
      </c>
      <c r="AA9" s="60">
        <v>0</v>
      </c>
      <c r="AB9" s="61">
        <v>0</v>
      </c>
      <c r="AC9" s="61">
        <v>0</v>
      </c>
      <c r="AD9" s="61">
        <v>0</v>
      </c>
      <c r="AE9" s="61">
        <v>0</v>
      </c>
      <c r="AF9" s="60">
        <v>0</v>
      </c>
      <c r="AG9" s="61">
        <v>0</v>
      </c>
      <c r="AH9" s="61">
        <v>0</v>
      </c>
      <c r="AI9" s="61">
        <v>0</v>
      </c>
      <c r="AJ9" s="61">
        <v>0</v>
      </c>
      <c r="AK9" s="64" t="s">
        <v>25</v>
      </c>
    </row>
    <row r="10" spans="1:37" ht="17.25" thickBot="1">
      <c r="A10" s="73">
        <v>8</v>
      </c>
      <c r="B10" s="58" t="s">
        <v>2673</v>
      </c>
      <c r="C10" s="59" t="s">
        <v>1837</v>
      </c>
      <c r="D10" s="70" t="s">
        <v>104</v>
      </c>
      <c r="E10" s="59" t="s">
        <v>2353</v>
      </c>
      <c r="F10" s="70" t="s">
        <v>3451</v>
      </c>
      <c r="G10" s="70">
        <v>1999</v>
      </c>
      <c r="H10" s="71">
        <v>6</v>
      </c>
      <c r="I10" s="72">
        <v>6</v>
      </c>
      <c r="J10" s="72">
        <v>540</v>
      </c>
      <c r="K10" s="72">
        <v>6</v>
      </c>
      <c r="L10" s="60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72">
        <v>3</v>
      </c>
      <c r="S10" s="61">
        <v>0</v>
      </c>
      <c r="T10" s="71">
        <v>0.6</v>
      </c>
      <c r="U10" s="72">
        <v>0.6</v>
      </c>
      <c r="V10" s="61">
        <v>0</v>
      </c>
      <c r="W10" s="72">
        <v>0.6</v>
      </c>
      <c r="X10" s="71">
        <v>3</v>
      </c>
      <c r="Y10" s="72">
        <v>7</v>
      </c>
      <c r="Z10" s="72">
        <v>9</v>
      </c>
      <c r="AA10" s="60">
        <v>0</v>
      </c>
      <c r="AB10" s="61">
        <v>0</v>
      </c>
      <c r="AC10" s="61">
        <v>0</v>
      </c>
      <c r="AD10" s="61">
        <v>0</v>
      </c>
      <c r="AE10" s="61">
        <v>0</v>
      </c>
      <c r="AF10" s="71">
        <v>0.1</v>
      </c>
      <c r="AG10" s="61">
        <v>0</v>
      </c>
      <c r="AH10" s="72">
        <v>0.1</v>
      </c>
      <c r="AI10" s="72">
        <v>0.1</v>
      </c>
      <c r="AJ10" s="72">
        <v>0.1</v>
      </c>
      <c r="AK10" s="64" t="s">
        <v>25</v>
      </c>
    </row>
    <row r="11" spans="1:37" ht="17.25" thickBot="1">
      <c r="A11" s="73">
        <v>9</v>
      </c>
      <c r="B11" s="58" t="s">
        <v>2674</v>
      </c>
      <c r="C11" s="59" t="s">
        <v>1829</v>
      </c>
      <c r="D11" s="70" t="s">
        <v>1835</v>
      </c>
      <c r="E11" s="59" t="s">
        <v>87</v>
      </c>
      <c r="F11" s="70" t="s">
        <v>3452</v>
      </c>
      <c r="G11" s="70">
        <v>1996</v>
      </c>
      <c r="H11" s="71">
        <v>5</v>
      </c>
      <c r="I11" s="72">
        <v>5</v>
      </c>
      <c r="J11" s="72">
        <v>397</v>
      </c>
      <c r="K11" s="72">
        <v>4.4000000000000004</v>
      </c>
      <c r="L11" s="60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72">
        <v>3</v>
      </c>
      <c r="S11" s="61">
        <v>0</v>
      </c>
      <c r="T11" s="60">
        <v>0</v>
      </c>
      <c r="U11" s="61">
        <v>0</v>
      </c>
      <c r="V11" s="61">
        <v>0</v>
      </c>
      <c r="W11" s="72">
        <v>0.1</v>
      </c>
      <c r="X11" s="71">
        <v>9</v>
      </c>
      <c r="Y11" s="72">
        <v>11</v>
      </c>
      <c r="Z11" s="72">
        <v>4</v>
      </c>
      <c r="AA11" s="60">
        <v>0</v>
      </c>
      <c r="AB11" s="61">
        <v>0</v>
      </c>
      <c r="AC11" s="61">
        <v>0</v>
      </c>
      <c r="AD11" s="61">
        <v>0</v>
      </c>
      <c r="AE11" s="61">
        <v>0</v>
      </c>
      <c r="AF11" s="71">
        <v>0.01</v>
      </c>
      <c r="AG11" s="72">
        <v>0.01</v>
      </c>
      <c r="AH11" s="72">
        <v>0.02</v>
      </c>
      <c r="AI11" s="72">
        <v>0.01</v>
      </c>
      <c r="AJ11" s="72">
        <v>0.02</v>
      </c>
      <c r="AK11" s="64" t="s">
        <v>25</v>
      </c>
    </row>
    <row r="12" spans="1:37" ht="17.25" thickBot="1">
      <c r="A12" s="73">
        <v>10</v>
      </c>
      <c r="B12" s="58" t="s">
        <v>106</v>
      </c>
      <c r="C12" s="59" t="s">
        <v>1817</v>
      </c>
      <c r="D12" s="70" t="s">
        <v>1835</v>
      </c>
      <c r="E12" s="59" t="s">
        <v>93</v>
      </c>
      <c r="F12" s="70" t="s">
        <v>3453</v>
      </c>
      <c r="G12" s="70">
        <v>2001</v>
      </c>
      <c r="H12" s="71">
        <v>6</v>
      </c>
      <c r="I12" s="72">
        <v>5</v>
      </c>
      <c r="J12" s="72">
        <v>396</v>
      </c>
      <c r="K12" s="72">
        <v>4.4000000000000004</v>
      </c>
      <c r="L12" s="60">
        <v>0</v>
      </c>
      <c r="M12" s="61">
        <v>0</v>
      </c>
      <c r="N12" s="61">
        <v>0</v>
      </c>
      <c r="O12" s="61">
        <v>0</v>
      </c>
      <c r="P12" s="61">
        <v>0</v>
      </c>
      <c r="Q12" s="61">
        <v>0</v>
      </c>
      <c r="R12" s="72">
        <v>2</v>
      </c>
      <c r="S12" s="61">
        <v>0</v>
      </c>
      <c r="T12" s="71">
        <v>0.3</v>
      </c>
      <c r="U12" s="72">
        <v>0.3</v>
      </c>
      <c r="V12" s="72">
        <v>0.1</v>
      </c>
      <c r="W12" s="72">
        <v>0.4</v>
      </c>
      <c r="X12" s="71">
        <v>8</v>
      </c>
      <c r="Y12" s="72">
        <v>24</v>
      </c>
      <c r="Z12" s="72">
        <v>13</v>
      </c>
      <c r="AA12" s="60">
        <v>0</v>
      </c>
      <c r="AB12" s="61">
        <v>0</v>
      </c>
      <c r="AC12" s="61">
        <v>0</v>
      </c>
      <c r="AD12" s="61">
        <v>0</v>
      </c>
      <c r="AE12" s="61">
        <v>0</v>
      </c>
      <c r="AF12" s="71">
        <v>7.0000000000000007E-2</v>
      </c>
      <c r="AG12" s="72">
        <v>0.02</v>
      </c>
      <c r="AH12" s="72">
        <v>0.1</v>
      </c>
      <c r="AI12" s="72">
        <v>7.0000000000000007E-2</v>
      </c>
      <c r="AJ12" s="72">
        <v>0.1</v>
      </c>
      <c r="AK12" s="64" t="s">
        <v>25</v>
      </c>
    </row>
    <row r="13" spans="1:37" ht="17.25" thickBot="1">
      <c r="A13" s="73">
        <v>11</v>
      </c>
      <c r="B13" s="58" t="s">
        <v>107</v>
      </c>
      <c r="C13" s="59" t="s">
        <v>1818</v>
      </c>
      <c r="D13" s="70" t="s">
        <v>104</v>
      </c>
      <c r="E13" s="59" t="s">
        <v>77</v>
      </c>
      <c r="F13" s="70" t="s">
        <v>3454</v>
      </c>
      <c r="G13" s="70">
        <v>1998</v>
      </c>
      <c r="H13" s="71">
        <v>4</v>
      </c>
      <c r="I13" s="72">
        <v>1</v>
      </c>
      <c r="J13" s="72">
        <v>125</v>
      </c>
      <c r="K13" s="72">
        <v>1.4</v>
      </c>
      <c r="L13" s="60">
        <v>0</v>
      </c>
      <c r="M13" s="72">
        <v>1</v>
      </c>
      <c r="N13" s="72">
        <v>1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71">
        <v>0.3</v>
      </c>
      <c r="U13" s="72">
        <v>0.3</v>
      </c>
      <c r="V13" s="72">
        <v>1</v>
      </c>
      <c r="W13" s="72">
        <v>1.3</v>
      </c>
      <c r="X13" s="71">
        <v>2</v>
      </c>
      <c r="Y13" s="72">
        <v>6</v>
      </c>
      <c r="Z13" s="72">
        <v>4</v>
      </c>
      <c r="AA13" s="60">
        <v>0</v>
      </c>
      <c r="AB13" s="72">
        <v>0.72</v>
      </c>
      <c r="AC13" s="72">
        <v>0.72</v>
      </c>
      <c r="AD13" s="61">
        <v>0</v>
      </c>
      <c r="AE13" s="72">
        <v>0.72</v>
      </c>
      <c r="AF13" s="71">
        <v>0.25</v>
      </c>
      <c r="AG13" s="72">
        <v>0.69</v>
      </c>
      <c r="AH13" s="72">
        <v>0.94</v>
      </c>
      <c r="AI13" s="72">
        <v>0.25</v>
      </c>
      <c r="AJ13" s="72">
        <v>0.94</v>
      </c>
      <c r="AK13" s="64" t="s">
        <v>25</v>
      </c>
    </row>
    <row r="14" spans="1:37" ht="17.25" thickBot="1">
      <c r="A14" s="73">
        <v>12</v>
      </c>
      <c r="B14" s="58" t="s">
        <v>108</v>
      </c>
      <c r="C14" s="59" t="s">
        <v>1819</v>
      </c>
      <c r="D14" s="70" t="s">
        <v>104</v>
      </c>
      <c r="E14" s="59" t="s">
        <v>65</v>
      </c>
      <c r="F14" s="70" t="s">
        <v>3455</v>
      </c>
      <c r="G14" s="70">
        <v>1995</v>
      </c>
      <c r="H14" s="71">
        <v>5</v>
      </c>
      <c r="I14" s="72">
        <v>5</v>
      </c>
      <c r="J14" s="72">
        <v>450</v>
      </c>
      <c r="K14" s="72">
        <v>5</v>
      </c>
      <c r="L14" s="60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72">
        <v>1</v>
      </c>
      <c r="S14" s="61">
        <v>0</v>
      </c>
      <c r="T14" s="60">
        <v>0</v>
      </c>
      <c r="U14" s="61">
        <v>0</v>
      </c>
      <c r="V14" s="72">
        <v>0.1</v>
      </c>
      <c r="W14" s="72">
        <v>0.1</v>
      </c>
      <c r="X14" s="71">
        <v>8</v>
      </c>
      <c r="Y14" s="72">
        <v>21</v>
      </c>
      <c r="Z14" s="72">
        <v>3</v>
      </c>
      <c r="AA14" s="60">
        <v>0</v>
      </c>
      <c r="AB14" s="61">
        <v>0</v>
      </c>
      <c r="AC14" s="61">
        <v>0</v>
      </c>
      <c r="AD14" s="61">
        <v>0</v>
      </c>
      <c r="AE14" s="61">
        <v>0</v>
      </c>
      <c r="AF14" s="71">
        <v>0.01</v>
      </c>
      <c r="AG14" s="72">
        <v>0.02</v>
      </c>
      <c r="AH14" s="72">
        <v>0.02</v>
      </c>
      <c r="AI14" s="72">
        <v>0.01</v>
      </c>
      <c r="AJ14" s="72">
        <v>0.02</v>
      </c>
      <c r="AK14" s="64" t="s">
        <v>25</v>
      </c>
    </row>
    <row r="15" spans="1:37" ht="17.25" thickBot="1">
      <c r="A15" s="73">
        <v>13</v>
      </c>
      <c r="B15" s="58" t="s">
        <v>109</v>
      </c>
      <c r="C15" s="59" t="s">
        <v>1820</v>
      </c>
      <c r="D15" s="70" t="s">
        <v>104</v>
      </c>
      <c r="E15" s="59" t="s">
        <v>65</v>
      </c>
      <c r="F15" s="70" t="s">
        <v>3456</v>
      </c>
      <c r="G15" s="70">
        <v>1995</v>
      </c>
      <c r="H15" s="71">
        <v>5</v>
      </c>
      <c r="I15" s="72">
        <v>3</v>
      </c>
      <c r="J15" s="72">
        <v>293</v>
      </c>
      <c r="K15" s="72">
        <v>3.3</v>
      </c>
      <c r="L15" s="71">
        <v>1</v>
      </c>
      <c r="M15" s="61">
        <v>0</v>
      </c>
      <c r="N15" s="72">
        <v>1</v>
      </c>
      <c r="O15" s="72">
        <v>1</v>
      </c>
      <c r="P15" s="61">
        <v>0</v>
      </c>
      <c r="Q15" s="61">
        <v>0</v>
      </c>
      <c r="R15" s="61">
        <v>0</v>
      </c>
      <c r="S15" s="61">
        <v>0</v>
      </c>
      <c r="T15" s="71">
        <v>0.4</v>
      </c>
      <c r="U15" s="72">
        <v>0.4</v>
      </c>
      <c r="V15" s="72">
        <v>0.5</v>
      </c>
      <c r="W15" s="72">
        <v>0.9</v>
      </c>
      <c r="X15" s="71">
        <v>3</v>
      </c>
      <c r="Y15" s="72">
        <v>11</v>
      </c>
      <c r="Z15" s="72">
        <v>2</v>
      </c>
      <c r="AA15" s="71">
        <v>0.31</v>
      </c>
      <c r="AB15" s="61">
        <v>0</v>
      </c>
      <c r="AC15" s="72">
        <v>0.31</v>
      </c>
      <c r="AD15" s="72">
        <v>0.31</v>
      </c>
      <c r="AE15" s="72">
        <v>0.31</v>
      </c>
      <c r="AF15" s="71">
        <v>0.12</v>
      </c>
      <c r="AG15" s="72">
        <v>0.17</v>
      </c>
      <c r="AH15" s="72">
        <v>0.28999999999999998</v>
      </c>
      <c r="AI15" s="72">
        <v>0.12</v>
      </c>
      <c r="AJ15" s="72">
        <v>0.28999999999999998</v>
      </c>
      <c r="AK15" s="64" t="s">
        <v>25</v>
      </c>
    </row>
    <row r="16" spans="1:37" ht="17.25" thickBot="1">
      <c r="A16" s="73">
        <v>14</v>
      </c>
      <c r="B16" s="58" t="s">
        <v>110</v>
      </c>
      <c r="C16" s="59" t="s">
        <v>1814</v>
      </c>
      <c r="D16" s="70" t="s">
        <v>104</v>
      </c>
      <c r="E16" s="59" t="s">
        <v>79</v>
      </c>
      <c r="F16" s="70" t="s">
        <v>3457</v>
      </c>
      <c r="G16" s="70">
        <v>1998</v>
      </c>
      <c r="H16" s="71">
        <v>4</v>
      </c>
      <c r="I16" s="72">
        <v>4</v>
      </c>
      <c r="J16" s="72">
        <v>324</v>
      </c>
      <c r="K16" s="72">
        <v>3.6</v>
      </c>
      <c r="L16" s="60">
        <v>0</v>
      </c>
      <c r="M16" s="72">
        <v>1</v>
      </c>
      <c r="N16" s="72">
        <v>1</v>
      </c>
      <c r="O16" s="61">
        <v>0</v>
      </c>
      <c r="P16" s="61">
        <v>0</v>
      </c>
      <c r="Q16" s="61">
        <v>0</v>
      </c>
      <c r="R16" s="72">
        <v>2</v>
      </c>
      <c r="S16" s="61">
        <v>0</v>
      </c>
      <c r="T16" s="71">
        <v>0.2</v>
      </c>
      <c r="U16" s="72">
        <v>0.2</v>
      </c>
      <c r="V16" s="72">
        <v>0.8</v>
      </c>
      <c r="W16" s="72">
        <v>1</v>
      </c>
      <c r="X16" s="71">
        <v>13</v>
      </c>
      <c r="Y16" s="72">
        <v>17</v>
      </c>
      <c r="Z16" s="72">
        <v>7</v>
      </c>
      <c r="AA16" s="60">
        <v>0</v>
      </c>
      <c r="AB16" s="72">
        <v>0.28000000000000003</v>
      </c>
      <c r="AC16" s="72">
        <v>0.28000000000000003</v>
      </c>
      <c r="AD16" s="61">
        <v>0</v>
      </c>
      <c r="AE16" s="72">
        <v>0.28000000000000003</v>
      </c>
      <c r="AF16" s="71">
        <v>0.05</v>
      </c>
      <c r="AG16" s="72">
        <v>0.23</v>
      </c>
      <c r="AH16" s="72">
        <v>0.28999999999999998</v>
      </c>
      <c r="AI16" s="72">
        <v>0.05</v>
      </c>
      <c r="AJ16" s="72">
        <v>0.28999999999999998</v>
      </c>
      <c r="AK16" s="64" t="s">
        <v>25</v>
      </c>
    </row>
    <row r="17" spans="1:37" ht="17.25" thickBot="1">
      <c r="A17" s="73">
        <v>15</v>
      </c>
      <c r="B17" s="58" t="s">
        <v>80</v>
      </c>
      <c r="C17" s="59" t="s">
        <v>1824</v>
      </c>
      <c r="D17" s="70" t="s">
        <v>111</v>
      </c>
      <c r="E17" s="59" t="s">
        <v>79</v>
      </c>
      <c r="F17" s="70" t="s">
        <v>3458</v>
      </c>
      <c r="G17" s="70">
        <v>1992</v>
      </c>
      <c r="H17" s="71">
        <v>6</v>
      </c>
      <c r="I17" s="72">
        <v>6</v>
      </c>
      <c r="J17" s="72">
        <v>540</v>
      </c>
      <c r="K17" s="72">
        <v>6</v>
      </c>
      <c r="L17" s="60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72">
        <v>1</v>
      </c>
      <c r="S17" s="61">
        <v>0</v>
      </c>
      <c r="T17" s="60">
        <v>0</v>
      </c>
      <c r="U17" s="61">
        <v>0</v>
      </c>
      <c r="V17" s="61">
        <v>0</v>
      </c>
      <c r="W17" s="61">
        <v>0</v>
      </c>
      <c r="X17" s="60">
        <v>0</v>
      </c>
      <c r="Y17" s="61">
        <v>0</v>
      </c>
      <c r="Z17" s="61">
        <v>0</v>
      </c>
      <c r="AA17" s="60">
        <v>0</v>
      </c>
      <c r="AB17" s="61">
        <v>0</v>
      </c>
      <c r="AC17" s="61">
        <v>0</v>
      </c>
      <c r="AD17" s="61">
        <v>0</v>
      </c>
      <c r="AE17" s="61">
        <v>0</v>
      </c>
      <c r="AF17" s="60">
        <v>0</v>
      </c>
      <c r="AG17" s="61">
        <v>0</v>
      </c>
      <c r="AH17" s="61">
        <v>0</v>
      </c>
      <c r="AI17" s="61">
        <v>0</v>
      </c>
      <c r="AJ17" s="61">
        <v>0</v>
      </c>
      <c r="AK17" s="64" t="s">
        <v>25</v>
      </c>
    </row>
    <row r="18" spans="1:37" ht="17.25" thickBot="1">
      <c r="A18" s="73">
        <v>16</v>
      </c>
      <c r="B18" s="58" t="s">
        <v>112</v>
      </c>
      <c r="C18" s="59" t="s">
        <v>1825</v>
      </c>
      <c r="D18" s="70" t="s">
        <v>102</v>
      </c>
      <c r="E18" s="59" t="s">
        <v>67</v>
      </c>
      <c r="F18" s="70" t="s">
        <v>3459</v>
      </c>
      <c r="G18" s="70">
        <v>1994</v>
      </c>
      <c r="H18" s="71">
        <v>6</v>
      </c>
      <c r="I18" s="72">
        <v>5</v>
      </c>
      <c r="J18" s="72">
        <v>394</v>
      </c>
      <c r="K18" s="72">
        <v>4.4000000000000004</v>
      </c>
      <c r="L18" s="71">
        <v>1</v>
      </c>
      <c r="M18" s="61">
        <v>0</v>
      </c>
      <c r="N18" s="72">
        <v>1</v>
      </c>
      <c r="O18" s="72">
        <v>1</v>
      </c>
      <c r="P18" s="61">
        <v>0</v>
      </c>
      <c r="Q18" s="61">
        <v>0</v>
      </c>
      <c r="R18" s="61">
        <v>0</v>
      </c>
      <c r="S18" s="61">
        <v>0</v>
      </c>
      <c r="T18" s="71">
        <v>1</v>
      </c>
      <c r="U18" s="72">
        <v>1</v>
      </c>
      <c r="V18" s="72">
        <v>0.4</v>
      </c>
      <c r="W18" s="72">
        <v>1.4</v>
      </c>
      <c r="X18" s="71">
        <v>19</v>
      </c>
      <c r="Y18" s="72">
        <v>11</v>
      </c>
      <c r="Z18" s="72">
        <v>36</v>
      </c>
      <c r="AA18" s="71">
        <v>0.23</v>
      </c>
      <c r="AB18" s="61">
        <v>0</v>
      </c>
      <c r="AC18" s="72">
        <v>0.23</v>
      </c>
      <c r="AD18" s="72">
        <v>0.23</v>
      </c>
      <c r="AE18" s="72">
        <v>0.23</v>
      </c>
      <c r="AF18" s="71">
        <v>0.23</v>
      </c>
      <c r="AG18" s="72">
        <v>0.09</v>
      </c>
      <c r="AH18" s="72">
        <v>0.33</v>
      </c>
      <c r="AI18" s="72">
        <v>0.23</v>
      </c>
      <c r="AJ18" s="72">
        <v>0.33</v>
      </c>
      <c r="AK18" s="64" t="s">
        <v>25</v>
      </c>
    </row>
    <row r="19" spans="1:37" ht="17.25" thickBot="1">
      <c r="A19" s="73">
        <v>17</v>
      </c>
      <c r="B19" s="58" t="s">
        <v>2852</v>
      </c>
      <c r="C19" s="59" t="s">
        <v>1857</v>
      </c>
      <c r="D19" s="70" t="s">
        <v>103</v>
      </c>
      <c r="E19" s="59" t="s">
        <v>91</v>
      </c>
      <c r="F19" s="70" t="s">
        <v>3460</v>
      </c>
      <c r="G19" s="70">
        <v>1997</v>
      </c>
      <c r="H19" s="71">
        <v>5</v>
      </c>
      <c r="I19" s="72">
        <v>4</v>
      </c>
      <c r="J19" s="72">
        <v>340</v>
      </c>
      <c r="K19" s="72">
        <v>3.8</v>
      </c>
      <c r="L19" s="60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72">
        <v>3</v>
      </c>
      <c r="S19" s="61">
        <v>0</v>
      </c>
      <c r="T19" s="71">
        <v>0.1</v>
      </c>
      <c r="U19" s="72">
        <v>0.1</v>
      </c>
      <c r="V19" s="72">
        <v>0.1</v>
      </c>
      <c r="W19" s="72">
        <v>0.2</v>
      </c>
      <c r="X19" s="60">
        <v>0</v>
      </c>
      <c r="Y19" s="72">
        <v>3</v>
      </c>
      <c r="Z19" s="72">
        <v>3</v>
      </c>
      <c r="AA19" s="60">
        <v>0</v>
      </c>
      <c r="AB19" s="61">
        <v>0</v>
      </c>
      <c r="AC19" s="61">
        <v>0</v>
      </c>
      <c r="AD19" s="61">
        <v>0</v>
      </c>
      <c r="AE19" s="61">
        <v>0</v>
      </c>
      <c r="AF19" s="71">
        <v>0.04</v>
      </c>
      <c r="AG19" s="72">
        <v>0.02</v>
      </c>
      <c r="AH19" s="72">
        <v>0.06</v>
      </c>
      <c r="AI19" s="72">
        <v>0.04</v>
      </c>
      <c r="AJ19" s="72">
        <v>0.06</v>
      </c>
      <c r="AK19" s="64" t="s">
        <v>25</v>
      </c>
    </row>
    <row r="20" spans="1:37" ht="17.25" thickBot="1">
      <c r="A20" s="73">
        <v>18</v>
      </c>
      <c r="B20" s="58" t="s">
        <v>113</v>
      </c>
      <c r="C20" s="59" t="s">
        <v>1823</v>
      </c>
      <c r="D20" s="70" t="s">
        <v>103</v>
      </c>
      <c r="E20" s="59" t="s">
        <v>65</v>
      </c>
      <c r="F20" s="70" t="s">
        <v>3461</v>
      </c>
      <c r="G20" s="70">
        <v>2000</v>
      </c>
      <c r="H20" s="71">
        <v>6</v>
      </c>
      <c r="I20" s="72">
        <v>6</v>
      </c>
      <c r="J20" s="72">
        <v>505</v>
      </c>
      <c r="K20" s="72">
        <v>5.6</v>
      </c>
      <c r="L20" s="71">
        <v>2</v>
      </c>
      <c r="M20" s="72">
        <v>3</v>
      </c>
      <c r="N20" s="72">
        <v>5</v>
      </c>
      <c r="O20" s="72">
        <v>2</v>
      </c>
      <c r="P20" s="61">
        <v>0</v>
      </c>
      <c r="Q20" s="61">
        <v>0</v>
      </c>
      <c r="R20" s="72">
        <v>1</v>
      </c>
      <c r="S20" s="61">
        <v>0</v>
      </c>
      <c r="T20" s="71">
        <v>2.4</v>
      </c>
      <c r="U20" s="72">
        <v>2.4</v>
      </c>
      <c r="V20" s="72">
        <v>1.1000000000000001</v>
      </c>
      <c r="W20" s="72">
        <v>3.5</v>
      </c>
      <c r="X20" s="71">
        <v>15</v>
      </c>
      <c r="Y20" s="72">
        <v>18</v>
      </c>
      <c r="Z20" s="72">
        <v>35</v>
      </c>
      <c r="AA20" s="71">
        <v>0.36</v>
      </c>
      <c r="AB20" s="72">
        <v>0.53</v>
      </c>
      <c r="AC20" s="72">
        <v>0.89</v>
      </c>
      <c r="AD20" s="72">
        <v>0.36</v>
      </c>
      <c r="AE20" s="72">
        <v>0.89</v>
      </c>
      <c r="AF20" s="71">
        <v>0.43</v>
      </c>
      <c r="AG20" s="72">
        <v>0.19</v>
      </c>
      <c r="AH20" s="72">
        <v>0.62</v>
      </c>
      <c r="AI20" s="72">
        <v>0.43</v>
      </c>
      <c r="AJ20" s="72">
        <v>0.62</v>
      </c>
      <c r="AK20" s="64" t="s">
        <v>25</v>
      </c>
    </row>
    <row r="21" spans="1:37" ht="17.25" thickBot="1">
      <c r="A21" s="73">
        <v>19</v>
      </c>
      <c r="B21" s="58" t="s">
        <v>2675</v>
      </c>
      <c r="C21" s="59" t="s">
        <v>1819</v>
      </c>
      <c r="D21" s="70" t="s">
        <v>1821</v>
      </c>
      <c r="E21" s="59" t="s">
        <v>2352</v>
      </c>
      <c r="F21" s="70" t="s">
        <v>3462</v>
      </c>
      <c r="G21" s="70">
        <v>2000</v>
      </c>
      <c r="H21" s="71">
        <v>5</v>
      </c>
      <c r="I21" s="72">
        <v>5</v>
      </c>
      <c r="J21" s="72">
        <v>333</v>
      </c>
      <c r="K21" s="72">
        <v>3.7</v>
      </c>
      <c r="L21" s="71">
        <v>1</v>
      </c>
      <c r="M21" s="61">
        <v>0</v>
      </c>
      <c r="N21" s="72">
        <v>1</v>
      </c>
      <c r="O21" s="72">
        <v>1</v>
      </c>
      <c r="P21" s="61">
        <v>0</v>
      </c>
      <c r="Q21" s="61">
        <v>0</v>
      </c>
      <c r="R21" s="61">
        <v>0</v>
      </c>
      <c r="S21" s="61">
        <v>0</v>
      </c>
      <c r="T21" s="71">
        <v>0.7</v>
      </c>
      <c r="U21" s="72">
        <v>0.7</v>
      </c>
      <c r="V21" s="72">
        <v>0.2</v>
      </c>
      <c r="W21" s="72">
        <v>0.9</v>
      </c>
      <c r="X21" s="71">
        <v>8</v>
      </c>
      <c r="Y21" s="72">
        <v>8</v>
      </c>
      <c r="Z21" s="72">
        <v>13</v>
      </c>
      <c r="AA21" s="71">
        <v>0.27</v>
      </c>
      <c r="AB21" s="61">
        <v>0</v>
      </c>
      <c r="AC21" s="72">
        <v>0.27</v>
      </c>
      <c r="AD21" s="72">
        <v>0.27</v>
      </c>
      <c r="AE21" s="72">
        <v>0.27</v>
      </c>
      <c r="AF21" s="71">
        <v>0.2</v>
      </c>
      <c r="AG21" s="72">
        <v>0.06</v>
      </c>
      <c r="AH21" s="72">
        <v>0.26</v>
      </c>
      <c r="AI21" s="72">
        <v>0.2</v>
      </c>
      <c r="AJ21" s="72">
        <v>0.26</v>
      </c>
      <c r="AK21" s="64" t="s">
        <v>25</v>
      </c>
    </row>
    <row r="22" spans="1:37" ht="17.25" thickBot="1">
      <c r="A22" s="73">
        <v>20</v>
      </c>
      <c r="B22" s="58" t="s">
        <v>3463</v>
      </c>
      <c r="C22" s="59" t="s">
        <v>1815</v>
      </c>
      <c r="D22" s="70" t="s">
        <v>104</v>
      </c>
      <c r="E22" s="59" t="s">
        <v>69</v>
      </c>
      <c r="F22" s="70" t="s">
        <v>3464</v>
      </c>
      <c r="G22" s="70">
        <v>1996</v>
      </c>
      <c r="H22" s="71">
        <v>1</v>
      </c>
      <c r="I22" s="61">
        <v>0</v>
      </c>
      <c r="J22" s="72">
        <v>2</v>
      </c>
      <c r="K22" s="61">
        <v>0</v>
      </c>
      <c r="L22" s="60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0</v>
      </c>
      <c r="S22" s="61">
        <v>0</v>
      </c>
      <c r="T22" s="60">
        <v>0</v>
      </c>
      <c r="U22" s="61">
        <v>0</v>
      </c>
      <c r="V22" s="61">
        <v>0</v>
      </c>
      <c r="W22" s="61">
        <v>0</v>
      </c>
      <c r="X22" s="60">
        <v>0</v>
      </c>
      <c r="Y22" s="61">
        <v>0</v>
      </c>
      <c r="Z22" s="61">
        <v>0</v>
      </c>
      <c r="AA22" s="60">
        <v>0</v>
      </c>
      <c r="AB22" s="61">
        <v>0</v>
      </c>
      <c r="AC22" s="61">
        <v>0</v>
      </c>
      <c r="AD22" s="61">
        <v>0</v>
      </c>
      <c r="AE22" s="61">
        <v>0</v>
      </c>
      <c r="AF22" s="60">
        <v>0</v>
      </c>
      <c r="AG22" s="61">
        <v>0</v>
      </c>
      <c r="AH22" s="61">
        <v>0</v>
      </c>
      <c r="AI22" s="61">
        <v>0</v>
      </c>
      <c r="AJ22" s="61">
        <v>0</v>
      </c>
      <c r="AK22" s="64" t="s">
        <v>25</v>
      </c>
    </row>
    <row r="23" spans="1:37" ht="17.25" thickBot="1">
      <c r="A23" s="73">
        <v>21</v>
      </c>
      <c r="B23" s="58" t="s">
        <v>114</v>
      </c>
      <c r="C23" s="59" t="s">
        <v>1827</v>
      </c>
      <c r="D23" s="70" t="s">
        <v>104</v>
      </c>
      <c r="E23" s="59" t="s">
        <v>85</v>
      </c>
      <c r="F23" s="70" t="s">
        <v>3465</v>
      </c>
      <c r="G23" s="70">
        <v>1996</v>
      </c>
      <c r="H23" s="71">
        <v>6</v>
      </c>
      <c r="I23" s="72">
        <v>6</v>
      </c>
      <c r="J23" s="72">
        <v>540</v>
      </c>
      <c r="K23" s="72">
        <v>6</v>
      </c>
      <c r="L23" s="71">
        <v>1</v>
      </c>
      <c r="M23" s="61">
        <v>0</v>
      </c>
      <c r="N23" s="72">
        <v>1</v>
      </c>
      <c r="O23" s="72">
        <v>1</v>
      </c>
      <c r="P23" s="61">
        <v>0</v>
      </c>
      <c r="Q23" s="61">
        <v>0</v>
      </c>
      <c r="R23" s="61">
        <v>0</v>
      </c>
      <c r="S23" s="61">
        <v>0</v>
      </c>
      <c r="T23" s="71">
        <v>0.3</v>
      </c>
      <c r="U23" s="72">
        <v>0.3</v>
      </c>
      <c r="V23" s="72">
        <v>0.7</v>
      </c>
      <c r="W23" s="72">
        <v>0.9</v>
      </c>
      <c r="X23" s="71">
        <v>8</v>
      </c>
      <c r="Y23" s="72">
        <v>44</v>
      </c>
      <c r="Z23" s="72">
        <v>2</v>
      </c>
      <c r="AA23" s="71">
        <v>0.17</v>
      </c>
      <c r="AB23" s="61">
        <v>0</v>
      </c>
      <c r="AC23" s="72">
        <v>0.17</v>
      </c>
      <c r="AD23" s="72">
        <v>0.17</v>
      </c>
      <c r="AE23" s="72">
        <v>0.17</v>
      </c>
      <c r="AF23" s="71">
        <v>0.04</v>
      </c>
      <c r="AG23" s="72">
        <v>0.11</v>
      </c>
      <c r="AH23" s="72">
        <v>0.16</v>
      </c>
      <c r="AI23" s="72">
        <v>0.04</v>
      </c>
      <c r="AJ23" s="72">
        <v>0.16</v>
      </c>
      <c r="AK23" s="64" t="s">
        <v>25</v>
      </c>
    </row>
    <row r="24" spans="1:37" ht="17.25" thickBot="1">
      <c r="A24" s="73">
        <v>22</v>
      </c>
      <c r="B24" s="58" t="s">
        <v>115</v>
      </c>
      <c r="C24" s="59" t="s">
        <v>1813</v>
      </c>
      <c r="D24" s="70" t="s">
        <v>103</v>
      </c>
      <c r="E24" s="59" t="s">
        <v>67</v>
      </c>
      <c r="F24" s="70" t="s">
        <v>3338</v>
      </c>
      <c r="G24" s="70">
        <v>2002</v>
      </c>
      <c r="H24" s="71">
        <v>6</v>
      </c>
      <c r="I24" s="72">
        <v>2</v>
      </c>
      <c r="J24" s="72">
        <v>248</v>
      </c>
      <c r="K24" s="72">
        <v>2.8</v>
      </c>
      <c r="L24" s="60">
        <v>0</v>
      </c>
      <c r="M24" s="72">
        <v>1</v>
      </c>
      <c r="N24" s="72">
        <v>1</v>
      </c>
      <c r="O24" s="61">
        <v>0</v>
      </c>
      <c r="P24" s="61">
        <v>0</v>
      </c>
      <c r="Q24" s="61">
        <v>0</v>
      </c>
      <c r="R24" s="61">
        <v>0</v>
      </c>
      <c r="S24" s="61">
        <v>0</v>
      </c>
      <c r="T24" s="71">
        <v>0.1</v>
      </c>
      <c r="U24" s="72">
        <v>0.1</v>
      </c>
      <c r="V24" s="72">
        <v>0.9</v>
      </c>
      <c r="W24" s="72">
        <v>0.9</v>
      </c>
      <c r="X24" s="71">
        <v>10</v>
      </c>
      <c r="Y24" s="72">
        <v>21</v>
      </c>
      <c r="Z24" s="72">
        <v>18</v>
      </c>
      <c r="AA24" s="60">
        <v>0</v>
      </c>
      <c r="AB24" s="72">
        <v>0.36</v>
      </c>
      <c r="AC24" s="72">
        <v>0.36</v>
      </c>
      <c r="AD24" s="61">
        <v>0</v>
      </c>
      <c r="AE24" s="72">
        <v>0.36</v>
      </c>
      <c r="AF24" s="71">
        <v>0.03</v>
      </c>
      <c r="AG24" s="72">
        <v>0.31</v>
      </c>
      <c r="AH24" s="72">
        <v>0.34</v>
      </c>
      <c r="AI24" s="72">
        <v>0.03</v>
      </c>
      <c r="AJ24" s="72">
        <v>0.34</v>
      </c>
      <c r="AK24" s="64" t="s">
        <v>25</v>
      </c>
    </row>
    <row r="25" spans="1:37" ht="17.25" thickBot="1">
      <c r="A25" s="73">
        <v>23</v>
      </c>
      <c r="B25" s="58" t="s">
        <v>116</v>
      </c>
      <c r="C25" s="59" t="s">
        <v>1814</v>
      </c>
      <c r="D25" s="70" t="s">
        <v>102</v>
      </c>
      <c r="E25" s="59" t="s">
        <v>95</v>
      </c>
      <c r="F25" s="70" t="s">
        <v>3466</v>
      </c>
      <c r="G25" s="70">
        <v>1999</v>
      </c>
      <c r="H25" s="71">
        <v>3</v>
      </c>
      <c r="I25" s="72">
        <v>2</v>
      </c>
      <c r="J25" s="72">
        <v>152</v>
      </c>
      <c r="K25" s="72">
        <v>1.7</v>
      </c>
      <c r="L25" s="60">
        <v>0</v>
      </c>
      <c r="M25" s="61">
        <v>0</v>
      </c>
      <c r="N25" s="61">
        <v>0</v>
      </c>
      <c r="O25" s="61">
        <v>0</v>
      </c>
      <c r="P25" s="61">
        <v>0</v>
      </c>
      <c r="Q25" s="61">
        <v>0</v>
      </c>
      <c r="R25" s="72">
        <v>1</v>
      </c>
      <c r="S25" s="61">
        <v>0</v>
      </c>
      <c r="T25" s="71">
        <v>0.1</v>
      </c>
      <c r="U25" s="72">
        <v>0.1</v>
      </c>
      <c r="V25" s="61">
        <v>0</v>
      </c>
      <c r="W25" s="72">
        <v>0.1</v>
      </c>
      <c r="X25" s="71">
        <v>2</v>
      </c>
      <c r="Y25" s="72">
        <v>8</v>
      </c>
      <c r="Z25" s="72">
        <v>9</v>
      </c>
      <c r="AA25" s="60">
        <v>0</v>
      </c>
      <c r="AB25" s="61">
        <v>0</v>
      </c>
      <c r="AC25" s="61">
        <v>0</v>
      </c>
      <c r="AD25" s="61">
        <v>0</v>
      </c>
      <c r="AE25" s="61">
        <v>0</v>
      </c>
      <c r="AF25" s="71">
        <v>0.04</v>
      </c>
      <c r="AG25" s="61">
        <v>0</v>
      </c>
      <c r="AH25" s="72">
        <v>0.04</v>
      </c>
      <c r="AI25" s="72">
        <v>0.04</v>
      </c>
      <c r="AJ25" s="72">
        <v>0.04</v>
      </c>
      <c r="AK25" s="64" t="s">
        <v>25</v>
      </c>
    </row>
    <row r="26" spans="1:37" ht="17.25" thickBot="1">
      <c r="A26" s="73">
        <v>24</v>
      </c>
      <c r="B26" s="58" t="s">
        <v>117</v>
      </c>
      <c r="C26" s="59" t="s">
        <v>1828</v>
      </c>
      <c r="D26" s="70" t="s">
        <v>102</v>
      </c>
      <c r="E26" s="59" t="s">
        <v>91</v>
      </c>
      <c r="F26" s="70" t="s">
        <v>3467</v>
      </c>
      <c r="G26" s="70">
        <v>1990</v>
      </c>
      <c r="H26" s="71">
        <v>6</v>
      </c>
      <c r="I26" s="72">
        <v>6</v>
      </c>
      <c r="J26" s="72">
        <v>448</v>
      </c>
      <c r="K26" s="72">
        <v>5</v>
      </c>
      <c r="L26" s="71">
        <v>2</v>
      </c>
      <c r="M26" s="61">
        <v>0</v>
      </c>
      <c r="N26" s="72">
        <v>2</v>
      </c>
      <c r="O26" s="72">
        <v>2</v>
      </c>
      <c r="P26" s="61">
        <v>0</v>
      </c>
      <c r="Q26" s="61">
        <v>0</v>
      </c>
      <c r="R26" s="72">
        <v>1</v>
      </c>
      <c r="S26" s="61">
        <v>0</v>
      </c>
      <c r="T26" s="71">
        <v>1</v>
      </c>
      <c r="U26" s="72">
        <v>1</v>
      </c>
      <c r="V26" s="72">
        <v>0.4</v>
      </c>
      <c r="W26" s="72">
        <v>1.4</v>
      </c>
      <c r="X26" s="71">
        <v>13</v>
      </c>
      <c r="Y26" s="72">
        <v>5</v>
      </c>
      <c r="Z26" s="72">
        <v>20</v>
      </c>
      <c r="AA26" s="71">
        <v>0.4</v>
      </c>
      <c r="AB26" s="61">
        <v>0</v>
      </c>
      <c r="AC26" s="72">
        <v>0.4</v>
      </c>
      <c r="AD26" s="72">
        <v>0.4</v>
      </c>
      <c r="AE26" s="72">
        <v>0.4</v>
      </c>
      <c r="AF26" s="71">
        <v>0.2</v>
      </c>
      <c r="AG26" s="72">
        <v>7.0000000000000007E-2</v>
      </c>
      <c r="AH26" s="72">
        <v>0.27</v>
      </c>
      <c r="AI26" s="72">
        <v>0.2</v>
      </c>
      <c r="AJ26" s="72">
        <v>0.27</v>
      </c>
      <c r="AK26" s="64" t="s">
        <v>25</v>
      </c>
    </row>
    <row r="27" spans="1:37" ht="17.25" thickBot="1">
      <c r="A27" s="73">
        <v>25</v>
      </c>
      <c r="B27" s="58" t="s">
        <v>118</v>
      </c>
      <c r="C27" s="59" t="s">
        <v>1824</v>
      </c>
      <c r="D27" s="70" t="s">
        <v>1821</v>
      </c>
      <c r="E27" s="59" t="s">
        <v>69</v>
      </c>
      <c r="F27" s="70" t="s">
        <v>3468</v>
      </c>
      <c r="G27" s="70">
        <v>2000</v>
      </c>
      <c r="H27" s="71">
        <v>4</v>
      </c>
      <c r="I27" s="72">
        <v>4</v>
      </c>
      <c r="J27" s="72">
        <v>308</v>
      </c>
      <c r="K27" s="72">
        <v>3.4</v>
      </c>
      <c r="L27" s="60">
        <v>0</v>
      </c>
      <c r="M27" s="61">
        <v>0</v>
      </c>
      <c r="N27" s="61">
        <v>0</v>
      </c>
      <c r="O27" s="61">
        <v>0</v>
      </c>
      <c r="P27" s="61">
        <v>0</v>
      </c>
      <c r="Q27" s="61">
        <v>0</v>
      </c>
      <c r="R27" s="72">
        <v>1</v>
      </c>
      <c r="S27" s="61">
        <v>0</v>
      </c>
      <c r="T27" s="71">
        <v>0.6</v>
      </c>
      <c r="U27" s="72">
        <v>0.6</v>
      </c>
      <c r="V27" s="72">
        <v>0.8</v>
      </c>
      <c r="W27" s="72">
        <v>1.4</v>
      </c>
      <c r="X27" s="71">
        <v>16</v>
      </c>
      <c r="Y27" s="72">
        <v>14</v>
      </c>
      <c r="Z27" s="72">
        <v>44</v>
      </c>
      <c r="AA27" s="60">
        <v>0</v>
      </c>
      <c r="AB27" s="61">
        <v>0</v>
      </c>
      <c r="AC27" s="61">
        <v>0</v>
      </c>
      <c r="AD27" s="61">
        <v>0</v>
      </c>
      <c r="AE27" s="61">
        <v>0</v>
      </c>
      <c r="AF27" s="71">
        <v>0.18</v>
      </c>
      <c r="AG27" s="72">
        <v>0.24</v>
      </c>
      <c r="AH27" s="72">
        <v>0.42</v>
      </c>
      <c r="AI27" s="72">
        <v>0.18</v>
      </c>
      <c r="AJ27" s="72">
        <v>0.42</v>
      </c>
      <c r="AK27" s="64" t="s">
        <v>25</v>
      </c>
    </row>
    <row r="28" spans="1:37" ht="17.25" thickBot="1">
      <c r="A28" s="73">
        <v>26</v>
      </c>
      <c r="B28" s="58" t="s">
        <v>119</v>
      </c>
      <c r="C28" s="59" t="s">
        <v>1814</v>
      </c>
      <c r="D28" s="70" t="s">
        <v>102</v>
      </c>
      <c r="E28" s="59" t="s">
        <v>2353</v>
      </c>
      <c r="F28" s="70" t="s">
        <v>3469</v>
      </c>
      <c r="G28" s="70">
        <v>2001</v>
      </c>
      <c r="H28" s="71">
        <v>3</v>
      </c>
      <c r="I28" s="72">
        <v>3</v>
      </c>
      <c r="J28" s="72">
        <v>254</v>
      </c>
      <c r="K28" s="72">
        <v>2.8</v>
      </c>
      <c r="L28" s="71">
        <v>1</v>
      </c>
      <c r="M28" s="61">
        <v>0</v>
      </c>
      <c r="N28" s="72">
        <v>1</v>
      </c>
      <c r="O28" s="72">
        <v>1</v>
      </c>
      <c r="P28" s="61">
        <v>0</v>
      </c>
      <c r="Q28" s="61">
        <v>0</v>
      </c>
      <c r="R28" s="72">
        <v>1</v>
      </c>
      <c r="S28" s="61">
        <v>0</v>
      </c>
      <c r="T28" s="71">
        <v>0.2</v>
      </c>
      <c r="U28" s="72">
        <v>0.2</v>
      </c>
      <c r="V28" s="72">
        <v>0.1</v>
      </c>
      <c r="W28" s="72">
        <v>0.3</v>
      </c>
      <c r="X28" s="71">
        <v>4</v>
      </c>
      <c r="Y28" s="72">
        <v>4</v>
      </c>
      <c r="Z28" s="72">
        <v>15</v>
      </c>
      <c r="AA28" s="71">
        <v>0.35</v>
      </c>
      <c r="AB28" s="61">
        <v>0</v>
      </c>
      <c r="AC28" s="72">
        <v>0.35</v>
      </c>
      <c r="AD28" s="72">
        <v>0.35</v>
      </c>
      <c r="AE28" s="72">
        <v>0.35</v>
      </c>
      <c r="AF28" s="71">
        <v>0.06</v>
      </c>
      <c r="AG28" s="72">
        <v>0.03</v>
      </c>
      <c r="AH28" s="72">
        <v>0.1</v>
      </c>
      <c r="AI28" s="72">
        <v>0.06</v>
      </c>
      <c r="AJ28" s="72">
        <v>0.1</v>
      </c>
      <c r="AK28" s="64" t="s">
        <v>25</v>
      </c>
    </row>
    <row r="29" spans="1:37" ht="17.25" thickBot="1">
      <c r="A29" s="73">
        <v>27</v>
      </c>
      <c r="B29" s="58" t="s">
        <v>119</v>
      </c>
      <c r="C29" s="59" t="s">
        <v>1814</v>
      </c>
      <c r="D29" s="70" t="s">
        <v>103</v>
      </c>
      <c r="E29" s="59" t="s">
        <v>83</v>
      </c>
      <c r="F29" s="70" t="s">
        <v>3469</v>
      </c>
      <c r="G29" s="70">
        <v>2001</v>
      </c>
      <c r="H29" s="71">
        <v>1</v>
      </c>
      <c r="I29" s="61">
        <v>0</v>
      </c>
      <c r="J29" s="72">
        <v>6</v>
      </c>
      <c r="K29" s="72">
        <v>0.1</v>
      </c>
      <c r="L29" s="60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72">
        <v>1</v>
      </c>
      <c r="S29" s="61">
        <v>0</v>
      </c>
      <c r="T29" s="60">
        <v>0</v>
      </c>
      <c r="U29" s="61">
        <v>0</v>
      </c>
      <c r="V29" s="61">
        <v>0</v>
      </c>
      <c r="W29" s="61">
        <v>0</v>
      </c>
      <c r="X29" s="71">
        <v>1</v>
      </c>
      <c r="Y29" s="61">
        <v>0</v>
      </c>
      <c r="Z29" s="61">
        <v>0</v>
      </c>
      <c r="AA29" s="60">
        <v>0</v>
      </c>
      <c r="AB29" s="61">
        <v>0</v>
      </c>
      <c r="AC29" s="61">
        <v>0</v>
      </c>
      <c r="AD29" s="61">
        <v>0</v>
      </c>
      <c r="AE29" s="61">
        <v>0</v>
      </c>
      <c r="AF29" s="60">
        <v>0</v>
      </c>
      <c r="AG29" s="61">
        <v>0</v>
      </c>
      <c r="AH29" s="61">
        <v>0</v>
      </c>
      <c r="AI29" s="61">
        <v>0</v>
      </c>
      <c r="AJ29" s="61">
        <v>0</v>
      </c>
      <c r="AK29" s="64" t="s">
        <v>25</v>
      </c>
    </row>
    <row r="30" spans="1:37" ht="17.25" thickBot="1">
      <c r="A30" s="73">
        <v>28</v>
      </c>
      <c r="B30" s="58" t="s">
        <v>120</v>
      </c>
      <c r="C30" s="59" t="s">
        <v>1816</v>
      </c>
      <c r="D30" s="70" t="s">
        <v>111</v>
      </c>
      <c r="E30" s="59" t="s">
        <v>91</v>
      </c>
      <c r="F30" s="70" t="s">
        <v>3470</v>
      </c>
      <c r="G30" s="70">
        <v>1993</v>
      </c>
      <c r="H30" s="71">
        <v>6</v>
      </c>
      <c r="I30" s="72">
        <v>6</v>
      </c>
      <c r="J30" s="72">
        <v>540</v>
      </c>
      <c r="K30" s="72">
        <v>6</v>
      </c>
      <c r="L30" s="60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0</v>
      </c>
      <c r="S30" s="61">
        <v>0</v>
      </c>
      <c r="T30" s="60">
        <v>0</v>
      </c>
      <c r="U30" s="61">
        <v>0</v>
      </c>
      <c r="V30" s="61">
        <v>0</v>
      </c>
      <c r="W30" s="61">
        <v>0</v>
      </c>
      <c r="X30" s="60">
        <v>0</v>
      </c>
      <c r="Y30" s="61">
        <v>0</v>
      </c>
      <c r="Z30" s="61">
        <v>0</v>
      </c>
      <c r="AA30" s="60">
        <v>0</v>
      </c>
      <c r="AB30" s="61">
        <v>0</v>
      </c>
      <c r="AC30" s="61">
        <v>0</v>
      </c>
      <c r="AD30" s="61">
        <v>0</v>
      </c>
      <c r="AE30" s="61">
        <v>0</v>
      </c>
      <c r="AF30" s="60">
        <v>0</v>
      </c>
      <c r="AG30" s="61">
        <v>0</v>
      </c>
      <c r="AH30" s="61">
        <v>0</v>
      </c>
      <c r="AI30" s="61">
        <v>0</v>
      </c>
      <c r="AJ30" s="61">
        <v>0</v>
      </c>
      <c r="AK30" s="64" t="s">
        <v>25</v>
      </c>
    </row>
    <row r="31" spans="1:37" ht="17.25" thickBot="1">
      <c r="A31" s="73">
        <v>29</v>
      </c>
      <c r="B31" s="58" t="s">
        <v>121</v>
      </c>
      <c r="C31" s="59" t="s">
        <v>1832</v>
      </c>
      <c r="D31" s="70" t="s">
        <v>1835</v>
      </c>
      <c r="E31" s="59" t="s">
        <v>87</v>
      </c>
      <c r="F31" s="70" t="s">
        <v>3471</v>
      </c>
      <c r="G31" s="70">
        <v>1992</v>
      </c>
      <c r="H31" s="71">
        <v>5</v>
      </c>
      <c r="I31" s="72">
        <v>5</v>
      </c>
      <c r="J31" s="72">
        <v>396</v>
      </c>
      <c r="K31" s="72">
        <v>4.4000000000000004</v>
      </c>
      <c r="L31" s="60">
        <v>0</v>
      </c>
      <c r="M31" s="72">
        <v>2</v>
      </c>
      <c r="N31" s="72">
        <v>2</v>
      </c>
      <c r="O31" s="61">
        <v>0</v>
      </c>
      <c r="P31" s="61">
        <v>0</v>
      </c>
      <c r="Q31" s="61">
        <v>0</v>
      </c>
      <c r="R31" s="72">
        <v>2</v>
      </c>
      <c r="S31" s="61">
        <v>0</v>
      </c>
      <c r="T31" s="60">
        <v>0</v>
      </c>
      <c r="U31" s="61">
        <v>0</v>
      </c>
      <c r="V31" s="72">
        <v>0.4</v>
      </c>
      <c r="W31" s="72">
        <v>0.4</v>
      </c>
      <c r="X31" s="71">
        <v>5</v>
      </c>
      <c r="Y31" s="72">
        <v>20</v>
      </c>
      <c r="Z31" s="72">
        <v>14</v>
      </c>
      <c r="AA31" s="60">
        <v>0</v>
      </c>
      <c r="AB31" s="72">
        <v>0.45</v>
      </c>
      <c r="AC31" s="72">
        <v>0.45</v>
      </c>
      <c r="AD31" s="61">
        <v>0</v>
      </c>
      <c r="AE31" s="72">
        <v>0.45</v>
      </c>
      <c r="AF31" s="60">
        <v>0</v>
      </c>
      <c r="AG31" s="72">
        <v>0.1</v>
      </c>
      <c r="AH31" s="72">
        <v>0.1</v>
      </c>
      <c r="AI31" s="61">
        <v>0</v>
      </c>
      <c r="AJ31" s="72">
        <v>0.1</v>
      </c>
      <c r="AK31" s="64" t="s">
        <v>25</v>
      </c>
    </row>
    <row r="32" spans="1:37" ht="17.25" thickBot="1">
      <c r="A32" s="73">
        <v>30</v>
      </c>
      <c r="B32" s="58" t="s">
        <v>122</v>
      </c>
      <c r="C32" s="59" t="s">
        <v>1829</v>
      </c>
      <c r="D32" s="70" t="s">
        <v>102</v>
      </c>
      <c r="E32" s="59" t="s">
        <v>87</v>
      </c>
      <c r="F32" s="70" t="s">
        <v>3472</v>
      </c>
      <c r="G32" s="70">
        <v>1997</v>
      </c>
      <c r="H32" s="71">
        <v>6</v>
      </c>
      <c r="I32" s="72">
        <v>5</v>
      </c>
      <c r="J32" s="72">
        <v>408</v>
      </c>
      <c r="K32" s="72">
        <v>4.5</v>
      </c>
      <c r="L32" s="71">
        <v>3</v>
      </c>
      <c r="M32" s="72">
        <v>2</v>
      </c>
      <c r="N32" s="72">
        <v>5</v>
      </c>
      <c r="O32" s="72">
        <v>3</v>
      </c>
      <c r="P32" s="61">
        <v>0</v>
      </c>
      <c r="Q32" s="61">
        <v>0</v>
      </c>
      <c r="R32" s="72">
        <v>1</v>
      </c>
      <c r="S32" s="61">
        <v>0</v>
      </c>
      <c r="T32" s="71">
        <v>2.2999999999999998</v>
      </c>
      <c r="U32" s="72">
        <v>2.2999999999999998</v>
      </c>
      <c r="V32" s="72">
        <v>0.7</v>
      </c>
      <c r="W32" s="72">
        <v>3</v>
      </c>
      <c r="X32" s="71">
        <v>4</v>
      </c>
      <c r="Y32" s="72">
        <v>7</v>
      </c>
      <c r="Z32" s="72">
        <v>19</v>
      </c>
      <c r="AA32" s="71">
        <v>0.66</v>
      </c>
      <c r="AB32" s="72">
        <v>0.44</v>
      </c>
      <c r="AC32" s="72">
        <v>1.1000000000000001</v>
      </c>
      <c r="AD32" s="72">
        <v>0.66</v>
      </c>
      <c r="AE32" s="72">
        <v>1.1000000000000001</v>
      </c>
      <c r="AF32" s="71">
        <v>0.52</v>
      </c>
      <c r="AG32" s="72">
        <v>0.15</v>
      </c>
      <c r="AH32" s="72">
        <v>0.66</v>
      </c>
      <c r="AI32" s="72">
        <v>0.52</v>
      </c>
      <c r="AJ32" s="72">
        <v>0.66</v>
      </c>
      <c r="AK32" s="64" t="s">
        <v>25</v>
      </c>
    </row>
    <row r="33" spans="1:37" ht="17.25" thickBot="1">
      <c r="A33" s="73">
        <v>31</v>
      </c>
      <c r="B33" s="58" t="s">
        <v>123</v>
      </c>
      <c r="C33" s="59" t="s">
        <v>1826</v>
      </c>
      <c r="D33" s="70" t="s">
        <v>102</v>
      </c>
      <c r="E33" s="59" t="s">
        <v>85</v>
      </c>
      <c r="F33" s="70" t="s">
        <v>3473</v>
      </c>
      <c r="G33" s="70">
        <v>1991</v>
      </c>
      <c r="H33" s="71">
        <v>6</v>
      </c>
      <c r="I33" s="72">
        <v>6</v>
      </c>
      <c r="J33" s="72">
        <v>474</v>
      </c>
      <c r="K33" s="72">
        <v>5.3</v>
      </c>
      <c r="L33" s="60">
        <v>0</v>
      </c>
      <c r="M33" s="72">
        <v>2</v>
      </c>
      <c r="N33" s="72">
        <v>2</v>
      </c>
      <c r="O33" s="61">
        <v>0</v>
      </c>
      <c r="P33" s="61">
        <v>0</v>
      </c>
      <c r="Q33" s="61">
        <v>0</v>
      </c>
      <c r="R33" s="72">
        <v>2</v>
      </c>
      <c r="S33" s="61">
        <v>0</v>
      </c>
      <c r="T33" s="71">
        <v>0.9</v>
      </c>
      <c r="U33" s="72">
        <v>0.9</v>
      </c>
      <c r="V33" s="72">
        <v>1</v>
      </c>
      <c r="W33" s="72">
        <v>1.9</v>
      </c>
      <c r="X33" s="71">
        <v>17</v>
      </c>
      <c r="Y33" s="72">
        <v>11</v>
      </c>
      <c r="Z33" s="72">
        <v>44</v>
      </c>
      <c r="AA33" s="60">
        <v>0</v>
      </c>
      <c r="AB33" s="72">
        <v>0.38</v>
      </c>
      <c r="AC33" s="72">
        <v>0.38</v>
      </c>
      <c r="AD33" s="61">
        <v>0</v>
      </c>
      <c r="AE33" s="72">
        <v>0.38</v>
      </c>
      <c r="AF33" s="71">
        <v>0.17</v>
      </c>
      <c r="AG33" s="72">
        <v>0.19</v>
      </c>
      <c r="AH33" s="72">
        <v>0.37</v>
      </c>
      <c r="AI33" s="72">
        <v>0.17</v>
      </c>
      <c r="AJ33" s="72">
        <v>0.37</v>
      </c>
      <c r="AK33" s="64" t="s">
        <v>25</v>
      </c>
    </row>
    <row r="34" spans="1:37" ht="17.25" thickBot="1">
      <c r="A34" s="73">
        <v>32</v>
      </c>
      <c r="B34" s="58" t="s">
        <v>124</v>
      </c>
      <c r="C34" s="59" t="s">
        <v>1828</v>
      </c>
      <c r="D34" s="70" t="s">
        <v>1821</v>
      </c>
      <c r="E34" s="59" t="s">
        <v>83</v>
      </c>
      <c r="F34" s="70" t="s">
        <v>3474</v>
      </c>
      <c r="G34" s="70">
        <v>1997</v>
      </c>
      <c r="H34" s="71">
        <v>5</v>
      </c>
      <c r="I34" s="72">
        <v>2</v>
      </c>
      <c r="J34" s="72">
        <v>203</v>
      </c>
      <c r="K34" s="72">
        <v>2.2999999999999998</v>
      </c>
      <c r="L34" s="71">
        <v>2</v>
      </c>
      <c r="M34" s="72">
        <v>1</v>
      </c>
      <c r="N34" s="72">
        <v>3</v>
      </c>
      <c r="O34" s="72">
        <v>2</v>
      </c>
      <c r="P34" s="61">
        <v>0</v>
      </c>
      <c r="Q34" s="61">
        <v>0</v>
      </c>
      <c r="R34" s="72">
        <v>1</v>
      </c>
      <c r="S34" s="61">
        <v>0</v>
      </c>
      <c r="T34" s="71">
        <v>1.1000000000000001</v>
      </c>
      <c r="U34" s="72">
        <v>1.1000000000000001</v>
      </c>
      <c r="V34" s="72">
        <v>0.8</v>
      </c>
      <c r="W34" s="72">
        <v>1.9</v>
      </c>
      <c r="X34" s="71">
        <v>12</v>
      </c>
      <c r="Y34" s="72">
        <v>7</v>
      </c>
      <c r="Z34" s="72">
        <v>17</v>
      </c>
      <c r="AA34" s="71">
        <v>0.89</v>
      </c>
      <c r="AB34" s="72">
        <v>0.44</v>
      </c>
      <c r="AC34" s="72">
        <v>1.33</v>
      </c>
      <c r="AD34" s="72">
        <v>0.89</v>
      </c>
      <c r="AE34" s="72">
        <v>1.33</v>
      </c>
      <c r="AF34" s="71">
        <v>0.48</v>
      </c>
      <c r="AG34" s="72">
        <v>0.37</v>
      </c>
      <c r="AH34" s="72">
        <v>0.86</v>
      </c>
      <c r="AI34" s="72">
        <v>0.48</v>
      </c>
      <c r="AJ34" s="72">
        <v>0.86</v>
      </c>
      <c r="AK34" s="64" t="s">
        <v>25</v>
      </c>
    </row>
    <row r="35" spans="1:37" ht="17.25" thickBot="1">
      <c r="A35" s="73">
        <v>33</v>
      </c>
      <c r="B35" s="58" t="s">
        <v>2676</v>
      </c>
      <c r="C35" s="59" t="s">
        <v>1867</v>
      </c>
      <c r="D35" s="70" t="s">
        <v>1835</v>
      </c>
      <c r="E35" s="59" t="s">
        <v>2353</v>
      </c>
      <c r="F35" s="70" t="s">
        <v>3475</v>
      </c>
      <c r="G35" s="70">
        <v>1993</v>
      </c>
      <c r="H35" s="71">
        <v>3</v>
      </c>
      <c r="I35" s="72">
        <v>3</v>
      </c>
      <c r="J35" s="72">
        <v>250</v>
      </c>
      <c r="K35" s="72">
        <v>2.8</v>
      </c>
      <c r="L35" s="60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72">
        <v>1</v>
      </c>
      <c r="S35" s="61">
        <v>0</v>
      </c>
      <c r="T35" s="60">
        <v>0</v>
      </c>
      <c r="U35" s="61">
        <v>0</v>
      </c>
      <c r="V35" s="72">
        <v>0.2</v>
      </c>
      <c r="W35" s="72">
        <v>0.2</v>
      </c>
      <c r="X35" s="71">
        <v>2</v>
      </c>
      <c r="Y35" s="72">
        <v>6</v>
      </c>
      <c r="Z35" s="72">
        <v>12</v>
      </c>
      <c r="AA35" s="60">
        <v>0</v>
      </c>
      <c r="AB35" s="61">
        <v>0</v>
      </c>
      <c r="AC35" s="61">
        <v>0</v>
      </c>
      <c r="AD35" s="61">
        <v>0</v>
      </c>
      <c r="AE35" s="61">
        <v>0</v>
      </c>
      <c r="AF35" s="60">
        <v>0</v>
      </c>
      <c r="AG35" s="72">
        <v>0.06</v>
      </c>
      <c r="AH35" s="72">
        <v>0.06</v>
      </c>
      <c r="AI35" s="61">
        <v>0</v>
      </c>
      <c r="AJ35" s="72">
        <v>0.06</v>
      </c>
      <c r="AK35" s="64" t="s">
        <v>25</v>
      </c>
    </row>
    <row r="36" spans="1:37" ht="17.25" thickBot="1">
      <c r="A36" s="73">
        <v>34</v>
      </c>
      <c r="B36" s="58" t="s">
        <v>3371</v>
      </c>
      <c r="C36" s="59" t="s">
        <v>1862</v>
      </c>
      <c r="D36" s="70" t="s">
        <v>103</v>
      </c>
      <c r="E36" s="59" t="s">
        <v>73</v>
      </c>
      <c r="F36" s="70" t="s">
        <v>3476</v>
      </c>
      <c r="G36" s="70">
        <v>2004</v>
      </c>
      <c r="H36" s="71">
        <v>1</v>
      </c>
      <c r="I36" s="61">
        <v>0</v>
      </c>
      <c r="J36" s="72">
        <v>17</v>
      </c>
      <c r="K36" s="72">
        <v>0.2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60">
        <v>0</v>
      </c>
      <c r="U36" s="61">
        <v>0</v>
      </c>
      <c r="V36" s="61">
        <v>0</v>
      </c>
      <c r="W36" s="61">
        <v>0</v>
      </c>
      <c r="X36" s="60">
        <v>0</v>
      </c>
      <c r="Y36" s="72">
        <v>2</v>
      </c>
      <c r="Z36" s="61">
        <v>0</v>
      </c>
      <c r="AA36" s="60">
        <v>0</v>
      </c>
      <c r="AB36" s="61">
        <v>0</v>
      </c>
      <c r="AC36" s="61">
        <v>0</v>
      </c>
      <c r="AD36" s="61">
        <v>0</v>
      </c>
      <c r="AE36" s="61">
        <v>0</v>
      </c>
      <c r="AF36" s="60">
        <v>0</v>
      </c>
      <c r="AG36" s="61">
        <v>0</v>
      </c>
      <c r="AH36" s="61">
        <v>0</v>
      </c>
      <c r="AI36" s="61">
        <v>0</v>
      </c>
      <c r="AJ36" s="61">
        <v>0</v>
      </c>
      <c r="AK36" s="64" t="s">
        <v>25</v>
      </c>
    </row>
    <row r="37" spans="1:37" ht="17.25" thickBot="1">
      <c r="A37" s="73">
        <v>35</v>
      </c>
      <c r="B37" s="58" t="s">
        <v>125</v>
      </c>
      <c r="C37" s="59" t="s">
        <v>1833</v>
      </c>
      <c r="D37" s="70" t="s">
        <v>103</v>
      </c>
      <c r="E37" s="59" t="s">
        <v>77</v>
      </c>
      <c r="F37" s="70" t="s">
        <v>3477</v>
      </c>
      <c r="G37" s="70">
        <v>1998</v>
      </c>
      <c r="H37" s="71">
        <v>1</v>
      </c>
      <c r="I37" s="61">
        <v>0</v>
      </c>
      <c r="J37" s="72">
        <v>19</v>
      </c>
      <c r="K37" s="72">
        <v>0.2</v>
      </c>
      <c r="L37" s="60">
        <v>0</v>
      </c>
      <c r="M37" s="61">
        <v>0</v>
      </c>
      <c r="N37" s="61">
        <v>0</v>
      </c>
      <c r="O37" s="61">
        <v>0</v>
      </c>
      <c r="P37" s="61">
        <v>0</v>
      </c>
      <c r="Q37" s="61">
        <v>0</v>
      </c>
      <c r="R37" s="61">
        <v>0</v>
      </c>
      <c r="S37" s="61">
        <v>0</v>
      </c>
      <c r="T37" s="60">
        <v>0</v>
      </c>
      <c r="U37" s="61">
        <v>0</v>
      </c>
      <c r="V37" s="61">
        <v>0</v>
      </c>
      <c r="W37" s="61">
        <v>0</v>
      </c>
      <c r="X37" s="60">
        <v>0</v>
      </c>
      <c r="Y37" s="61">
        <v>0</v>
      </c>
      <c r="Z37" s="61">
        <v>0</v>
      </c>
      <c r="AA37" s="60">
        <v>0</v>
      </c>
      <c r="AB37" s="61">
        <v>0</v>
      </c>
      <c r="AC37" s="61">
        <v>0</v>
      </c>
      <c r="AD37" s="61">
        <v>0</v>
      </c>
      <c r="AE37" s="61">
        <v>0</v>
      </c>
      <c r="AF37" s="60">
        <v>0</v>
      </c>
      <c r="AG37" s="61">
        <v>0</v>
      </c>
      <c r="AH37" s="61">
        <v>0</v>
      </c>
      <c r="AI37" s="61">
        <v>0</v>
      </c>
      <c r="AJ37" s="61">
        <v>0</v>
      </c>
      <c r="AK37" s="64" t="s">
        <v>25</v>
      </c>
    </row>
    <row r="38" spans="1:37" ht="17.25" thickBot="1">
      <c r="A38" s="73">
        <v>36</v>
      </c>
      <c r="B38" s="58" t="s">
        <v>2979</v>
      </c>
      <c r="C38" s="59" t="s">
        <v>1814</v>
      </c>
      <c r="D38" s="70" t="s">
        <v>103</v>
      </c>
      <c r="E38" s="59" t="s">
        <v>2668</v>
      </c>
      <c r="F38" s="70" t="s">
        <v>3478</v>
      </c>
      <c r="G38" s="70">
        <v>1993</v>
      </c>
      <c r="H38" s="71">
        <v>2</v>
      </c>
      <c r="I38" s="72">
        <v>2</v>
      </c>
      <c r="J38" s="72">
        <v>146</v>
      </c>
      <c r="K38" s="72">
        <v>1.6</v>
      </c>
      <c r="L38" s="60">
        <v>0</v>
      </c>
      <c r="M38" s="61">
        <v>0</v>
      </c>
      <c r="N38" s="61">
        <v>0</v>
      </c>
      <c r="O38" s="61">
        <v>0</v>
      </c>
      <c r="P38" s="61">
        <v>0</v>
      </c>
      <c r="Q38" s="61">
        <v>0</v>
      </c>
      <c r="R38" s="61">
        <v>0</v>
      </c>
      <c r="S38" s="61">
        <v>0</v>
      </c>
      <c r="T38" s="71">
        <v>0.2</v>
      </c>
      <c r="U38" s="72">
        <v>0.2</v>
      </c>
      <c r="V38" s="72">
        <v>0.3</v>
      </c>
      <c r="W38" s="72">
        <v>0.6</v>
      </c>
      <c r="X38" s="71">
        <v>1</v>
      </c>
      <c r="Y38" s="72">
        <v>8</v>
      </c>
      <c r="Z38" s="72">
        <v>1</v>
      </c>
      <c r="AA38" s="60">
        <v>0</v>
      </c>
      <c r="AB38" s="61">
        <v>0</v>
      </c>
      <c r="AC38" s="61">
        <v>0</v>
      </c>
      <c r="AD38" s="61">
        <v>0</v>
      </c>
      <c r="AE38" s="61">
        <v>0</v>
      </c>
      <c r="AF38" s="71">
        <v>0.14000000000000001</v>
      </c>
      <c r="AG38" s="72">
        <v>0.21</v>
      </c>
      <c r="AH38" s="72">
        <v>0.36</v>
      </c>
      <c r="AI38" s="72">
        <v>0.14000000000000001</v>
      </c>
      <c r="AJ38" s="72">
        <v>0.36</v>
      </c>
      <c r="AK38" s="64" t="s">
        <v>25</v>
      </c>
    </row>
    <row r="39" spans="1:37" ht="17.25" thickBot="1">
      <c r="A39" s="73">
        <v>37</v>
      </c>
      <c r="B39" s="58" t="s">
        <v>126</v>
      </c>
      <c r="C39" s="59" t="s">
        <v>1814</v>
      </c>
      <c r="D39" s="70" t="s">
        <v>102</v>
      </c>
      <c r="E39" s="59" t="s">
        <v>67</v>
      </c>
      <c r="F39" s="70" t="s">
        <v>3479</v>
      </c>
      <c r="G39" s="70">
        <v>1997</v>
      </c>
      <c r="H39" s="71">
        <v>6</v>
      </c>
      <c r="I39" s="72">
        <v>2</v>
      </c>
      <c r="J39" s="72">
        <v>187</v>
      </c>
      <c r="K39" s="72">
        <v>2.1</v>
      </c>
      <c r="L39" s="71">
        <v>1</v>
      </c>
      <c r="M39" s="72">
        <v>1</v>
      </c>
      <c r="N39" s="72">
        <v>2</v>
      </c>
      <c r="O39" s="72">
        <v>1</v>
      </c>
      <c r="P39" s="61">
        <v>0</v>
      </c>
      <c r="Q39" s="61">
        <v>0</v>
      </c>
      <c r="R39" s="72">
        <v>1</v>
      </c>
      <c r="S39" s="61">
        <v>0</v>
      </c>
      <c r="T39" s="71">
        <v>0.7</v>
      </c>
      <c r="U39" s="72">
        <v>0.7</v>
      </c>
      <c r="V39" s="72">
        <v>0.9</v>
      </c>
      <c r="W39" s="72">
        <v>1.6</v>
      </c>
      <c r="X39" s="71">
        <v>15</v>
      </c>
      <c r="Y39" s="72">
        <v>5</v>
      </c>
      <c r="Z39" s="72">
        <v>16</v>
      </c>
      <c r="AA39" s="71">
        <v>0.48</v>
      </c>
      <c r="AB39" s="72">
        <v>0.48</v>
      </c>
      <c r="AC39" s="72">
        <v>0.96</v>
      </c>
      <c r="AD39" s="72">
        <v>0.48</v>
      </c>
      <c r="AE39" s="72">
        <v>0.96</v>
      </c>
      <c r="AF39" s="71">
        <v>0.35</v>
      </c>
      <c r="AG39" s="72">
        <v>0.42</v>
      </c>
      <c r="AH39" s="72">
        <v>0.76</v>
      </c>
      <c r="AI39" s="72">
        <v>0.35</v>
      </c>
      <c r="AJ39" s="72">
        <v>0.76</v>
      </c>
      <c r="AK39" s="64" t="s">
        <v>25</v>
      </c>
    </row>
    <row r="40" spans="1:37" ht="17.25" thickBot="1">
      <c r="A40" s="73">
        <v>38</v>
      </c>
      <c r="B40" s="58" t="s">
        <v>2677</v>
      </c>
      <c r="C40" s="59" t="s">
        <v>1814</v>
      </c>
      <c r="D40" s="70" t="s">
        <v>1835</v>
      </c>
      <c r="E40" s="59" t="s">
        <v>2353</v>
      </c>
      <c r="F40" s="70" t="s">
        <v>3480</v>
      </c>
      <c r="G40" s="70">
        <v>1988</v>
      </c>
      <c r="H40" s="71">
        <v>6</v>
      </c>
      <c r="I40" s="72">
        <v>2</v>
      </c>
      <c r="J40" s="72">
        <v>252</v>
      </c>
      <c r="K40" s="72">
        <v>2.8</v>
      </c>
      <c r="L40" s="60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72">
        <v>1</v>
      </c>
      <c r="S40" s="61">
        <v>0</v>
      </c>
      <c r="T40" s="71">
        <v>0.1</v>
      </c>
      <c r="U40" s="72">
        <v>0.1</v>
      </c>
      <c r="V40" s="72">
        <v>0.1</v>
      </c>
      <c r="W40" s="72">
        <v>0.2</v>
      </c>
      <c r="X40" s="71">
        <v>1</v>
      </c>
      <c r="Y40" s="72">
        <v>6</v>
      </c>
      <c r="Z40" s="72">
        <v>3</v>
      </c>
      <c r="AA40" s="60">
        <v>0</v>
      </c>
      <c r="AB40" s="61">
        <v>0</v>
      </c>
      <c r="AC40" s="61">
        <v>0</v>
      </c>
      <c r="AD40" s="61">
        <v>0</v>
      </c>
      <c r="AE40" s="61">
        <v>0</v>
      </c>
      <c r="AF40" s="71">
        <v>0.04</v>
      </c>
      <c r="AG40" s="72">
        <v>0.02</v>
      </c>
      <c r="AH40" s="72">
        <v>0.06</v>
      </c>
      <c r="AI40" s="72">
        <v>0.04</v>
      </c>
      <c r="AJ40" s="72">
        <v>0.06</v>
      </c>
      <c r="AK40" s="64" t="s">
        <v>25</v>
      </c>
    </row>
    <row r="41" spans="1:37" ht="17.25" thickBot="1">
      <c r="A41" s="73">
        <v>39</v>
      </c>
      <c r="B41" s="58" t="s">
        <v>2740</v>
      </c>
      <c r="C41" s="59" t="s">
        <v>1829</v>
      </c>
      <c r="D41" s="70" t="s">
        <v>104</v>
      </c>
      <c r="E41" s="59" t="s">
        <v>75</v>
      </c>
      <c r="F41" s="70" t="s">
        <v>3481</v>
      </c>
      <c r="G41" s="70">
        <v>1999</v>
      </c>
      <c r="H41" s="71">
        <v>3</v>
      </c>
      <c r="I41" s="72">
        <v>1</v>
      </c>
      <c r="J41" s="72">
        <v>107</v>
      </c>
      <c r="K41" s="72">
        <v>1.2</v>
      </c>
      <c r="L41" s="60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72">
        <v>2</v>
      </c>
      <c r="S41" s="72">
        <v>1</v>
      </c>
      <c r="T41" s="60">
        <v>0</v>
      </c>
      <c r="U41" s="61">
        <v>0</v>
      </c>
      <c r="V41" s="61">
        <v>0</v>
      </c>
      <c r="W41" s="61">
        <v>0</v>
      </c>
      <c r="X41" s="60">
        <v>0</v>
      </c>
      <c r="Y41" s="72">
        <v>1</v>
      </c>
      <c r="Z41" s="61">
        <v>0</v>
      </c>
      <c r="AA41" s="60">
        <v>0</v>
      </c>
      <c r="AB41" s="61">
        <v>0</v>
      </c>
      <c r="AC41" s="61">
        <v>0</v>
      </c>
      <c r="AD41" s="61">
        <v>0</v>
      </c>
      <c r="AE41" s="61">
        <v>0</v>
      </c>
      <c r="AF41" s="60">
        <v>0</v>
      </c>
      <c r="AG41" s="61">
        <v>0</v>
      </c>
      <c r="AH41" s="61">
        <v>0</v>
      </c>
      <c r="AI41" s="61">
        <v>0</v>
      </c>
      <c r="AJ41" s="61">
        <v>0</v>
      </c>
      <c r="AK41" s="64" t="s">
        <v>25</v>
      </c>
    </row>
    <row r="42" spans="1:37" ht="17.25" thickBot="1">
      <c r="A42" s="73">
        <v>40</v>
      </c>
      <c r="B42" s="58" t="s">
        <v>2678</v>
      </c>
      <c r="C42" s="59" t="s">
        <v>1828</v>
      </c>
      <c r="D42" s="70" t="s">
        <v>104</v>
      </c>
      <c r="E42" s="59" t="s">
        <v>2668</v>
      </c>
      <c r="F42" s="70" t="s">
        <v>3482</v>
      </c>
      <c r="G42" s="70">
        <v>1994</v>
      </c>
      <c r="H42" s="71">
        <v>5</v>
      </c>
      <c r="I42" s="72">
        <v>5</v>
      </c>
      <c r="J42" s="72">
        <v>450</v>
      </c>
      <c r="K42" s="72">
        <v>5</v>
      </c>
      <c r="L42" s="60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71">
        <v>0.2</v>
      </c>
      <c r="U42" s="72">
        <v>0.2</v>
      </c>
      <c r="V42" s="61">
        <v>0</v>
      </c>
      <c r="W42" s="72">
        <v>0.3</v>
      </c>
      <c r="X42" s="71">
        <v>6</v>
      </c>
      <c r="Y42" s="72">
        <v>19</v>
      </c>
      <c r="Z42" s="72">
        <v>3</v>
      </c>
      <c r="AA42" s="60">
        <v>0</v>
      </c>
      <c r="AB42" s="61">
        <v>0</v>
      </c>
      <c r="AC42" s="61">
        <v>0</v>
      </c>
      <c r="AD42" s="61">
        <v>0</v>
      </c>
      <c r="AE42" s="61">
        <v>0</v>
      </c>
      <c r="AF42" s="71">
        <v>0.05</v>
      </c>
      <c r="AG42" s="61">
        <v>0</v>
      </c>
      <c r="AH42" s="72">
        <v>0.05</v>
      </c>
      <c r="AI42" s="72">
        <v>0.05</v>
      </c>
      <c r="AJ42" s="72">
        <v>0.05</v>
      </c>
      <c r="AK42" s="64" t="s">
        <v>25</v>
      </c>
    </row>
    <row r="43" spans="1:37" ht="17.25" thickBot="1">
      <c r="A43" s="73">
        <v>41</v>
      </c>
      <c r="B43" s="58" t="s">
        <v>3331</v>
      </c>
      <c r="C43" s="59" t="s">
        <v>1816</v>
      </c>
      <c r="D43" s="70" t="s">
        <v>103</v>
      </c>
      <c r="E43" s="59" t="s">
        <v>93</v>
      </c>
      <c r="F43" s="70" t="s">
        <v>3483</v>
      </c>
      <c r="G43" s="70">
        <v>1998</v>
      </c>
      <c r="H43" s="71">
        <v>2</v>
      </c>
      <c r="I43" s="72">
        <v>2</v>
      </c>
      <c r="J43" s="72">
        <v>114</v>
      </c>
      <c r="K43" s="72">
        <v>1.3</v>
      </c>
      <c r="L43" s="60">
        <v>0</v>
      </c>
      <c r="M43" s="61">
        <v>0</v>
      </c>
      <c r="N43" s="61">
        <v>0</v>
      </c>
      <c r="O43" s="61">
        <v>0</v>
      </c>
      <c r="P43" s="61">
        <v>0</v>
      </c>
      <c r="Q43" s="61">
        <v>0</v>
      </c>
      <c r="R43" s="61">
        <v>0</v>
      </c>
      <c r="S43" s="72">
        <v>1</v>
      </c>
      <c r="T43" s="60">
        <v>0</v>
      </c>
      <c r="U43" s="61">
        <v>0</v>
      </c>
      <c r="V43" s="61">
        <v>0</v>
      </c>
      <c r="W43" s="72">
        <v>0.1</v>
      </c>
      <c r="X43" s="71">
        <v>6</v>
      </c>
      <c r="Y43" s="72">
        <v>5</v>
      </c>
      <c r="Z43" s="72">
        <v>2</v>
      </c>
      <c r="AA43" s="60">
        <v>0</v>
      </c>
      <c r="AB43" s="61">
        <v>0</v>
      </c>
      <c r="AC43" s="61">
        <v>0</v>
      </c>
      <c r="AD43" s="61">
        <v>0</v>
      </c>
      <c r="AE43" s="61">
        <v>0</v>
      </c>
      <c r="AF43" s="71">
        <v>0.03</v>
      </c>
      <c r="AG43" s="72">
        <v>0.02</v>
      </c>
      <c r="AH43" s="72">
        <v>0.05</v>
      </c>
      <c r="AI43" s="72">
        <v>0.03</v>
      </c>
      <c r="AJ43" s="72">
        <v>0.05</v>
      </c>
      <c r="AK43" s="64" t="s">
        <v>25</v>
      </c>
    </row>
    <row r="44" spans="1:37" ht="17.25" thickBot="1">
      <c r="A44" s="73">
        <v>42</v>
      </c>
      <c r="B44" s="58" t="s">
        <v>2679</v>
      </c>
      <c r="C44" s="59" t="s">
        <v>1868</v>
      </c>
      <c r="D44" s="70" t="s">
        <v>103</v>
      </c>
      <c r="E44" s="59" t="s">
        <v>2353</v>
      </c>
      <c r="F44" s="70" t="s">
        <v>3484</v>
      </c>
      <c r="G44" s="70">
        <v>2001</v>
      </c>
      <c r="H44" s="71">
        <v>2</v>
      </c>
      <c r="I44" s="61">
        <v>0</v>
      </c>
      <c r="J44" s="72">
        <v>36</v>
      </c>
      <c r="K44" s="72">
        <v>0.4</v>
      </c>
      <c r="L44" s="60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72">
        <v>2</v>
      </c>
      <c r="S44" s="61">
        <v>0</v>
      </c>
      <c r="T44" s="60">
        <v>0</v>
      </c>
      <c r="U44" s="61">
        <v>0</v>
      </c>
      <c r="V44" s="61">
        <v>0</v>
      </c>
      <c r="W44" s="61">
        <v>0</v>
      </c>
      <c r="X44" s="60">
        <v>0</v>
      </c>
      <c r="Y44" s="72">
        <v>2</v>
      </c>
      <c r="Z44" s="72">
        <v>4</v>
      </c>
      <c r="AA44" s="60">
        <v>0</v>
      </c>
      <c r="AB44" s="61">
        <v>0</v>
      </c>
      <c r="AC44" s="61">
        <v>0</v>
      </c>
      <c r="AD44" s="61">
        <v>0</v>
      </c>
      <c r="AE44" s="61">
        <v>0</v>
      </c>
      <c r="AF44" s="60">
        <v>0</v>
      </c>
      <c r="AG44" s="61">
        <v>0</v>
      </c>
      <c r="AH44" s="61">
        <v>0</v>
      </c>
      <c r="AI44" s="61">
        <v>0</v>
      </c>
      <c r="AJ44" s="61">
        <v>0</v>
      </c>
      <c r="AK44" s="64" t="s">
        <v>25</v>
      </c>
    </row>
    <row r="45" spans="1:37" ht="17.25" thickBot="1">
      <c r="A45" s="73">
        <v>43</v>
      </c>
      <c r="B45" s="58" t="s">
        <v>127</v>
      </c>
      <c r="C45" s="59" t="s">
        <v>1817</v>
      </c>
      <c r="D45" s="70" t="s">
        <v>1821</v>
      </c>
      <c r="E45" s="59" t="s">
        <v>91</v>
      </c>
      <c r="F45" s="70" t="s">
        <v>3485</v>
      </c>
      <c r="G45" s="70">
        <v>1995</v>
      </c>
      <c r="H45" s="71">
        <v>5</v>
      </c>
      <c r="I45" s="72">
        <v>3</v>
      </c>
      <c r="J45" s="72">
        <v>304</v>
      </c>
      <c r="K45" s="72">
        <v>3.4</v>
      </c>
      <c r="L45" s="60">
        <v>0</v>
      </c>
      <c r="M45" s="72">
        <v>1</v>
      </c>
      <c r="N45" s="72">
        <v>1</v>
      </c>
      <c r="O45" s="61">
        <v>0</v>
      </c>
      <c r="P45" s="61">
        <v>0</v>
      </c>
      <c r="Q45" s="61">
        <v>0</v>
      </c>
      <c r="R45" s="61">
        <v>0</v>
      </c>
      <c r="S45" s="61">
        <v>0</v>
      </c>
      <c r="T45" s="71">
        <v>0.4</v>
      </c>
      <c r="U45" s="72">
        <v>0.4</v>
      </c>
      <c r="V45" s="72">
        <v>0.8</v>
      </c>
      <c r="W45" s="72">
        <v>1.2</v>
      </c>
      <c r="X45" s="71">
        <v>17</v>
      </c>
      <c r="Y45" s="72">
        <v>14</v>
      </c>
      <c r="Z45" s="72">
        <v>39</v>
      </c>
      <c r="AA45" s="60">
        <v>0</v>
      </c>
      <c r="AB45" s="72">
        <v>0.3</v>
      </c>
      <c r="AC45" s="72">
        <v>0.3</v>
      </c>
      <c r="AD45" s="61">
        <v>0</v>
      </c>
      <c r="AE45" s="72">
        <v>0.3</v>
      </c>
      <c r="AF45" s="71">
        <v>0.11</v>
      </c>
      <c r="AG45" s="72">
        <v>0.24</v>
      </c>
      <c r="AH45" s="72">
        <v>0.35</v>
      </c>
      <c r="AI45" s="72">
        <v>0.11</v>
      </c>
      <c r="AJ45" s="72">
        <v>0.35</v>
      </c>
      <c r="AK45" s="64" t="s">
        <v>25</v>
      </c>
    </row>
    <row r="46" spans="1:37" ht="17.25" thickBot="1">
      <c r="A46" s="73">
        <v>44</v>
      </c>
      <c r="B46" s="58" t="s">
        <v>2741</v>
      </c>
      <c r="C46" s="59" t="s">
        <v>2742</v>
      </c>
      <c r="D46" s="70" t="s">
        <v>1821</v>
      </c>
      <c r="E46" s="59" t="s">
        <v>2352</v>
      </c>
      <c r="F46" s="70" t="s">
        <v>3486</v>
      </c>
      <c r="G46" s="70">
        <v>1990</v>
      </c>
      <c r="H46" s="71">
        <v>4</v>
      </c>
      <c r="I46" s="72">
        <v>3</v>
      </c>
      <c r="J46" s="72">
        <v>171</v>
      </c>
      <c r="K46" s="72">
        <v>1.9</v>
      </c>
      <c r="L46" s="60">
        <v>0</v>
      </c>
      <c r="M46" s="72">
        <v>1</v>
      </c>
      <c r="N46" s="72">
        <v>1</v>
      </c>
      <c r="O46" s="61">
        <v>0</v>
      </c>
      <c r="P46" s="61">
        <v>0</v>
      </c>
      <c r="Q46" s="61">
        <v>0</v>
      </c>
      <c r="R46" s="72">
        <v>1</v>
      </c>
      <c r="S46" s="61">
        <v>0</v>
      </c>
      <c r="T46" s="60">
        <v>0</v>
      </c>
      <c r="U46" s="61">
        <v>0</v>
      </c>
      <c r="V46" s="72">
        <v>0.2</v>
      </c>
      <c r="W46" s="72">
        <v>0.2</v>
      </c>
      <c r="X46" s="71">
        <v>2</v>
      </c>
      <c r="Y46" s="72">
        <v>13</v>
      </c>
      <c r="Z46" s="72">
        <v>11</v>
      </c>
      <c r="AA46" s="60">
        <v>0</v>
      </c>
      <c r="AB46" s="72">
        <v>0.53</v>
      </c>
      <c r="AC46" s="72">
        <v>0.53</v>
      </c>
      <c r="AD46" s="61">
        <v>0</v>
      </c>
      <c r="AE46" s="72">
        <v>0.53</v>
      </c>
      <c r="AF46" s="60">
        <v>0</v>
      </c>
      <c r="AG46" s="72">
        <v>0.12</v>
      </c>
      <c r="AH46" s="72">
        <v>0.12</v>
      </c>
      <c r="AI46" s="61">
        <v>0</v>
      </c>
      <c r="AJ46" s="72">
        <v>0.12</v>
      </c>
      <c r="AK46" s="64" t="s">
        <v>25</v>
      </c>
    </row>
    <row r="47" spans="1:37" ht="17.25" thickBot="1">
      <c r="A47" s="73">
        <v>45</v>
      </c>
      <c r="B47" s="58" t="s">
        <v>2680</v>
      </c>
      <c r="C47" s="59" t="s">
        <v>1818</v>
      </c>
      <c r="D47" s="70" t="s">
        <v>103</v>
      </c>
      <c r="E47" s="59" t="s">
        <v>2352</v>
      </c>
      <c r="F47" s="70" t="s">
        <v>3487</v>
      </c>
      <c r="G47" s="70">
        <v>1998</v>
      </c>
      <c r="H47" s="71">
        <v>5</v>
      </c>
      <c r="I47" s="72">
        <v>3</v>
      </c>
      <c r="J47" s="72">
        <v>247</v>
      </c>
      <c r="K47" s="72">
        <v>2.7</v>
      </c>
      <c r="L47" s="60">
        <v>0</v>
      </c>
      <c r="M47" s="61">
        <v>0</v>
      </c>
      <c r="N47" s="61">
        <v>0</v>
      </c>
      <c r="O47" s="61">
        <v>0</v>
      </c>
      <c r="P47" s="61">
        <v>0</v>
      </c>
      <c r="Q47" s="61">
        <v>0</v>
      </c>
      <c r="R47" s="72">
        <v>1</v>
      </c>
      <c r="S47" s="61">
        <v>0</v>
      </c>
      <c r="T47" s="71">
        <v>0.2</v>
      </c>
      <c r="U47" s="72">
        <v>0.2</v>
      </c>
      <c r="V47" s="61">
        <v>0</v>
      </c>
      <c r="W47" s="72">
        <v>0.3</v>
      </c>
      <c r="X47" s="71">
        <v>3</v>
      </c>
      <c r="Y47" s="72">
        <v>7</v>
      </c>
      <c r="Z47" s="72">
        <v>12</v>
      </c>
      <c r="AA47" s="60">
        <v>0</v>
      </c>
      <c r="AB47" s="61">
        <v>0</v>
      </c>
      <c r="AC47" s="61">
        <v>0</v>
      </c>
      <c r="AD47" s="61">
        <v>0</v>
      </c>
      <c r="AE47" s="61">
        <v>0</v>
      </c>
      <c r="AF47" s="71">
        <v>0.08</v>
      </c>
      <c r="AG47" s="72">
        <v>0.02</v>
      </c>
      <c r="AH47" s="72">
        <v>0.09</v>
      </c>
      <c r="AI47" s="72">
        <v>0.08</v>
      </c>
      <c r="AJ47" s="72">
        <v>0.09</v>
      </c>
      <c r="AK47" s="64" t="s">
        <v>25</v>
      </c>
    </row>
    <row r="48" spans="1:37" ht="17.25" thickBot="1">
      <c r="A48" s="73">
        <v>46</v>
      </c>
      <c r="B48" s="58" t="s">
        <v>2681</v>
      </c>
      <c r="C48" s="59" t="s">
        <v>1814</v>
      </c>
      <c r="D48" s="70" t="s">
        <v>103</v>
      </c>
      <c r="E48" s="59" t="s">
        <v>2668</v>
      </c>
      <c r="F48" s="70" t="s">
        <v>3488</v>
      </c>
      <c r="G48" s="70">
        <v>1992</v>
      </c>
      <c r="H48" s="71">
        <v>1</v>
      </c>
      <c r="I48" s="61">
        <v>0</v>
      </c>
      <c r="J48" s="72">
        <v>3</v>
      </c>
      <c r="K48" s="61">
        <v>0</v>
      </c>
      <c r="L48" s="60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61">
        <v>0</v>
      </c>
      <c r="S48" s="61">
        <v>0</v>
      </c>
      <c r="T48" s="60">
        <v>0</v>
      </c>
      <c r="U48" s="61">
        <v>0</v>
      </c>
      <c r="V48" s="61">
        <v>0</v>
      </c>
      <c r="W48" s="61">
        <v>0</v>
      </c>
      <c r="X48" s="60">
        <v>0</v>
      </c>
      <c r="Y48" s="61">
        <v>0</v>
      </c>
      <c r="Z48" s="61">
        <v>0</v>
      </c>
      <c r="AA48" s="60">
        <v>0</v>
      </c>
      <c r="AB48" s="61">
        <v>0</v>
      </c>
      <c r="AC48" s="61">
        <v>0</v>
      </c>
      <c r="AD48" s="61">
        <v>0</v>
      </c>
      <c r="AE48" s="61">
        <v>0</v>
      </c>
      <c r="AF48" s="60">
        <v>0</v>
      </c>
      <c r="AG48" s="61">
        <v>0</v>
      </c>
      <c r="AH48" s="61">
        <v>0</v>
      </c>
      <c r="AI48" s="61">
        <v>0</v>
      </c>
      <c r="AJ48" s="61">
        <v>0</v>
      </c>
      <c r="AK48" s="64" t="s">
        <v>25</v>
      </c>
    </row>
    <row r="49" spans="1:37" ht="17.25" thickBot="1">
      <c r="A49" s="73">
        <v>47</v>
      </c>
      <c r="B49" s="58" t="s">
        <v>3073</v>
      </c>
      <c r="C49" s="59" t="s">
        <v>3160</v>
      </c>
      <c r="D49" s="70" t="s">
        <v>102</v>
      </c>
      <c r="E49" s="59" t="s">
        <v>96</v>
      </c>
      <c r="F49" s="70" t="s">
        <v>3489</v>
      </c>
      <c r="G49" s="70">
        <v>1998</v>
      </c>
      <c r="H49" s="71">
        <v>3</v>
      </c>
      <c r="I49" s="72">
        <v>3</v>
      </c>
      <c r="J49" s="72">
        <v>217</v>
      </c>
      <c r="K49" s="72">
        <v>2.4</v>
      </c>
      <c r="L49" s="60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71">
        <v>0.7</v>
      </c>
      <c r="U49" s="72">
        <v>0.7</v>
      </c>
      <c r="V49" s="72">
        <v>0.2</v>
      </c>
      <c r="W49" s="72">
        <v>0.9</v>
      </c>
      <c r="X49" s="71">
        <v>4</v>
      </c>
      <c r="Y49" s="72">
        <v>5</v>
      </c>
      <c r="Z49" s="72">
        <v>14</v>
      </c>
      <c r="AA49" s="60">
        <v>0</v>
      </c>
      <c r="AB49" s="61">
        <v>0</v>
      </c>
      <c r="AC49" s="61">
        <v>0</v>
      </c>
      <c r="AD49" s="61">
        <v>0</v>
      </c>
      <c r="AE49" s="61">
        <v>0</v>
      </c>
      <c r="AF49" s="71">
        <v>0.28000000000000003</v>
      </c>
      <c r="AG49" s="72">
        <v>0.1</v>
      </c>
      <c r="AH49" s="72">
        <v>0.38</v>
      </c>
      <c r="AI49" s="72">
        <v>0.28000000000000003</v>
      </c>
      <c r="AJ49" s="72">
        <v>0.38</v>
      </c>
      <c r="AK49" s="64" t="s">
        <v>25</v>
      </c>
    </row>
    <row r="50" spans="1:37" ht="17.25" thickBot="1">
      <c r="A50" s="73">
        <v>48</v>
      </c>
      <c r="B50" s="58" t="s">
        <v>2682</v>
      </c>
      <c r="C50" s="59" t="s">
        <v>1838</v>
      </c>
      <c r="D50" s="70" t="s">
        <v>104</v>
      </c>
      <c r="E50" s="59" t="s">
        <v>2352</v>
      </c>
      <c r="F50" s="70" t="s">
        <v>3490</v>
      </c>
      <c r="G50" s="70">
        <v>2000</v>
      </c>
      <c r="H50" s="71">
        <v>4</v>
      </c>
      <c r="I50" s="72">
        <v>4</v>
      </c>
      <c r="J50" s="72">
        <v>322</v>
      </c>
      <c r="K50" s="72">
        <v>3.6</v>
      </c>
      <c r="L50" s="60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72">
        <v>2</v>
      </c>
      <c r="S50" s="61">
        <v>0</v>
      </c>
      <c r="T50" s="60">
        <v>0</v>
      </c>
      <c r="U50" s="61">
        <v>0</v>
      </c>
      <c r="V50" s="61">
        <v>0</v>
      </c>
      <c r="W50" s="61">
        <v>0</v>
      </c>
      <c r="X50" s="71">
        <v>3</v>
      </c>
      <c r="Y50" s="72">
        <v>3</v>
      </c>
      <c r="Z50" s="61">
        <v>0</v>
      </c>
      <c r="AA50" s="60">
        <v>0</v>
      </c>
      <c r="AB50" s="61">
        <v>0</v>
      </c>
      <c r="AC50" s="61">
        <v>0</v>
      </c>
      <c r="AD50" s="61">
        <v>0</v>
      </c>
      <c r="AE50" s="61">
        <v>0</v>
      </c>
      <c r="AF50" s="60">
        <v>0</v>
      </c>
      <c r="AG50" s="61">
        <v>0</v>
      </c>
      <c r="AH50" s="61">
        <v>0</v>
      </c>
      <c r="AI50" s="61">
        <v>0</v>
      </c>
      <c r="AJ50" s="61">
        <v>0</v>
      </c>
      <c r="AK50" s="64" t="s">
        <v>25</v>
      </c>
    </row>
    <row r="51" spans="1:37" ht="17.25" thickBot="1">
      <c r="A51" s="73">
        <v>49</v>
      </c>
      <c r="B51" s="58" t="s">
        <v>128</v>
      </c>
      <c r="C51" s="59" t="s">
        <v>1827</v>
      </c>
      <c r="D51" s="70" t="s">
        <v>103</v>
      </c>
      <c r="E51" s="59" t="s">
        <v>95</v>
      </c>
      <c r="F51" s="70" t="s">
        <v>3491</v>
      </c>
      <c r="G51" s="70">
        <v>1996</v>
      </c>
      <c r="H51" s="71">
        <v>6</v>
      </c>
      <c r="I51" s="72">
        <v>6</v>
      </c>
      <c r="J51" s="72">
        <v>526</v>
      </c>
      <c r="K51" s="72">
        <v>5.8</v>
      </c>
      <c r="L51" s="60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1">
        <v>0</v>
      </c>
      <c r="S51" s="61">
        <v>0</v>
      </c>
      <c r="T51" s="71">
        <v>1.2</v>
      </c>
      <c r="U51" s="72">
        <v>1.2</v>
      </c>
      <c r="V51" s="72">
        <v>0.6</v>
      </c>
      <c r="W51" s="72">
        <v>1.7</v>
      </c>
      <c r="X51" s="71">
        <v>7</v>
      </c>
      <c r="Y51" s="72">
        <v>20</v>
      </c>
      <c r="Z51" s="72">
        <v>13</v>
      </c>
      <c r="AA51" s="60">
        <v>0</v>
      </c>
      <c r="AB51" s="61">
        <v>0</v>
      </c>
      <c r="AC51" s="61">
        <v>0</v>
      </c>
      <c r="AD51" s="61">
        <v>0</v>
      </c>
      <c r="AE51" s="61">
        <v>0</v>
      </c>
      <c r="AF51" s="71">
        <v>0.2</v>
      </c>
      <c r="AG51" s="72">
        <v>0.1</v>
      </c>
      <c r="AH51" s="72">
        <v>0.3</v>
      </c>
      <c r="AI51" s="72">
        <v>0.2</v>
      </c>
      <c r="AJ51" s="72">
        <v>0.3</v>
      </c>
      <c r="AK51" s="64" t="s">
        <v>25</v>
      </c>
    </row>
    <row r="52" spans="1:37" ht="17.25" thickBot="1">
      <c r="A52" s="73">
        <v>50</v>
      </c>
      <c r="B52" s="58" t="s">
        <v>129</v>
      </c>
      <c r="C52" s="59" t="s">
        <v>1841</v>
      </c>
      <c r="D52" s="70" t="s">
        <v>103</v>
      </c>
      <c r="E52" s="59" t="s">
        <v>71</v>
      </c>
      <c r="F52" s="70" t="s">
        <v>3492</v>
      </c>
      <c r="G52" s="70">
        <v>1996</v>
      </c>
      <c r="H52" s="71">
        <v>6</v>
      </c>
      <c r="I52" s="72">
        <v>6</v>
      </c>
      <c r="J52" s="72">
        <v>523</v>
      </c>
      <c r="K52" s="72">
        <v>5.8</v>
      </c>
      <c r="L52" s="60">
        <v>0</v>
      </c>
      <c r="M52" s="61">
        <v>0</v>
      </c>
      <c r="N52" s="61">
        <v>0</v>
      </c>
      <c r="O52" s="61">
        <v>0</v>
      </c>
      <c r="P52" s="61">
        <v>0</v>
      </c>
      <c r="Q52" s="61">
        <v>0</v>
      </c>
      <c r="R52" s="72">
        <v>3</v>
      </c>
      <c r="S52" s="61">
        <v>0</v>
      </c>
      <c r="T52" s="71">
        <v>0.7</v>
      </c>
      <c r="U52" s="72">
        <v>0.7</v>
      </c>
      <c r="V52" s="72">
        <v>0.3</v>
      </c>
      <c r="W52" s="72">
        <v>1</v>
      </c>
      <c r="X52" s="71">
        <v>20</v>
      </c>
      <c r="Y52" s="72">
        <v>43</v>
      </c>
      <c r="Z52" s="72">
        <v>3</v>
      </c>
      <c r="AA52" s="60">
        <v>0</v>
      </c>
      <c r="AB52" s="61">
        <v>0</v>
      </c>
      <c r="AC52" s="61">
        <v>0</v>
      </c>
      <c r="AD52" s="61">
        <v>0</v>
      </c>
      <c r="AE52" s="61">
        <v>0</v>
      </c>
      <c r="AF52" s="71">
        <v>0.12</v>
      </c>
      <c r="AG52" s="72">
        <v>0.04</v>
      </c>
      <c r="AH52" s="72">
        <v>0.17</v>
      </c>
      <c r="AI52" s="72">
        <v>0.12</v>
      </c>
      <c r="AJ52" s="72">
        <v>0.17</v>
      </c>
      <c r="AK52" s="64" t="s">
        <v>25</v>
      </c>
    </row>
    <row r="53" spans="1:37" ht="17.25" thickBot="1">
      <c r="A53" s="73">
        <v>51</v>
      </c>
      <c r="B53" s="58" t="s">
        <v>2869</v>
      </c>
      <c r="C53" s="59" t="s">
        <v>1818</v>
      </c>
      <c r="D53" s="70" t="s">
        <v>102</v>
      </c>
      <c r="E53" s="59" t="s">
        <v>65</v>
      </c>
      <c r="F53" s="70" t="s">
        <v>3493</v>
      </c>
      <c r="G53" s="70">
        <v>2003</v>
      </c>
      <c r="H53" s="71">
        <v>2</v>
      </c>
      <c r="I53" s="61">
        <v>0</v>
      </c>
      <c r="J53" s="72">
        <v>2</v>
      </c>
      <c r="K53" s="61">
        <v>0</v>
      </c>
      <c r="L53" s="60">
        <v>0</v>
      </c>
      <c r="M53" s="61">
        <v>0</v>
      </c>
      <c r="N53" s="61">
        <v>0</v>
      </c>
      <c r="O53" s="61">
        <v>0</v>
      </c>
      <c r="P53" s="61">
        <v>0</v>
      </c>
      <c r="Q53" s="61">
        <v>0</v>
      </c>
      <c r="R53" s="61">
        <v>0</v>
      </c>
      <c r="S53" s="61">
        <v>0</v>
      </c>
      <c r="T53" s="60">
        <v>0</v>
      </c>
      <c r="U53" s="61">
        <v>0</v>
      </c>
      <c r="V53" s="61">
        <v>0</v>
      </c>
      <c r="W53" s="61">
        <v>0</v>
      </c>
      <c r="X53" s="71">
        <v>2</v>
      </c>
      <c r="Y53" s="72">
        <v>2</v>
      </c>
      <c r="Z53" s="61">
        <v>0</v>
      </c>
      <c r="AA53" s="60">
        <v>0</v>
      </c>
      <c r="AB53" s="61">
        <v>0</v>
      </c>
      <c r="AC53" s="61">
        <v>0</v>
      </c>
      <c r="AD53" s="61">
        <v>0</v>
      </c>
      <c r="AE53" s="61">
        <v>0</v>
      </c>
      <c r="AF53" s="60">
        <v>0</v>
      </c>
      <c r="AG53" s="61">
        <v>0</v>
      </c>
      <c r="AH53" s="61">
        <v>0</v>
      </c>
      <c r="AI53" s="61">
        <v>0</v>
      </c>
      <c r="AJ53" s="61">
        <v>0</v>
      </c>
      <c r="AK53" s="64" t="s">
        <v>25</v>
      </c>
    </row>
    <row r="54" spans="1:37" ht="17.25" thickBot="1">
      <c r="A54" s="73">
        <v>52</v>
      </c>
      <c r="B54" s="58" t="s">
        <v>2980</v>
      </c>
      <c r="C54" s="59" t="s">
        <v>1814</v>
      </c>
      <c r="D54" s="70" t="s">
        <v>104</v>
      </c>
      <c r="E54" s="59" t="s">
        <v>2353</v>
      </c>
      <c r="F54" s="70" t="s">
        <v>3343</v>
      </c>
      <c r="G54" s="70">
        <v>2000</v>
      </c>
      <c r="H54" s="71">
        <v>3</v>
      </c>
      <c r="I54" s="72">
        <v>2</v>
      </c>
      <c r="J54" s="72">
        <v>150</v>
      </c>
      <c r="K54" s="72">
        <v>1.7</v>
      </c>
      <c r="L54" s="71">
        <v>1</v>
      </c>
      <c r="M54" s="61">
        <v>0</v>
      </c>
      <c r="N54" s="72">
        <v>1</v>
      </c>
      <c r="O54" s="72">
        <v>1</v>
      </c>
      <c r="P54" s="61">
        <v>0</v>
      </c>
      <c r="Q54" s="61">
        <v>0</v>
      </c>
      <c r="R54" s="61">
        <v>0</v>
      </c>
      <c r="S54" s="61">
        <v>0</v>
      </c>
      <c r="T54" s="71">
        <v>0.1</v>
      </c>
      <c r="U54" s="72">
        <v>0.1</v>
      </c>
      <c r="V54" s="72">
        <v>0.3</v>
      </c>
      <c r="W54" s="72">
        <v>0.4</v>
      </c>
      <c r="X54" s="71">
        <v>2</v>
      </c>
      <c r="Y54" s="72">
        <v>2</v>
      </c>
      <c r="Z54" s="72">
        <v>5</v>
      </c>
      <c r="AA54" s="71">
        <v>0.6</v>
      </c>
      <c r="AB54" s="61">
        <v>0</v>
      </c>
      <c r="AC54" s="72">
        <v>0.6</v>
      </c>
      <c r="AD54" s="72">
        <v>0.6</v>
      </c>
      <c r="AE54" s="72">
        <v>0.6</v>
      </c>
      <c r="AF54" s="71">
        <v>0.06</v>
      </c>
      <c r="AG54" s="72">
        <v>0.2</v>
      </c>
      <c r="AH54" s="72">
        <v>0.26</v>
      </c>
      <c r="AI54" s="72">
        <v>0.06</v>
      </c>
      <c r="AJ54" s="72">
        <v>0.26</v>
      </c>
      <c r="AK54" s="64" t="s">
        <v>25</v>
      </c>
    </row>
    <row r="55" spans="1:37" ht="17.25" thickBot="1">
      <c r="A55" s="73">
        <v>53</v>
      </c>
      <c r="B55" s="58" t="s">
        <v>130</v>
      </c>
      <c r="C55" s="59" t="s">
        <v>1832</v>
      </c>
      <c r="D55" s="70" t="s">
        <v>104</v>
      </c>
      <c r="E55" s="59" t="s">
        <v>87</v>
      </c>
      <c r="F55" s="70" t="s">
        <v>3494</v>
      </c>
      <c r="G55" s="70">
        <v>1991</v>
      </c>
      <c r="H55" s="71">
        <v>5</v>
      </c>
      <c r="I55" s="72">
        <v>5</v>
      </c>
      <c r="J55" s="72">
        <v>428</v>
      </c>
      <c r="K55" s="72">
        <v>4.8</v>
      </c>
      <c r="L55" s="71">
        <v>1</v>
      </c>
      <c r="M55" s="61">
        <v>0</v>
      </c>
      <c r="N55" s="72">
        <v>1</v>
      </c>
      <c r="O55" s="72">
        <v>1</v>
      </c>
      <c r="P55" s="61">
        <v>0</v>
      </c>
      <c r="Q55" s="61">
        <v>0</v>
      </c>
      <c r="R55" s="72">
        <v>1</v>
      </c>
      <c r="S55" s="61">
        <v>0</v>
      </c>
      <c r="T55" s="71">
        <v>0.9</v>
      </c>
      <c r="U55" s="72">
        <v>0.9</v>
      </c>
      <c r="V55" s="72">
        <v>0.8</v>
      </c>
      <c r="W55" s="72">
        <v>1.6</v>
      </c>
      <c r="X55" s="71">
        <v>1</v>
      </c>
      <c r="Y55" s="72">
        <v>8</v>
      </c>
      <c r="Z55" s="72">
        <v>1</v>
      </c>
      <c r="AA55" s="71">
        <v>0.21</v>
      </c>
      <c r="AB55" s="61">
        <v>0</v>
      </c>
      <c r="AC55" s="72">
        <v>0.21</v>
      </c>
      <c r="AD55" s="72">
        <v>0.21</v>
      </c>
      <c r="AE55" s="72">
        <v>0.21</v>
      </c>
      <c r="AF55" s="71">
        <v>0.18</v>
      </c>
      <c r="AG55" s="72">
        <v>0.16</v>
      </c>
      <c r="AH55" s="72">
        <v>0.34</v>
      </c>
      <c r="AI55" s="72">
        <v>0.18</v>
      </c>
      <c r="AJ55" s="72">
        <v>0.34</v>
      </c>
      <c r="AK55" s="64" t="s">
        <v>25</v>
      </c>
    </row>
    <row r="56" spans="1:37" ht="17.25" thickBot="1">
      <c r="A56" s="73">
        <v>54</v>
      </c>
      <c r="B56" s="58" t="s">
        <v>131</v>
      </c>
      <c r="C56" s="59" t="s">
        <v>1820</v>
      </c>
      <c r="D56" s="70" t="s">
        <v>104</v>
      </c>
      <c r="E56" s="59" t="s">
        <v>67</v>
      </c>
      <c r="F56" s="70" t="s">
        <v>3495</v>
      </c>
      <c r="G56" s="70">
        <v>2000</v>
      </c>
      <c r="H56" s="71">
        <v>5</v>
      </c>
      <c r="I56" s="72">
        <v>5</v>
      </c>
      <c r="J56" s="72">
        <v>446</v>
      </c>
      <c r="K56" s="72">
        <v>5</v>
      </c>
      <c r="L56" s="71">
        <v>1</v>
      </c>
      <c r="M56" s="72">
        <v>1</v>
      </c>
      <c r="N56" s="72">
        <v>2</v>
      </c>
      <c r="O56" s="72">
        <v>1</v>
      </c>
      <c r="P56" s="61">
        <v>0</v>
      </c>
      <c r="Q56" s="61">
        <v>0</v>
      </c>
      <c r="R56" s="72">
        <v>1</v>
      </c>
      <c r="S56" s="61">
        <v>0</v>
      </c>
      <c r="T56" s="71">
        <v>0.3</v>
      </c>
      <c r="U56" s="72">
        <v>0.3</v>
      </c>
      <c r="V56" s="72">
        <v>0.7</v>
      </c>
      <c r="W56" s="72">
        <v>1</v>
      </c>
      <c r="X56" s="60">
        <v>0</v>
      </c>
      <c r="Y56" s="72">
        <v>9</v>
      </c>
      <c r="Z56" s="72">
        <v>2</v>
      </c>
      <c r="AA56" s="71">
        <v>0.2</v>
      </c>
      <c r="AB56" s="72">
        <v>0.2</v>
      </c>
      <c r="AC56" s="72">
        <v>0.4</v>
      </c>
      <c r="AD56" s="72">
        <v>0.2</v>
      </c>
      <c r="AE56" s="72">
        <v>0.4</v>
      </c>
      <c r="AF56" s="71">
        <v>0.06</v>
      </c>
      <c r="AG56" s="72">
        <v>0.14000000000000001</v>
      </c>
      <c r="AH56" s="72">
        <v>0.2</v>
      </c>
      <c r="AI56" s="72">
        <v>0.06</v>
      </c>
      <c r="AJ56" s="72">
        <v>0.2</v>
      </c>
      <c r="AK56" s="64" t="s">
        <v>25</v>
      </c>
    </row>
    <row r="57" spans="1:37" ht="17.25" thickBot="1">
      <c r="A57" s="73">
        <v>55</v>
      </c>
      <c r="B57" s="58" t="s">
        <v>132</v>
      </c>
      <c r="C57" s="59" t="s">
        <v>1814</v>
      </c>
      <c r="D57" s="70" t="s">
        <v>1821</v>
      </c>
      <c r="E57" s="59" t="s">
        <v>91</v>
      </c>
      <c r="F57" s="70" t="s">
        <v>3496</v>
      </c>
      <c r="G57" s="70">
        <v>1996</v>
      </c>
      <c r="H57" s="71">
        <v>6</v>
      </c>
      <c r="I57" s="72">
        <v>6</v>
      </c>
      <c r="J57" s="72">
        <v>540</v>
      </c>
      <c r="K57" s="72">
        <v>6</v>
      </c>
      <c r="L57" s="71">
        <v>4</v>
      </c>
      <c r="M57" s="72">
        <v>1</v>
      </c>
      <c r="N57" s="72">
        <v>5</v>
      </c>
      <c r="O57" s="72">
        <v>4</v>
      </c>
      <c r="P57" s="61">
        <v>0</v>
      </c>
      <c r="Q57" s="61">
        <v>0</v>
      </c>
      <c r="R57" s="72">
        <v>1</v>
      </c>
      <c r="S57" s="61">
        <v>0</v>
      </c>
      <c r="T57" s="71">
        <v>2.8</v>
      </c>
      <c r="U57" s="72">
        <v>2.8</v>
      </c>
      <c r="V57" s="72">
        <v>0.5</v>
      </c>
      <c r="W57" s="72">
        <v>3.4</v>
      </c>
      <c r="X57" s="71">
        <v>15</v>
      </c>
      <c r="Y57" s="72">
        <v>11</v>
      </c>
      <c r="Z57" s="72">
        <v>26</v>
      </c>
      <c r="AA57" s="71">
        <v>0.67</v>
      </c>
      <c r="AB57" s="72">
        <v>0.17</v>
      </c>
      <c r="AC57" s="72">
        <v>0.83</v>
      </c>
      <c r="AD57" s="72">
        <v>0.67</v>
      </c>
      <c r="AE57" s="72">
        <v>0.83</v>
      </c>
      <c r="AF57" s="71">
        <v>0.47</v>
      </c>
      <c r="AG57" s="72">
        <v>0.09</v>
      </c>
      <c r="AH57" s="72">
        <v>0.56000000000000005</v>
      </c>
      <c r="AI57" s="72">
        <v>0.47</v>
      </c>
      <c r="AJ57" s="72">
        <v>0.56000000000000005</v>
      </c>
      <c r="AK57" s="64" t="s">
        <v>25</v>
      </c>
    </row>
    <row r="58" spans="1:37" ht="17.25" thickBot="1">
      <c r="A58" s="73">
        <v>56</v>
      </c>
      <c r="B58" s="58" t="s">
        <v>2744</v>
      </c>
      <c r="C58" s="59" t="s">
        <v>1814</v>
      </c>
      <c r="D58" s="70" t="s">
        <v>104</v>
      </c>
      <c r="E58" s="59" t="s">
        <v>96</v>
      </c>
      <c r="F58" s="70" t="s">
        <v>3497</v>
      </c>
      <c r="G58" s="70">
        <v>2002</v>
      </c>
      <c r="H58" s="71">
        <v>4</v>
      </c>
      <c r="I58" s="72">
        <v>4</v>
      </c>
      <c r="J58" s="72">
        <v>360</v>
      </c>
      <c r="K58" s="72">
        <v>4</v>
      </c>
      <c r="L58" s="60">
        <v>0</v>
      </c>
      <c r="M58" s="61">
        <v>0</v>
      </c>
      <c r="N58" s="61">
        <v>0</v>
      </c>
      <c r="O58" s="61">
        <v>0</v>
      </c>
      <c r="P58" s="61">
        <v>0</v>
      </c>
      <c r="Q58" s="61">
        <v>0</v>
      </c>
      <c r="R58" s="72">
        <v>3</v>
      </c>
      <c r="S58" s="61">
        <v>0</v>
      </c>
      <c r="T58" s="71">
        <v>0.2</v>
      </c>
      <c r="U58" s="72">
        <v>0.2</v>
      </c>
      <c r="V58" s="61">
        <v>0</v>
      </c>
      <c r="W58" s="72">
        <v>0.2</v>
      </c>
      <c r="X58" s="60">
        <v>0</v>
      </c>
      <c r="Y58" s="72">
        <v>12</v>
      </c>
      <c r="Z58" s="61">
        <v>0</v>
      </c>
      <c r="AA58" s="60">
        <v>0</v>
      </c>
      <c r="AB58" s="61">
        <v>0</v>
      </c>
      <c r="AC58" s="61">
        <v>0</v>
      </c>
      <c r="AD58" s="61">
        <v>0</v>
      </c>
      <c r="AE58" s="61">
        <v>0</v>
      </c>
      <c r="AF58" s="71">
        <v>0.06</v>
      </c>
      <c r="AG58" s="61">
        <v>0</v>
      </c>
      <c r="AH58" s="72">
        <v>0.06</v>
      </c>
      <c r="AI58" s="72">
        <v>0.06</v>
      </c>
      <c r="AJ58" s="72">
        <v>0.06</v>
      </c>
      <c r="AK58" s="64" t="s">
        <v>25</v>
      </c>
    </row>
    <row r="59" spans="1:37" ht="17.25" thickBot="1">
      <c r="A59" s="73">
        <v>57</v>
      </c>
      <c r="B59" s="58" t="s">
        <v>3498</v>
      </c>
      <c r="C59" s="59" t="s">
        <v>1842</v>
      </c>
      <c r="D59" s="70" t="s">
        <v>102</v>
      </c>
      <c r="E59" s="59" t="s">
        <v>81</v>
      </c>
      <c r="F59" s="70" t="s">
        <v>3499</v>
      </c>
      <c r="G59" s="70">
        <v>2001</v>
      </c>
      <c r="H59" s="71">
        <v>1</v>
      </c>
      <c r="I59" s="61">
        <v>0</v>
      </c>
      <c r="J59" s="72">
        <v>12</v>
      </c>
      <c r="K59" s="72">
        <v>0.1</v>
      </c>
      <c r="L59" s="60">
        <v>0</v>
      </c>
      <c r="M59" s="61">
        <v>0</v>
      </c>
      <c r="N59" s="61">
        <v>0</v>
      </c>
      <c r="O59" s="61">
        <v>0</v>
      </c>
      <c r="P59" s="61">
        <v>0</v>
      </c>
      <c r="Q59" s="61">
        <v>0</v>
      </c>
      <c r="R59" s="61">
        <v>0</v>
      </c>
      <c r="S59" s="61">
        <v>0</v>
      </c>
      <c r="T59" s="60">
        <v>0</v>
      </c>
      <c r="U59" s="61">
        <v>0</v>
      </c>
      <c r="V59" s="61">
        <v>0</v>
      </c>
      <c r="W59" s="61">
        <v>0</v>
      </c>
      <c r="X59" s="71">
        <v>2</v>
      </c>
      <c r="Y59" s="61">
        <v>0</v>
      </c>
      <c r="Z59" s="72">
        <v>1</v>
      </c>
      <c r="AA59" s="60">
        <v>0</v>
      </c>
      <c r="AB59" s="61">
        <v>0</v>
      </c>
      <c r="AC59" s="61">
        <v>0</v>
      </c>
      <c r="AD59" s="61">
        <v>0</v>
      </c>
      <c r="AE59" s="61">
        <v>0</v>
      </c>
      <c r="AF59" s="71">
        <v>0.19</v>
      </c>
      <c r="AG59" s="61">
        <v>0</v>
      </c>
      <c r="AH59" s="72">
        <v>0.19</v>
      </c>
      <c r="AI59" s="72">
        <v>0.19</v>
      </c>
      <c r="AJ59" s="72">
        <v>0.19</v>
      </c>
      <c r="AK59" s="64" t="s">
        <v>25</v>
      </c>
    </row>
    <row r="60" spans="1:37" ht="17.25" thickBot="1">
      <c r="A60" s="73">
        <v>58</v>
      </c>
      <c r="B60" s="58" t="s">
        <v>2683</v>
      </c>
      <c r="C60" s="59" t="s">
        <v>1814</v>
      </c>
      <c r="D60" s="70" t="s">
        <v>1812</v>
      </c>
      <c r="E60" s="59" t="s">
        <v>2353</v>
      </c>
      <c r="F60" s="70" t="s">
        <v>3500</v>
      </c>
      <c r="G60" s="70">
        <v>2003</v>
      </c>
      <c r="H60" s="71">
        <v>2</v>
      </c>
      <c r="I60" s="61">
        <v>0</v>
      </c>
      <c r="J60" s="72">
        <v>21</v>
      </c>
      <c r="K60" s="72">
        <v>0.2</v>
      </c>
      <c r="L60" s="60">
        <v>0</v>
      </c>
      <c r="M60" s="61">
        <v>0</v>
      </c>
      <c r="N60" s="61">
        <v>0</v>
      </c>
      <c r="O60" s="61">
        <v>0</v>
      </c>
      <c r="P60" s="61">
        <v>0</v>
      </c>
      <c r="Q60" s="61">
        <v>0</v>
      </c>
      <c r="R60" s="61">
        <v>0</v>
      </c>
      <c r="S60" s="61">
        <v>0</v>
      </c>
      <c r="T60" s="60">
        <v>0</v>
      </c>
      <c r="U60" s="61">
        <v>0</v>
      </c>
      <c r="V60" s="61">
        <v>0</v>
      </c>
      <c r="W60" s="61">
        <v>0</v>
      </c>
      <c r="X60" s="60">
        <v>0</v>
      </c>
      <c r="Y60" s="61">
        <v>0</v>
      </c>
      <c r="Z60" s="72">
        <v>2</v>
      </c>
      <c r="AA60" s="60">
        <v>0</v>
      </c>
      <c r="AB60" s="61">
        <v>0</v>
      </c>
      <c r="AC60" s="61">
        <v>0</v>
      </c>
      <c r="AD60" s="61">
        <v>0</v>
      </c>
      <c r="AE60" s="61">
        <v>0</v>
      </c>
      <c r="AF60" s="60">
        <v>0</v>
      </c>
      <c r="AG60" s="61">
        <v>0</v>
      </c>
      <c r="AH60" s="61">
        <v>0</v>
      </c>
      <c r="AI60" s="61">
        <v>0</v>
      </c>
      <c r="AJ60" s="61">
        <v>0</v>
      </c>
      <c r="AK60" s="64" t="s">
        <v>25</v>
      </c>
    </row>
    <row r="61" spans="1:37" ht="17.25" thickBot="1">
      <c r="A61" s="73">
        <v>59</v>
      </c>
      <c r="B61" s="58" t="s">
        <v>661</v>
      </c>
      <c r="C61" s="59" t="s">
        <v>1840</v>
      </c>
      <c r="D61" s="70" t="s">
        <v>1821</v>
      </c>
      <c r="E61" s="59" t="s">
        <v>95</v>
      </c>
      <c r="F61" s="70" t="s">
        <v>3501</v>
      </c>
      <c r="G61" s="70">
        <v>1997</v>
      </c>
      <c r="H61" s="71">
        <v>6</v>
      </c>
      <c r="I61" s="72">
        <v>1</v>
      </c>
      <c r="J61" s="72">
        <v>149</v>
      </c>
      <c r="K61" s="72">
        <v>1.7</v>
      </c>
      <c r="L61" s="71">
        <v>1</v>
      </c>
      <c r="M61" s="61">
        <v>0</v>
      </c>
      <c r="N61" s="72">
        <v>1</v>
      </c>
      <c r="O61" s="72">
        <v>1</v>
      </c>
      <c r="P61" s="61">
        <v>0</v>
      </c>
      <c r="Q61" s="61">
        <v>0</v>
      </c>
      <c r="R61" s="72">
        <v>1</v>
      </c>
      <c r="S61" s="61">
        <v>0</v>
      </c>
      <c r="T61" s="71">
        <v>1.5</v>
      </c>
      <c r="U61" s="72">
        <v>1.5</v>
      </c>
      <c r="V61" s="72">
        <v>0.4</v>
      </c>
      <c r="W61" s="72">
        <v>1.9</v>
      </c>
      <c r="X61" s="71">
        <v>4</v>
      </c>
      <c r="Y61" s="72">
        <v>13</v>
      </c>
      <c r="Z61" s="72">
        <v>11</v>
      </c>
      <c r="AA61" s="71">
        <v>0.6</v>
      </c>
      <c r="AB61" s="61">
        <v>0</v>
      </c>
      <c r="AC61" s="72">
        <v>0.6</v>
      </c>
      <c r="AD61" s="72">
        <v>0.6</v>
      </c>
      <c r="AE61" s="72">
        <v>0.6</v>
      </c>
      <c r="AF61" s="71">
        <v>0.88</v>
      </c>
      <c r="AG61" s="72">
        <v>0.27</v>
      </c>
      <c r="AH61" s="72">
        <v>1.1499999999999999</v>
      </c>
      <c r="AI61" s="72">
        <v>0.88</v>
      </c>
      <c r="AJ61" s="72">
        <v>1.1499999999999999</v>
      </c>
      <c r="AK61" s="64" t="s">
        <v>25</v>
      </c>
    </row>
    <row r="62" spans="1:37" ht="17.25" thickBot="1">
      <c r="A62" s="73">
        <v>60</v>
      </c>
      <c r="B62" s="58" t="s">
        <v>2684</v>
      </c>
      <c r="C62" s="59" t="s">
        <v>1813</v>
      </c>
      <c r="D62" s="70" t="s">
        <v>102</v>
      </c>
      <c r="E62" s="59" t="s">
        <v>2668</v>
      </c>
      <c r="F62" s="70" t="s">
        <v>3502</v>
      </c>
      <c r="G62" s="70">
        <v>1998</v>
      </c>
      <c r="H62" s="71">
        <v>5</v>
      </c>
      <c r="I62" s="72">
        <v>2</v>
      </c>
      <c r="J62" s="72">
        <v>212</v>
      </c>
      <c r="K62" s="72">
        <v>2.4</v>
      </c>
      <c r="L62" s="60">
        <v>0</v>
      </c>
      <c r="M62" s="61">
        <v>0</v>
      </c>
      <c r="N62" s="61">
        <v>0</v>
      </c>
      <c r="O62" s="61">
        <v>0</v>
      </c>
      <c r="P62" s="61">
        <v>0</v>
      </c>
      <c r="Q62" s="61">
        <v>0</v>
      </c>
      <c r="R62" s="72">
        <v>1</v>
      </c>
      <c r="S62" s="61">
        <v>0</v>
      </c>
      <c r="T62" s="71">
        <v>0.9</v>
      </c>
      <c r="U62" s="72">
        <v>0.9</v>
      </c>
      <c r="V62" s="72">
        <v>0.4</v>
      </c>
      <c r="W62" s="72">
        <v>1.3</v>
      </c>
      <c r="X62" s="71">
        <v>7</v>
      </c>
      <c r="Y62" s="72">
        <v>2</v>
      </c>
      <c r="Z62" s="72">
        <v>17</v>
      </c>
      <c r="AA62" s="60">
        <v>0</v>
      </c>
      <c r="AB62" s="61">
        <v>0</v>
      </c>
      <c r="AC62" s="61">
        <v>0</v>
      </c>
      <c r="AD62" s="61">
        <v>0</v>
      </c>
      <c r="AE62" s="61">
        <v>0</v>
      </c>
      <c r="AF62" s="71">
        <v>0.39</v>
      </c>
      <c r="AG62" s="72">
        <v>0.17</v>
      </c>
      <c r="AH62" s="72">
        <v>0.56000000000000005</v>
      </c>
      <c r="AI62" s="72">
        <v>0.39</v>
      </c>
      <c r="AJ62" s="72">
        <v>0.56000000000000005</v>
      </c>
      <c r="AK62" s="64" t="s">
        <v>25</v>
      </c>
    </row>
    <row r="63" spans="1:37" ht="17.25" thickBot="1">
      <c r="A63" s="73">
        <v>61</v>
      </c>
      <c r="B63" s="58" t="s">
        <v>2685</v>
      </c>
      <c r="C63" s="59" t="s">
        <v>1814</v>
      </c>
      <c r="D63" s="70" t="s">
        <v>103</v>
      </c>
      <c r="E63" s="59" t="s">
        <v>2352</v>
      </c>
      <c r="F63" s="70" t="s">
        <v>3503</v>
      </c>
      <c r="G63" s="70">
        <v>1995</v>
      </c>
      <c r="H63" s="71">
        <v>4</v>
      </c>
      <c r="I63" s="72">
        <v>2</v>
      </c>
      <c r="J63" s="72">
        <v>221</v>
      </c>
      <c r="K63" s="72">
        <v>2.5</v>
      </c>
      <c r="L63" s="71">
        <v>1</v>
      </c>
      <c r="M63" s="61">
        <v>0</v>
      </c>
      <c r="N63" s="72">
        <v>1</v>
      </c>
      <c r="O63" s="72">
        <v>1</v>
      </c>
      <c r="P63" s="61">
        <v>0</v>
      </c>
      <c r="Q63" s="61">
        <v>0</v>
      </c>
      <c r="R63" s="72">
        <v>1</v>
      </c>
      <c r="S63" s="61">
        <v>0</v>
      </c>
      <c r="T63" s="71">
        <v>0.4</v>
      </c>
      <c r="U63" s="72">
        <v>0.4</v>
      </c>
      <c r="V63" s="72">
        <v>0.3</v>
      </c>
      <c r="W63" s="72">
        <v>0.7</v>
      </c>
      <c r="X63" s="71">
        <v>2</v>
      </c>
      <c r="Y63" s="72">
        <v>6</v>
      </c>
      <c r="Z63" s="72">
        <v>4</v>
      </c>
      <c r="AA63" s="71">
        <v>0.41</v>
      </c>
      <c r="AB63" s="61">
        <v>0</v>
      </c>
      <c r="AC63" s="72">
        <v>0.41</v>
      </c>
      <c r="AD63" s="72">
        <v>0.41</v>
      </c>
      <c r="AE63" s="72">
        <v>0.41</v>
      </c>
      <c r="AF63" s="71">
        <v>0.14000000000000001</v>
      </c>
      <c r="AG63" s="72">
        <v>0.13</v>
      </c>
      <c r="AH63" s="72">
        <v>0.27</v>
      </c>
      <c r="AI63" s="72">
        <v>0.14000000000000001</v>
      </c>
      <c r="AJ63" s="72">
        <v>0.27</v>
      </c>
      <c r="AK63" s="64" t="s">
        <v>25</v>
      </c>
    </row>
    <row r="64" spans="1:37" ht="17.25" thickBot="1">
      <c r="A64" s="73">
        <v>62</v>
      </c>
      <c r="B64" s="58" t="s">
        <v>2686</v>
      </c>
      <c r="C64" s="59" t="s">
        <v>1827</v>
      </c>
      <c r="D64" s="70" t="s">
        <v>1812</v>
      </c>
      <c r="E64" s="59" t="s">
        <v>2352</v>
      </c>
      <c r="F64" s="70" t="s">
        <v>3504</v>
      </c>
      <c r="G64" s="70">
        <v>1998</v>
      </c>
      <c r="H64" s="71">
        <v>4</v>
      </c>
      <c r="I64" s="61">
        <v>0</v>
      </c>
      <c r="J64" s="72">
        <v>81</v>
      </c>
      <c r="K64" s="72">
        <v>0.9</v>
      </c>
      <c r="L64" s="60">
        <v>0</v>
      </c>
      <c r="M64" s="61">
        <v>0</v>
      </c>
      <c r="N64" s="61">
        <v>0</v>
      </c>
      <c r="O64" s="61">
        <v>0</v>
      </c>
      <c r="P64" s="61">
        <v>0</v>
      </c>
      <c r="Q64" s="61">
        <v>0</v>
      </c>
      <c r="R64" s="61">
        <v>0</v>
      </c>
      <c r="S64" s="61">
        <v>0</v>
      </c>
      <c r="T64" s="71">
        <v>0.2</v>
      </c>
      <c r="U64" s="72">
        <v>0.2</v>
      </c>
      <c r="V64" s="72">
        <v>0.1</v>
      </c>
      <c r="W64" s="72">
        <v>0.3</v>
      </c>
      <c r="X64" s="71">
        <v>7</v>
      </c>
      <c r="Y64" s="72">
        <v>3</v>
      </c>
      <c r="Z64" s="72">
        <v>13</v>
      </c>
      <c r="AA64" s="60">
        <v>0</v>
      </c>
      <c r="AB64" s="61">
        <v>0</v>
      </c>
      <c r="AC64" s="61">
        <v>0</v>
      </c>
      <c r="AD64" s="61">
        <v>0</v>
      </c>
      <c r="AE64" s="61">
        <v>0</v>
      </c>
      <c r="AF64" s="71">
        <v>0.23</v>
      </c>
      <c r="AG64" s="72">
        <v>0.12</v>
      </c>
      <c r="AH64" s="72">
        <v>0.35</v>
      </c>
      <c r="AI64" s="72">
        <v>0.23</v>
      </c>
      <c r="AJ64" s="72">
        <v>0.35</v>
      </c>
      <c r="AK64" s="64" t="s">
        <v>25</v>
      </c>
    </row>
    <row r="65" spans="1:37" ht="17.25" thickBot="1">
      <c r="A65" s="73">
        <v>63</v>
      </c>
      <c r="B65" s="58" t="s">
        <v>134</v>
      </c>
      <c r="C65" s="59" t="s">
        <v>1822</v>
      </c>
      <c r="D65" s="70" t="s">
        <v>104</v>
      </c>
      <c r="E65" s="59" t="s">
        <v>93</v>
      </c>
      <c r="F65" s="70" t="s">
        <v>3505</v>
      </c>
      <c r="G65" s="70">
        <v>2002</v>
      </c>
      <c r="H65" s="71">
        <v>6</v>
      </c>
      <c r="I65" s="72">
        <v>1</v>
      </c>
      <c r="J65" s="72">
        <v>145</v>
      </c>
      <c r="K65" s="72">
        <v>1.6</v>
      </c>
      <c r="L65" s="60">
        <v>0</v>
      </c>
      <c r="M65" s="61">
        <v>0</v>
      </c>
      <c r="N65" s="61">
        <v>0</v>
      </c>
      <c r="O65" s="61">
        <v>0</v>
      </c>
      <c r="P65" s="61">
        <v>0</v>
      </c>
      <c r="Q65" s="61">
        <v>0</v>
      </c>
      <c r="R65" s="61">
        <v>0</v>
      </c>
      <c r="S65" s="61">
        <v>0</v>
      </c>
      <c r="T65" s="71">
        <v>0.2</v>
      </c>
      <c r="U65" s="72">
        <v>0.2</v>
      </c>
      <c r="V65" s="72">
        <v>0.1</v>
      </c>
      <c r="W65" s="72">
        <v>0.3</v>
      </c>
      <c r="X65" s="71">
        <v>7</v>
      </c>
      <c r="Y65" s="72">
        <v>3</v>
      </c>
      <c r="Z65" s="72">
        <v>13</v>
      </c>
      <c r="AA65" s="60">
        <v>0</v>
      </c>
      <c r="AB65" s="61">
        <v>0</v>
      </c>
      <c r="AC65" s="61">
        <v>0</v>
      </c>
      <c r="AD65" s="61">
        <v>0</v>
      </c>
      <c r="AE65" s="61">
        <v>0</v>
      </c>
      <c r="AF65" s="71">
        <v>0.11</v>
      </c>
      <c r="AG65" s="72">
        <v>7.0000000000000007E-2</v>
      </c>
      <c r="AH65" s="72">
        <v>0.19</v>
      </c>
      <c r="AI65" s="72">
        <v>0.11</v>
      </c>
      <c r="AJ65" s="72">
        <v>0.19</v>
      </c>
      <c r="AK65" s="64" t="s">
        <v>25</v>
      </c>
    </row>
    <row r="66" spans="1:37" ht="17.25" thickBot="1">
      <c r="A66" s="73">
        <v>64</v>
      </c>
      <c r="B66" s="58" t="s">
        <v>783</v>
      </c>
      <c r="C66" s="59" t="s">
        <v>1823</v>
      </c>
      <c r="D66" s="70" t="s">
        <v>102</v>
      </c>
      <c r="E66" s="59" t="s">
        <v>73</v>
      </c>
      <c r="F66" s="70" t="s">
        <v>3506</v>
      </c>
      <c r="G66" s="70">
        <v>2004</v>
      </c>
      <c r="H66" s="71">
        <v>1</v>
      </c>
      <c r="I66" s="72">
        <v>1</v>
      </c>
      <c r="J66" s="72">
        <v>45</v>
      </c>
      <c r="K66" s="72">
        <v>0.5</v>
      </c>
      <c r="L66" s="60">
        <v>0</v>
      </c>
      <c r="M66" s="61">
        <v>0</v>
      </c>
      <c r="N66" s="61">
        <v>0</v>
      </c>
      <c r="O66" s="61">
        <v>0</v>
      </c>
      <c r="P66" s="61">
        <v>0</v>
      </c>
      <c r="Q66" s="61">
        <v>0</v>
      </c>
      <c r="R66" s="61">
        <v>0</v>
      </c>
      <c r="S66" s="61">
        <v>0</v>
      </c>
      <c r="T66" s="60">
        <v>0</v>
      </c>
      <c r="U66" s="61">
        <v>0</v>
      </c>
      <c r="V66" s="61">
        <v>0</v>
      </c>
      <c r="W66" s="61">
        <v>0</v>
      </c>
      <c r="X66" s="60">
        <v>0</v>
      </c>
      <c r="Y66" s="61">
        <v>0</v>
      </c>
      <c r="Z66" s="72">
        <v>2</v>
      </c>
      <c r="AA66" s="60">
        <v>0</v>
      </c>
      <c r="AB66" s="61">
        <v>0</v>
      </c>
      <c r="AC66" s="61">
        <v>0</v>
      </c>
      <c r="AD66" s="61">
        <v>0</v>
      </c>
      <c r="AE66" s="61">
        <v>0</v>
      </c>
      <c r="AF66" s="71">
        <v>7.0000000000000007E-2</v>
      </c>
      <c r="AG66" s="61">
        <v>0</v>
      </c>
      <c r="AH66" s="72">
        <v>7.0000000000000007E-2</v>
      </c>
      <c r="AI66" s="72">
        <v>7.0000000000000007E-2</v>
      </c>
      <c r="AJ66" s="72">
        <v>7.0000000000000007E-2</v>
      </c>
      <c r="AK66" s="64" t="s">
        <v>25</v>
      </c>
    </row>
    <row r="67" spans="1:37" ht="17.25" thickBot="1">
      <c r="A67" s="73">
        <v>65</v>
      </c>
      <c r="B67" s="58" t="s">
        <v>2981</v>
      </c>
      <c r="C67" s="59" t="s">
        <v>1814</v>
      </c>
      <c r="D67" s="70" t="s">
        <v>104</v>
      </c>
      <c r="E67" s="59" t="s">
        <v>2668</v>
      </c>
      <c r="F67" s="70" t="s">
        <v>3507</v>
      </c>
      <c r="G67" s="70">
        <v>1996</v>
      </c>
      <c r="H67" s="71">
        <v>4</v>
      </c>
      <c r="I67" s="72">
        <v>4</v>
      </c>
      <c r="J67" s="72">
        <v>336</v>
      </c>
      <c r="K67" s="72">
        <v>3.7</v>
      </c>
      <c r="L67" s="60">
        <v>0</v>
      </c>
      <c r="M67" s="61">
        <v>0</v>
      </c>
      <c r="N67" s="61">
        <v>0</v>
      </c>
      <c r="O67" s="61">
        <v>0</v>
      </c>
      <c r="P67" s="61">
        <v>0</v>
      </c>
      <c r="Q67" s="61">
        <v>0</v>
      </c>
      <c r="R67" s="61">
        <v>0</v>
      </c>
      <c r="S67" s="61">
        <v>0</v>
      </c>
      <c r="T67" s="71">
        <v>0.3</v>
      </c>
      <c r="U67" s="72">
        <v>0.3</v>
      </c>
      <c r="V67" s="72">
        <v>0.2</v>
      </c>
      <c r="W67" s="72">
        <v>0.5</v>
      </c>
      <c r="X67" s="60">
        <v>0</v>
      </c>
      <c r="Y67" s="72">
        <v>11</v>
      </c>
      <c r="Z67" s="72">
        <v>6</v>
      </c>
      <c r="AA67" s="60">
        <v>0</v>
      </c>
      <c r="AB67" s="61">
        <v>0</v>
      </c>
      <c r="AC67" s="61">
        <v>0</v>
      </c>
      <c r="AD67" s="61">
        <v>0</v>
      </c>
      <c r="AE67" s="61">
        <v>0</v>
      </c>
      <c r="AF67" s="71">
        <v>0.09</v>
      </c>
      <c r="AG67" s="72">
        <v>0.05</v>
      </c>
      <c r="AH67" s="72">
        <v>0.14000000000000001</v>
      </c>
      <c r="AI67" s="72">
        <v>0.09</v>
      </c>
      <c r="AJ67" s="72">
        <v>0.14000000000000001</v>
      </c>
      <c r="AK67" s="64" t="s">
        <v>25</v>
      </c>
    </row>
    <row r="68" spans="1:37" ht="17.25" thickBot="1">
      <c r="A68" s="73">
        <v>66</v>
      </c>
      <c r="B68" s="58" t="s">
        <v>135</v>
      </c>
      <c r="C68" s="59" t="s">
        <v>1814</v>
      </c>
      <c r="D68" s="70" t="s">
        <v>104</v>
      </c>
      <c r="E68" s="59" t="s">
        <v>67</v>
      </c>
      <c r="F68" s="70" t="s">
        <v>3508</v>
      </c>
      <c r="G68" s="70">
        <v>1992</v>
      </c>
      <c r="H68" s="71">
        <v>6</v>
      </c>
      <c r="I68" s="72">
        <v>6</v>
      </c>
      <c r="J68" s="72">
        <v>540</v>
      </c>
      <c r="K68" s="72">
        <v>6</v>
      </c>
      <c r="L68" s="71">
        <v>1</v>
      </c>
      <c r="M68" s="61">
        <v>0</v>
      </c>
      <c r="N68" s="72">
        <v>1</v>
      </c>
      <c r="O68" s="72">
        <v>1</v>
      </c>
      <c r="P68" s="61">
        <v>0</v>
      </c>
      <c r="Q68" s="61">
        <v>0</v>
      </c>
      <c r="R68" s="72">
        <v>1</v>
      </c>
      <c r="S68" s="61">
        <v>0</v>
      </c>
      <c r="T68" s="71">
        <v>0.5</v>
      </c>
      <c r="U68" s="72">
        <v>0.5</v>
      </c>
      <c r="V68" s="72">
        <v>0.1</v>
      </c>
      <c r="W68" s="72">
        <v>0.7</v>
      </c>
      <c r="X68" s="71">
        <v>5</v>
      </c>
      <c r="Y68" s="72">
        <v>15</v>
      </c>
      <c r="Z68" s="72">
        <v>8</v>
      </c>
      <c r="AA68" s="71">
        <v>0.17</v>
      </c>
      <c r="AB68" s="61">
        <v>0</v>
      </c>
      <c r="AC68" s="72">
        <v>0.17</v>
      </c>
      <c r="AD68" s="72">
        <v>0.17</v>
      </c>
      <c r="AE68" s="72">
        <v>0.17</v>
      </c>
      <c r="AF68" s="71">
        <v>0.09</v>
      </c>
      <c r="AG68" s="72">
        <v>0.02</v>
      </c>
      <c r="AH68" s="72">
        <v>0.11</v>
      </c>
      <c r="AI68" s="72">
        <v>0.09</v>
      </c>
      <c r="AJ68" s="72">
        <v>0.11</v>
      </c>
      <c r="AK68" s="64" t="s">
        <v>25</v>
      </c>
    </row>
    <row r="69" spans="1:37" ht="17.25" thickBot="1">
      <c r="A69" s="73">
        <v>67</v>
      </c>
      <c r="B69" s="58" t="s">
        <v>2745</v>
      </c>
      <c r="C69" s="59" t="s">
        <v>1814</v>
      </c>
      <c r="D69" s="70" t="s">
        <v>102</v>
      </c>
      <c r="E69" s="59" t="s">
        <v>81</v>
      </c>
      <c r="F69" s="70" t="s">
        <v>3509</v>
      </c>
      <c r="G69" s="70">
        <v>2003</v>
      </c>
      <c r="H69" s="71">
        <v>2</v>
      </c>
      <c r="I69" s="61">
        <v>0</v>
      </c>
      <c r="J69" s="72">
        <v>9</v>
      </c>
      <c r="K69" s="72">
        <v>0.1</v>
      </c>
      <c r="L69" s="60">
        <v>0</v>
      </c>
      <c r="M69" s="61">
        <v>0</v>
      </c>
      <c r="N69" s="61">
        <v>0</v>
      </c>
      <c r="O69" s="61">
        <v>0</v>
      </c>
      <c r="P69" s="61">
        <v>0</v>
      </c>
      <c r="Q69" s="61">
        <v>0</v>
      </c>
      <c r="R69" s="61">
        <v>0</v>
      </c>
      <c r="S69" s="61">
        <v>0</v>
      </c>
      <c r="T69" s="60">
        <v>0</v>
      </c>
      <c r="U69" s="61">
        <v>0</v>
      </c>
      <c r="V69" s="61">
        <v>0</v>
      </c>
      <c r="W69" s="61">
        <v>0</v>
      </c>
      <c r="X69" s="60">
        <v>0</v>
      </c>
      <c r="Y69" s="61">
        <v>0</v>
      </c>
      <c r="Z69" s="72">
        <v>1</v>
      </c>
      <c r="AA69" s="60">
        <v>0</v>
      </c>
      <c r="AB69" s="61">
        <v>0</v>
      </c>
      <c r="AC69" s="61">
        <v>0</v>
      </c>
      <c r="AD69" s="61">
        <v>0</v>
      </c>
      <c r="AE69" s="61">
        <v>0</v>
      </c>
      <c r="AF69" s="60">
        <v>0</v>
      </c>
      <c r="AG69" s="61">
        <v>0</v>
      </c>
      <c r="AH69" s="61">
        <v>0</v>
      </c>
      <c r="AI69" s="61">
        <v>0</v>
      </c>
      <c r="AJ69" s="61">
        <v>0</v>
      </c>
      <c r="AK69" s="64" t="s">
        <v>25</v>
      </c>
    </row>
    <row r="70" spans="1:37" ht="17.25" thickBot="1">
      <c r="A70" s="73">
        <v>68</v>
      </c>
      <c r="B70" s="58" t="s">
        <v>2853</v>
      </c>
      <c r="C70" s="59" t="s">
        <v>1844</v>
      </c>
      <c r="D70" s="70" t="s">
        <v>103</v>
      </c>
      <c r="E70" s="59" t="s">
        <v>81</v>
      </c>
      <c r="F70" s="70" t="s">
        <v>3510</v>
      </c>
      <c r="G70" s="70">
        <v>2001</v>
      </c>
      <c r="H70" s="71">
        <v>4</v>
      </c>
      <c r="I70" s="72">
        <v>3</v>
      </c>
      <c r="J70" s="72">
        <v>274</v>
      </c>
      <c r="K70" s="72">
        <v>3</v>
      </c>
      <c r="L70" s="60">
        <v>0</v>
      </c>
      <c r="M70" s="61">
        <v>0</v>
      </c>
      <c r="N70" s="61">
        <v>0</v>
      </c>
      <c r="O70" s="61">
        <v>0</v>
      </c>
      <c r="P70" s="61">
        <v>0</v>
      </c>
      <c r="Q70" s="61">
        <v>0</v>
      </c>
      <c r="R70" s="61">
        <v>0</v>
      </c>
      <c r="S70" s="61">
        <v>0</v>
      </c>
      <c r="T70" s="71">
        <v>0.1</v>
      </c>
      <c r="U70" s="72">
        <v>0.1</v>
      </c>
      <c r="V70" s="61">
        <v>0</v>
      </c>
      <c r="W70" s="72">
        <v>0.1</v>
      </c>
      <c r="X70" s="71">
        <v>2</v>
      </c>
      <c r="Y70" s="72">
        <v>22</v>
      </c>
      <c r="Z70" s="72">
        <v>3</v>
      </c>
      <c r="AA70" s="60">
        <v>0</v>
      </c>
      <c r="AB70" s="61">
        <v>0</v>
      </c>
      <c r="AC70" s="61">
        <v>0</v>
      </c>
      <c r="AD70" s="61">
        <v>0</v>
      </c>
      <c r="AE70" s="61">
        <v>0</v>
      </c>
      <c r="AF70" s="71">
        <v>0.04</v>
      </c>
      <c r="AG70" s="61">
        <v>0</v>
      </c>
      <c r="AH70" s="72">
        <v>0.04</v>
      </c>
      <c r="AI70" s="72">
        <v>0.04</v>
      </c>
      <c r="AJ70" s="72">
        <v>0.04</v>
      </c>
      <c r="AK70" s="64" t="s">
        <v>25</v>
      </c>
    </row>
    <row r="71" spans="1:37" ht="17.25" thickBot="1">
      <c r="A71" s="73">
        <v>69</v>
      </c>
      <c r="B71" s="58" t="s">
        <v>136</v>
      </c>
      <c r="C71" s="59" t="s">
        <v>1813</v>
      </c>
      <c r="D71" s="70" t="s">
        <v>103</v>
      </c>
      <c r="E71" s="59" t="s">
        <v>75</v>
      </c>
      <c r="F71" s="70" t="s">
        <v>3340</v>
      </c>
      <c r="G71" s="70">
        <v>1991</v>
      </c>
      <c r="H71" s="71">
        <v>4</v>
      </c>
      <c r="I71" s="72">
        <v>2</v>
      </c>
      <c r="J71" s="72">
        <v>110</v>
      </c>
      <c r="K71" s="72">
        <v>1.2</v>
      </c>
      <c r="L71" s="60">
        <v>0</v>
      </c>
      <c r="M71" s="61">
        <v>0</v>
      </c>
      <c r="N71" s="61">
        <v>0</v>
      </c>
      <c r="O71" s="61">
        <v>0</v>
      </c>
      <c r="P71" s="61">
        <v>0</v>
      </c>
      <c r="Q71" s="61">
        <v>0</v>
      </c>
      <c r="R71" s="61">
        <v>0</v>
      </c>
      <c r="S71" s="61">
        <v>0</v>
      </c>
      <c r="T71" s="60">
        <v>0</v>
      </c>
      <c r="U71" s="61">
        <v>0</v>
      </c>
      <c r="V71" s="61">
        <v>0</v>
      </c>
      <c r="W71" s="72">
        <v>0.1</v>
      </c>
      <c r="X71" s="71">
        <v>2</v>
      </c>
      <c r="Y71" s="72">
        <v>4</v>
      </c>
      <c r="Z71" s="72">
        <v>3</v>
      </c>
      <c r="AA71" s="60">
        <v>0</v>
      </c>
      <c r="AB71" s="61">
        <v>0</v>
      </c>
      <c r="AC71" s="61">
        <v>0</v>
      </c>
      <c r="AD71" s="61">
        <v>0</v>
      </c>
      <c r="AE71" s="61">
        <v>0</v>
      </c>
      <c r="AF71" s="71">
        <v>0.04</v>
      </c>
      <c r="AG71" s="72">
        <v>0.02</v>
      </c>
      <c r="AH71" s="72">
        <v>0.06</v>
      </c>
      <c r="AI71" s="72">
        <v>0.04</v>
      </c>
      <c r="AJ71" s="72">
        <v>0.06</v>
      </c>
      <c r="AK71" s="64" t="s">
        <v>25</v>
      </c>
    </row>
    <row r="72" spans="1:37" ht="17.25" thickBot="1">
      <c r="A72" s="73">
        <v>70</v>
      </c>
      <c r="B72" s="58" t="s">
        <v>2854</v>
      </c>
      <c r="C72" s="59" t="s">
        <v>1814</v>
      </c>
      <c r="D72" s="70" t="s">
        <v>102</v>
      </c>
      <c r="E72" s="59" t="s">
        <v>96</v>
      </c>
      <c r="F72" s="70" t="s">
        <v>3511</v>
      </c>
      <c r="G72" s="70">
        <v>1997</v>
      </c>
      <c r="H72" s="71">
        <v>3</v>
      </c>
      <c r="I72" s="72">
        <v>1</v>
      </c>
      <c r="J72" s="72">
        <v>90</v>
      </c>
      <c r="K72" s="72">
        <v>1</v>
      </c>
      <c r="L72" s="71">
        <v>1</v>
      </c>
      <c r="M72" s="61">
        <v>0</v>
      </c>
      <c r="N72" s="72">
        <v>1</v>
      </c>
      <c r="O72" s="72">
        <v>1</v>
      </c>
      <c r="P72" s="61">
        <v>0</v>
      </c>
      <c r="Q72" s="61">
        <v>0</v>
      </c>
      <c r="R72" s="61">
        <v>0</v>
      </c>
      <c r="S72" s="61">
        <v>0</v>
      </c>
      <c r="T72" s="71">
        <v>0.7</v>
      </c>
      <c r="U72" s="72">
        <v>0.7</v>
      </c>
      <c r="V72" s="61">
        <v>0</v>
      </c>
      <c r="W72" s="72">
        <v>0.7</v>
      </c>
      <c r="X72" s="71">
        <v>1</v>
      </c>
      <c r="Y72" s="72">
        <v>1</v>
      </c>
      <c r="Z72" s="72">
        <v>5</v>
      </c>
      <c r="AA72" s="71">
        <v>1</v>
      </c>
      <c r="AB72" s="61">
        <v>0</v>
      </c>
      <c r="AC72" s="72">
        <v>1</v>
      </c>
      <c r="AD72" s="72">
        <v>1</v>
      </c>
      <c r="AE72" s="72">
        <v>1</v>
      </c>
      <c r="AF72" s="71">
        <v>0.71</v>
      </c>
      <c r="AG72" s="72">
        <v>0.04</v>
      </c>
      <c r="AH72" s="72">
        <v>0.75</v>
      </c>
      <c r="AI72" s="72">
        <v>0.71</v>
      </c>
      <c r="AJ72" s="72">
        <v>0.75</v>
      </c>
      <c r="AK72" s="64" t="s">
        <v>25</v>
      </c>
    </row>
    <row r="73" spans="1:37" ht="17.25" thickBot="1">
      <c r="A73" s="73">
        <v>71</v>
      </c>
      <c r="B73" s="58" t="s">
        <v>137</v>
      </c>
      <c r="C73" s="59" t="s">
        <v>1834</v>
      </c>
      <c r="D73" s="70" t="s">
        <v>102</v>
      </c>
      <c r="E73" s="59" t="s">
        <v>96</v>
      </c>
      <c r="F73" s="70" t="s">
        <v>3512</v>
      </c>
      <c r="G73" s="70">
        <v>2002</v>
      </c>
      <c r="H73" s="71">
        <v>1</v>
      </c>
      <c r="I73" s="61">
        <v>0</v>
      </c>
      <c r="J73" s="72">
        <v>1</v>
      </c>
      <c r="K73" s="61">
        <v>0</v>
      </c>
      <c r="L73" s="60">
        <v>0</v>
      </c>
      <c r="M73" s="61">
        <v>0</v>
      </c>
      <c r="N73" s="61">
        <v>0</v>
      </c>
      <c r="O73" s="61">
        <v>0</v>
      </c>
      <c r="P73" s="61">
        <v>0</v>
      </c>
      <c r="Q73" s="61">
        <v>0</v>
      </c>
      <c r="R73" s="61">
        <v>0</v>
      </c>
      <c r="S73" s="61">
        <v>0</v>
      </c>
      <c r="T73" s="60">
        <v>0</v>
      </c>
      <c r="U73" s="61">
        <v>0</v>
      </c>
      <c r="V73" s="61">
        <v>0</v>
      </c>
      <c r="W73" s="61">
        <v>0</v>
      </c>
      <c r="X73" s="60">
        <v>0</v>
      </c>
      <c r="Y73" s="61">
        <v>0</v>
      </c>
      <c r="Z73" s="61">
        <v>0</v>
      </c>
      <c r="AA73" s="60">
        <v>0</v>
      </c>
      <c r="AB73" s="61">
        <v>0</v>
      </c>
      <c r="AC73" s="61">
        <v>0</v>
      </c>
      <c r="AD73" s="61">
        <v>0</v>
      </c>
      <c r="AE73" s="61">
        <v>0</v>
      </c>
      <c r="AF73" s="60">
        <v>0</v>
      </c>
      <c r="AG73" s="61">
        <v>0</v>
      </c>
      <c r="AH73" s="61">
        <v>0</v>
      </c>
      <c r="AI73" s="61">
        <v>0</v>
      </c>
      <c r="AJ73" s="61">
        <v>0</v>
      </c>
      <c r="AK73" s="64" t="s">
        <v>25</v>
      </c>
    </row>
    <row r="74" spans="1:37" ht="17.25" thickBot="1">
      <c r="A74" s="73">
        <v>72</v>
      </c>
      <c r="B74" s="58" t="s">
        <v>138</v>
      </c>
      <c r="C74" s="59" t="s">
        <v>1824</v>
      </c>
      <c r="D74" s="70" t="s">
        <v>104</v>
      </c>
      <c r="E74" s="59" t="s">
        <v>83</v>
      </c>
      <c r="F74" s="70" t="s">
        <v>3329</v>
      </c>
      <c r="G74" s="70">
        <v>1993</v>
      </c>
      <c r="H74" s="71">
        <v>4</v>
      </c>
      <c r="I74" s="72">
        <v>2</v>
      </c>
      <c r="J74" s="72">
        <v>162</v>
      </c>
      <c r="K74" s="72">
        <v>1.8</v>
      </c>
      <c r="L74" s="60">
        <v>0</v>
      </c>
      <c r="M74" s="61">
        <v>0</v>
      </c>
      <c r="N74" s="61">
        <v>0</v>
      </c>
      <c r="O74" s="61">
        <v>0</v>
      </c>
      <c r="P74" s="61">
        <v>0</v>
      </c>
      <c r="Q74" s="61">
        <v>0</v>
      </c>
      <c r="R74" s="61">
        <v>0</v>
      </c>
      <c r="S74" s="61">
        <v>0</v>
      </c>
      <c r="T74" s="71">
        <v>0.4</v>
      </c>
      <c r="U74" s="72">
        <v>0.4</v>
      </c>
      <c r="V74" s="61">
        <v>0</v>
      </c>
      <c r="W74" s="72">
        <v>0.4</v>
      </c>
      <c r="X74" s="60">
        <v>0</v>
      </c>
      <c r="Y74" s="72">
        <v>3</v>
      </c>
      <c r="Z74" s="61">
        <v>0</v>
      </c>
      <c r="AA74" s="60">
        <v>0</v>
      </c>
      <c r="AB74" s="61">
        <v>0</v>
      </c>
      <c r="AC74" s="61">
        <v>0</v>
      </c>
      <c r="AD74" s="61">
        <v>0</v>
      </c>
      <c r="AE74" s="61">
        <v>0</v>
      </c>
      <c r="AF74" s="71">
        <v>0.21</v>
      </c>
      <c r="AG74" s="61">
        <v>0</v>
      </c>
      <c r="AH74" s="72">
        <v>0.21</v>
      </c>
      <c r="AI74" s="72">
        <v>0.21</v>
      </c>
      <c r="AJ74" s="72">
        <v>0.21</v>
      </c>
      <c r="AK74" s="64" t="s">
        <v>25</v>
      </c>
    </row>
    <row r="75" spans="1:37" ht="17.25" thickBot="1">
      <c r="A75" s="73">
        <v>73</v>
      </c>
      <c r="B75" s="58" t="s">
        <v>139</v>
      </c>
      <c r="C75" s="59" t="s">
        <v>1824</v>
      </c>
      <c r="D75" s="70" t="s">
        <v>103</v>
      </c>
      <c r="E75" s="59" t="s">
        <v>69</v>
      </c>
      <c r="F75" s="70" t="s">
        <v>3513</v>
      </c>
      <c r="G75" s="70">
        <v>1992</v>
      </c>
      <c r="H75" s="71">
        <v>6</v>
      </c>
      <c r="I75" s="72">
        <v>6</v>
      </c>
      <c r="J75" s="72">
        <v>513</v>
      </c>
      <c r="K75" s="72">
        <v>5.7</v>
      </c>
      <c r="L75" s="71">
        <v>1</v>
      </c>
      <c r="M75" s="61">
        <v>0</v>
      </c>
      <c r="N75" s="72">
        <v>1</v>
      </c>
      <c r="O75" s="72">
        <v>1</v>
      </c>
      <c r="P75" s="61">
        <v>0</v>
      </c>
      <c r="Q75" s="61">
        <v>0</v>
      </c>
      <c r="R75" s="61">
        <v>0</v>
      </c>
      <c r="S75" s="61">
        <v>0</v>
      </c>
      <c r="T75" s="71">
        <v>1.5</v>
      </c>
      <c r="U75" s="72">
        <v>1.5</v>
      </c>
      <c r="V75" s="72">
        <v>0.2</v>
      </c>
      <c r="W75" s="72">
        <v>1.7</v>
      </c>
      <c r="X75" s="71">
        <v>7</v>
      </c>
      <c r="Y75" s="72">
        <v>45</v>
      </c>
      <c r="Z75" s="72">
        <v>12</v>
      </c>
      <c r="AA75" s="71">
        <v>0.18</v>
      </c>
      <c r="AB75" s="61">
        <v>0</v>
      </c>
      <c r="AC75" s="72">
        <v>0.18</v>
      </c>
      <c r="AD75" s="72">
        <v>0.18</v>
      </c>
      <c r="AE75" s="72">
        <v>0.18</v>
      </c>
      <c r="AF75" s="71">
        <v>0.25</v>
      </c>
      <c r="AG75" s="72">
        <v>0.04</v>
      </c>
      <c r="AH75" s="72">
        <v>0.28999999999999998</v>
      </c>
      <c r="AI75" s="72">
        <v>0.25</v>
      </c>
      <c r="AJ75" s="72">
        <v>0.28999999999999998</v>
      </c>
      <c r="AK75" s="64" t="s">
        <v>25</v>
      </c>
    </row>
    <row r="76" spans="1:37" ht="17.25" thickBot="1">
      <c r="A76" s="73">
        <v>74</v>
      </c>
      <c r="B76" s="58" t="s">
        <v>140</v>
      </c>
      <c r="C76" s="59" t="s">
        <v>1836</v>
      </c>
      <c r="D76" s="70" t="s">
        <v>104</v>
      </c>
      <c r="E76" s="59" t="s">
        <v>83</v>
      </c>
      <c r="F76" s="70" t="s">
        <v>3514</v>
      </c>
      <c r="G76" s="70">
        <v>1997</v>
      </c>
      <c r="H76" s="71">
        <v>6</v>
      </c>
      <c r="I76" s="72">
        <v>6</v>
      </c>
      <c r="J76" s="72">
        <v>536</v>
      </c>
      <c r="K76" s="72">
        <v>6</v>
      </c>
      <c r="L76" s="71">
        <v>2</v>
      </c>
      <c r="M76" s="61">
        <v>0</v>
      </c>
      <c r="N76" s="72">
        <v>2</v>
      </c>
      <c r="O76" s="72">
        <v>2</v>
      </c>
      <c r="P76" s="61">
        <v>0</v>
      </c>
      <c r="Q76" s="61">
        <v>0</v>
      </c>
      <c r="R76" s="72">
        <v>2</v>
      </c>
      <c r="S76" s="61">
        <v>0</v>
      </c>
      <c r="T76" s="71">
        <v>2.7</v>
      </c>
      <c r="U76" s="72">
        <v>2.7</v>
      </c>
      <c r="V76" s="72">
        <v>0.1</v>
      </c>
      <c r="W76" s="72">
        <v>2.8</v>
      </c>
      <c r="X76" s="71">
        <v>16</v>
      </c>
      <c r="Y76" s="72">
        <v>16</v>
      </c>
      <c r="Z76" s="72">
        <v>19</v>
      </c>
      <c r="AA76" s="71">
        <v>0.34</v>
      </c>
      <c r="AB76" s="61">
        <v>0</v>
      </c>
      <c r="AC76" s="72">
        <v>0.34</v>
      </c>
      <c r="AD76" s="72">
        <v>0.34</v>
      </c>
      <c r="AE76" s="72">
        <v>0.34</v>
      </c>
      <c r="AF76" s="71">
        <v>0.46</v>
      </c>
      <c r="AG76" s="72">
        <v>0.02</v>
      </c>
      <c r="AH76" s="72">
        <v>0.48</v>
      </c>
      <c r="AI76" s="72">
        <v>0.46</v>
      </c>
      <c r="AJ76" s="72">
        <v>0.48</v>
      </c>
      <c r="AK76" s="64" t="s">
        <v>25</v>
      </c>
    </row>
    <row r="77" spans="1:37" ht="17.25" thickBot="1">
      <c r="A77" s="73">
        <v>75</v>
      </c>
      <c r="B77" s="58" t="s">
        <v>3162</v>
      </c>
      <c r="C77" s="59" t="s">
        <v>1846</v>
      </c>
      <c r="D77" s="70" t="s">
        <v>104</v>
      </c>
      <c r="E77" s="59" t="s">
        <v>75</v>
      </c>
      <c r="F77" s="70" t="s">
        <v>3515</v>
      </c>
      <c r="G77" s="70">
        <v>1995</v>
      </c>
      <c r="H77" s="71">
        <v>3</v>
      </c>
      <c r="I77" s="72">
        <v>2</v>
      </c>
      <c r="J77" s="72">
        <v>198</v>
      </c>
      <c r="K77" s="72">
        <v>2.2000000000000002</v>
      </c>
      <c r="L77" s="60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72">
        <v>1</v>
      </c>
      <c r="S77" s="61">
        <v>0</v>
      </c>
      <c r="T77" s="71">
        <v>0.1</v>
      </c>
      <c r="U77" s="72">
        <v>0.1</v>
      </c>
      <c r="V77" s="61">
        <v>0</v>
      </c>
      <c r="W77" s="72">
        <v>0.1</v>
      </c>
      <c r="X77" s="71">
        <v>5</v>
      </c>
      <c r="Y77" s="72">
        <v>9</v>
      </c>
      <c r="Z77" s="72">
        <v>14</v>
      </c>
      <c r="AA77" s="60">
        <v>0</v>
      </c>
      <c r="AB77" s="61">
        <v>0</v>
      </c>
      <c r="AC77" s="61">
        <v>0</v>
      </c>
      <c r="AD77" s="61">
        <v>0</v>
      </c>
      <c r="AE77" s="61">
        <v>0</v>
      </c>
      <c r="AF77" s="71">
        <v>0.03</v>
      </c>
      <c r="AG77" s="72">
        <v>0.02</v>
      </c>
      <c r="AH77" s="72">
        <v>0.05</v>
      </c>
      <c r="AI77" s="72">
        <v>0.03</v>
      </c>
      <c r="AJ77" s="72">
        <v>0.05</v>
      </c>
      <c r="AK77" s="64" t="s">
        <v>25</v>
      </c>
    </row>
    <row r="78" spans="1:37" ht="17.25" thickBot="1">
      <c r="A78" s="73">
        <v>76</v>
      </c>
      <c r="B78" s="58" t="s">
        <v>141</v>
      </c>
      <c r="C78" s="59" t="s">
        <v>1825</v>
      </c>
      <c r="D78" s="70" t="s">
        <v>103</v>
      </c>
      <c r="E78" s="59" t="s">
        <v>73</v>
      </c>
      <c r="F78" s="70" t="s">
        <v>3516</v>
      </c>
      <c r="G78" s="70">
        <v>2004</v>
      </c>
      <c r="H78" s="71">
        <v>2</v>
      </c>
      <c r="I78" s="72">
        <v>1</v>
      </c>
      <c r="J78" s="72">
        <v>69</v>
      </c>
      <c r="K78" s="72">
        <v>0.8</v>
      </c>
      <c r="L78" s="60">
        <v>0</v>
      </c>
      <c r="M78" s="72">
        <v>2</v>
      </c>
      <c r="N78" s="72">
        <v>2</v>
      </c>
      <c r="O78" s="61">
        <v>0</v>
      </c>
      <c r="P78" s="61">
        <v>0</v>
      </c>
      <c r="Q78" s="61">
        <v>0</v>
      </c>
      <c r="R78" s="72">
        <v>1</v>
      </c>
      <c r="S78" s="61">
        <v>0</v>
      </c>
      <c r="T78" s="71">
        <v>0.2</v>
      </c>
      <c r="U78" s="72">
        <v>0.2</v>
      </c>
      <c r="V78" s="72">
        <v>0.7</v>
      </c>
      <c r="W78" s="72">
        <v>0.9</v>
      </c>
      <c r="X78" s="71">
        <v>5</v>
      </c>
      <c r="Y78" s="61">
        <v>0</v>
      </c>
      <c r="Z78" s="72">
        <v>5</v>
      </c>
      <c r="AA78" s="60">
        <v>0</v>
      </c>
      <c r="AB78" s="72">
        <v>2.61</v>
      </c>
      <c r="AC78" s="72">
        <v>2.61</v>
      </c>
      <c r="AD78" s="61">
        <v>0</v>
      </c>
      <c r="AE78" s="72">
        <v>2.61</v>
      </c>
      <c r="AF78" s="71">
        <v>0.26</v>
      </c>
      <c r="AG78" s="72">
        <v>0.96</v>
      </c>
      <c r="AH78" s="72">
        <v>1.22</v>
      </c>
      <c r="AI78" s="72">
        <v>0.26</v>
      </c>
      <c r="AJ78" s="72">
        <v>1.22</v>
      </c>
      <c r="AK78" s="64" t="s">
        <v>25</v>
      </c>
    </row>
    <row r="79" spans="1:37" ht="17.25" thickBot="1">
      <c r="A79" s="73">
        <v>77</v>
      </c>
      <c r="B79" s="58" t="s">
        <v>2982</v>
      </c>
      <c r="C79" s="59" t="s">
        <v>1843</v>
      </c>
      <c r="D79" s="70" t="s">
        <v>102</v>
      </c>
      <c r="E79" s="59" t="s">
        <v>96</v>
      </c>
      <c r="F79" s="70" t="s">
        <v>3517</v>
      </c>
      <c r="G79" s="70">
        <v>2004</v>
      </c>
      <c r="H79" s="71">
        <v>2</v>
      </c>
      <c r="I79" s="61">
        <v>0</v>
      </c>
      <c r="J79" s="72">
        <v>28</v>
      </c>
      <c r="K79" s="72">
        <v>0.3</v>
      </c>
      <c r="L79" s="60">
        <v>0</v>
      </c>
      <c r="M79" s="61">
        <v>0</v>
      </c>
      <c r="N79" s="61">
        <v>0</v>
      </c>
      <c r="O79" s="61">
        <v>0</v>
      </c>
      <c r="P79" s="61">
        <v>0</v>
      </c>
      <c r="Q79" s="61">
        <v>0</v>
      </c>
      <c r="R79" s="72">
        <v>1</v>
      </c>
      <c r="S79" s="61">
        <v>0</v>
      </c>
      <c r="T79" s="71">
        <v>0.1</v>
      </c>
      <c r="U79" s="72">
        <v>0.1</v>
      </c>
      <c r="V79" s="61">
        <v>0</v>
      </c>
      <c r="W79" s="72">
        <v>0.1</v>
      </c>
      <c r="X79" s="60">
        <v>0</v>
      </c>
      <c r="Y79" s="72">
        <v>1</v>
      </c>
      <c r="Z79" s="72">
        <v>2</v>
      </c>
      <c r="AA79" s="60">
        <v>0</v>
      </c>
      <c r="AB79" s="61">
        <v>0</v>
      </c>
      <c r="AC79" s="61">
        <v>0</v>
      </c>
      <c r="AD79" s="61">
        <v>0</v>
      </c>
      <c r="AE79" s="61">
        <v>0</v>
      </c>
      <c r="AF79" s="71">
        <v>0.18</v>
      </c>
      <c r="AG79" s="61">
        <v>0</v>
      </c>
      <c r="AH79" s="72">
        <v>0.18</v>
      </c>
      <c r="AI79" s="72">
        <v>0.18</v>
      </c>
      <c r="AJ79" s="72">
        <v>0.18</v>
      </c>
      <c r="AK79" s="64" t="s">
        <v>25</v>
      </c>
    </row>
    <row r="80" spans="1:37" ht="17.25" thickBot="1">
      <c r="A80" s="73">
        <v>78</v>
      </c>
      <c r="B80" s="58" t="s">
        <v>143</v>
      </c>
      <c r="C80" s="59" t="s">
        <v>1814</v>
      </c>
      <c r="D80" s="70" t="s">
        <v>1835</v>
      </c>
      <c r="E80" s="59" t="s">
        <v>81</v>
      </c>
      <c r="F80" s="70" t="s">
        <v>3369</v>
      </c>
      <c r="G80" s="70">
        <v>1996</v>
      </c>
      <c r="H80" s="71">
        <v>6</v>
      </c>
      <c r="I80" s="72">
        <v>4</v>
      </c>
      <c r="J80" s="72">
        <v>336</v>
      </c>
      <c r="K80" s="72">
        <v>3.7</v>
      </c>
      <c r="L80" s="60">
        <v>0</v>
      </c>
      <c r="M80" s="72">
        <v>1</v>
      </c>
      <c r="N80" s="72">
        <v>1</v>
      </c>
      <c r="O80" s="61">
        <v>0</v>
      </c>
      <c r="P80" s="61">
        <v>0</v>
      </c>
      <c r="Q80" s="61">
        <v>0</v>
      </c>
      <c r="R80" s="72">
        <v>3</v>
      </c>
      <c r="S80" s="61">
        <v>0</v>
      </c>
      <c r="T80" s="71">
        <v>1</v>
      </c>
      <c r="U80" s="72">
        <v>1</v>
      </c>
      <c r="V80" s="72">
        <v>1.8</v>
      </c>
      <c r="W80" s="72">
        <v>2.8</v>
      </c>
      <c r="X80" s="71">
        <v>12</v>
      </c>
      <c r="Y80" s="72">
        <v>10</v>
      </c>
      <c r="Z80" s="72">
        <v>23</v>
      </c>
      <c r="AA80" s="60">
        <v>0</v>
      </c>
      <c r="AB80" s="72">
        <v>0.27</v>
      </c>
      <c r="AC80" s="72">
        <v>0.27</v>
      </c>
      <c r="AD80" s="61">
        <v>0</v>
      </c>
      <c r="AE80" s="72">
        <v>0.27</v>
      </c>
      <c r="AF80" s="71">
        <v>0.26</v>
      </c>
      <c r="AG80" s="72">
        <v>0.49</v>
      </c>
      <c r="AH80" s="72">
        <v>0.74</v>
      </c>
      <c r="AI80" s="72">
        <v>0.26</v>
      </c>
      <c r="AJ80" s="72">
        <v>0.74</v>
      </c>
      <c r="AK80" s="64" t="s">
        <v>25</v>
      </c>
    </row>
    <row r="81" spans="1:37" ht="17.25" thickBot="1">
      <c r="A81" s="73">
        <v>79</v>
      </c>
      <c r="B81" s="58" t="s">
        <v>2687</v>
      </c>
      <c r="C81" s="59" t="s">
        <v>1820</v>
      </c>
      <c r="D81" s="70" t="s">
        <v>103</v>
      </c>
      <c r="E81" s="59" t="s">
        <v>2668</v>
      </c>
      <c r="F81" s="70" t="s">
        <v>3518</v>
      </c>
      <c r="G81" s="70">
        <v>1999</v>
      </c>
      <c r="H81" s="71">
        <v>4</v>
      </c>
      <c r="I81" s="72">
        <v>4</v>
      </c>
      <c r="J81" s="72">
        <v>319</v>
      </c>
      <c r="K81" s="72">
        <v>3.5</v>
      </c>
      <c r="L81" s="60">
        <v>0</v>
      </c>
      <c r="M81" s="61">
        <v>0</v>
      </c>
      <c r="N81" s="61">
        <v>0</v>
      </c>
      <c r="O81" s="61">
        <v>0</v>
      </c>
      <c r="P81" s="61">
        <v>0</v>
      </c>
      <c r="Q81" s="61">
        <v>0</v>
      </c>
      <c r="R81" s="72">
        <v>1</v>
      </c>
      <c r="S81" s="61">
        <v>0</v>
      </c>
      <c r="T81" s="71">
        <v>0.3</v>
      </c>
      <c r="U81" s="72">
        <v>0.3</v>
      </c>
      <c r="V81" s="61">
        <v>0</v>
      </c>
      <c r="W81" s="72">
        <v>0.3</v>
      </c>
      <c r="X81" s="71">
        <v>5</v>
      </c>
      <c r="Y81" s="72">
        <v>11</v>
      </c>
      <c r="Z81" s="72">
        <v>12</v>
      </c>
      <c r="AA81" s="60">
        <v>0</v>
      </c>
      <c r="AB81" s="61">
        <v>0</v>
      </c>
      <c r="AC81" s="61">
        <v>0</v>
      </c>
      <c r="AD81" s="61">
        <v>0</v>
      </c>
      <c r="AE81" s="61">
        <v>0</v>
      </c>
      <c r="AF81" s="71">
        <v>0.08</v>
      </c>
      <c r="AG81" s="61">
        <v>0</v>
      </c>
      <c r="AH81" s="72">
        <v>0.08</v>
      </c>
      <c r="AI81" s="72">
        <v>0.08</v>
      </c>
      <c r="AJ81" s="72">
        <v>0.08</v>
      </c>
      <c r="AK81" s="64" t="s">
        <v>25</v>
      </c>
    </row>
    <row r="82" spans="1:37" ht="17.25" thickBot="1">
      <c r="A82" s="73">
        <v>80</v>
      </c>
      <c r="B82" s="58" t="s">
        <v>144</v>
      </c>
      <c r="C82" s="59" t="s">
        <v>1813</v>
      </c>
      <c r="D82" s="70" t="s">
        <v>103</v>
      </c>
      <c r="E82" s="59" t="s">
        <v>95</v>
      </c>
      <c r="F82" s="70" t="s">
        <v>3519</v>
      </c>
      <c r="G82" s="70">
        <v>1995</v>
      </c>
      <c r="H82" s="71">
        <v>6</v>
      </c>
      <c r="I82" s="72">
        <v>6</v>
      </c>
      <c r="J82" s="72">
        <v>442</v>
      </c>
      <c r="K82" s="72">
        <v>4.9000000000000004</v>
      </c>
      <c r="L82" s="60">
        <v>0</v>
      </c>
      <c r="M82" s="72">
        <v>1</v>
      </c>
      <c r="N82" s="72">
        <v>1</v>
      </c>
      <c r="O82" s="61">
        <v>0</v>
      </c>
      <c r="P82" s="61">
        <v>0</v>
      </c>
      <c r="Q82" s="61">
        <v>0</v>
      </c>
      <c r="R82" s="61">
        <v>0</v>
      </c>
      <c r="S82" s="61">
        <v>0</v>
      </c>
      <c r="T82" s="71">
        <v>0.3</v>
      </c>
      <c r="U82" s="72">
        <v>0.3</v>
      </c>
      <c r="V82" s="72">
        <v>1</v>
      </c>
      <c r="W82" s="72">
        <v>1.3</v>
      </c>
      <c r="X82" s="71">
        <v>12</v>
      </c>
      <c r="Y82" s="72">
        <v>21</v>
      </c>
      <c r="Z82" s="72">
        <v>20</v>
      </c>
      <c r="AA82" s="60">
        <v>0</v>
      </c>
      <c r="AB82" s="72">
        <v>0.2</v>
      </c>
      <c r="AC82" s="72">
        <v>0.2</v>
      </c>
      <c r="AD82" s="61">
        <v>0</v>
      </c>
      <c r="AE82" s="72">
        <v>0.2</v>
      </c>
      <c r="AF82" s="71">
        <v>0.05</v>
      </c>
      <c r="AG82" s="72">
        <v>0.21</v>
      </c>
      <c r="AH82" s="72">
        <v>0.26</v>
      </c>
      <c r="AI82" s="72">
        <v>0.05</v>
      </c>
      <c r="AJ82" s="72">
        <v>0.26</v>
      </c>
      <c r="AK82" s="64" t="s">
        <v>25</v>
      </c>
    </row>
    <row r="83" spans="1:37" ht="17.25" thickBot="1">
      <c r="A83" s="73">
        <v>81</v>
      </c>
      <c r="B83" s="58" t="s">
        <v>145</v>
      </c>
      <c r="C83" s="59" t="s">
        <v>1814</v>
      </c>
      <c r="D83" s="70" t="s">
        <v>103</v>
      </c>
      <c r="E83" s="59" t="s">
        <v>81</v>
      </c>
      <c r="F83" s="70" t="s">
        <v>3520</v>
      </c>
      <c r="G83" s="70">
        <v>2003</v>
      </c>
      <c r="H83" s="71">
        <v>2</v>
      </c>
      <c r="I83" s="72">
        <v>2</v>
      </c>
      <c r="J83" s="72">
        <v>125</v>
      </c>
      <c r="K83" s="72">
        <v>1.4</v>
      </c>
      <c r="L83" s="71">
        <v>1</v>
      </c>
      <c r="M83" s="61">
        <v>0</v>
      </c>
      <c r="N83" s="72">
        <v>1</v>
      </c>
      <c r="O83" s="72">
        <v>1</v>
      </c>
      <c r="P83" s="61">
        <v>0</v>
      </c>
      <c r="Q83" s="61">
        <v>0</v>
      </c>
      <c r="R83" s="72">
        <v>2</v>
      </c>
      <c r="S83" s="61">
        <v>0</v>
      </c>
      <c r="T83" s="71">
        <v>0.1</v>
      </c>
      <c r="U83" s="72">
        <v>0.1</v>
      </c>
      <c r="V83" s="72">
        <v>0.1</v>
      </c>
      <c r="W83" s="72">
        <v>0.2</v>
      </c>
      <c r="X83" s="71">
        <v>2</v>
      </c>
      <c r="Y83" s="72">
        <v>4</v>
      </c>
      <c r="Z83" s="72">
        <v>9</v>
      </c>
      <c r="AA83" s="71">
        <v>0.72</v>
      </c>
      <c r="AB83" s="61">
        <v>0</v>
      </c>
      <c r="AC83" s="72">
        <v>0.72</v>
      </c>
      <c r="AD83" s="72">
        <v>0.72</v>
      </c>
      <c r="AE83" s="72">
        <v>0.72</v>
      </c>
      <c r="AF83" s="71">
        <v>0.08</v>
      </c>
      <c r="AG83" s="72">
        <v>0.09</v>
      </c>
      <c r="AH83" s="72">
        <v>0.16</v>
      </c>
      <c r="AI83" s="72">
        <v>0.08</v>
      </c>
      <c r="AJ83" s="72">
        <v>0.16</v>
      </c>
      <c r="AK83" s="64" t="s">
        <v>25</v>
      </c>
    </row>
    <row r="84" spans="1:37" ht="17.25" thickBot="1">
      <c r="A84" s="73">
        <v>82</v>
      </c>
      <c r="B84" s="58" t="s">
        <v>147</v>
      </c>
      <c r="C84" s="59" t="s">
        <v>1834</v>
      </c>
      <c r="D84" s="70" t="s">
        <v>104</v>
      </c>
      <c r="E84" s="59" t="s">
        <v>77</v>
      </c>
      <c r="F84" s="70" t="s">
        <v>3521</v>
      </c>
      <c r="G84" s="70">
        <v>2001</v>
      </c>
      <c r="H84" s="71">
        <v>6</v>
      </c>
      <c r="I84" s="72">
        <v>5</v>
      </c>
      <c r="J84" s="72">
        <v>460</v>
      </c>
      <c r="K84" s="72">
        <v>5.0999999999999996</v>
      </c>
      <c r="L84" s="60">
        <v>0</v>
      </c>
      <c r="M84" s="72">
        <v>1</v>
      </c>
      <c r="N84" s="72">
        <v>1</v>
      </c>
      <c r="O84" s="61">
        <v>0</v>
      </c>
      <c r="P84" s="61">
        <v>0</v>
      </c>
      <c r="Q84" s="61">
        <v>0</v>
      </c>
      <c r="R84" s="72">
        <v>1</v>
      </c>
      <c r="S84" s="61">
        <v>0</v>
      </c>
      <c r="T84" s="71">
        <v>0.2</v>
      </c>
      <c r="U84" s="72">
        <v>0.2</v>
      </c>
      <c r="V84" s="72">
        <v>0.8</v>
      </c>
      <c r="W84" s="72">
        <v>0.9</v>
      </c>
      <c r="X84" s="71">
        <v>3</v>
      </c>
      <c r="Y84" s="72">
        <v>17</v>
      </c>
      <c r="Z84" s="72">
        <v>4</v>
      </c>
      <c r="AA84" s="60">
        <v>0</v>
      </c>
      <c r="AB84" s="72">
        <v>0.2</v>
      </c>
      <c r="AC84" s="72">
        <v>0.2</v>
      </c>
      <c r="AD84" s="61">
        <v>0</v>
      </c>
      <c r="AE84" s="72">
        <v>0.2</v>
      </c>
      <c r="AF84" s="71">
        <v>0.03</v>
      </c>
      <c r="AG84" s="72">
        <v>0.15</v>
      </c>
      <c r="AH84" s="72">
        <v>0.18</v>
      </c>
      <c r="AI84" s="72">
        <v>0.03</v>
      </c>
      <c r="AJ84" s="72">
        <v>0.18</v>
      </c>
      <c r="AK84" s="64" t="s">
        <v>25</v>
      </c>
    </row>
    <row r="85" spans="1:37" ht="17.25" thickBot="1">
      <c r="A85" s="73">
        <v>83</v>
      </c>
      <c r="B85" s="58" t="s">
        <v>148</v>
      </c>
      <c r="C85" s="59" t="s">
        <v>1814</v>
      </c>
      <c r="D85" s="70" t="s">
        <v>104</v>
      </c>
      <c r="E85" s="59" t="s">
        <v>81</v>
      </c>
      <c r="F85" s="70" t="s">
        <v>3380</v>
      </c>
      <c r="G85" s="70">
        <v>2003</v>
      </c>
      <c r="H85" s="71">
        <v>6</v>
      </c>
      <c r="I85" s="72">
        <v>6</v>
      </c>
      <c r="J85" s="72">
        <v>529</v>
      </c>
      <c r="K85" s="72">
        <v>5.9</v>
      </c>
      <c r="L85" s="60">
        <v>0</v>
      </c>
      <c r="M85" s="61">
        <v>0</v>
      </c>
      <c r="N85" s="61">
        <v>0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71">
        <v>0.8</v>
      </c>
      <c r="U85" s="72">
        <v>0.8</v>
      </c>
      <c r="V85" s="72">
        <v>0.3</v>
      </c>
      <c r="W85" s="72">
        <v>1.2</v>
      </c>
      <c r="X85" s="71">
        <v>6</v>
      </c>
      <c r="Y85" s="72">
        <v>15</v>
      </c>
      <c r="Z85" s="72">
        <v>8</v>
      </c>
      <c r="AA85" s="60">
        <v>0</v>
      </c>
      <c r="AB85" s="61">
        <v>0</v>
      </c>
      <c r="AC85" s="61">
        <v>0</v>
      </c>
      <c r="AD85" s="61">
        <v>0</v>
      </c>
      <c r="AE85" s="61">
        <v>0</v>
      </c>
      <c r="AF85" s="71">
        <v>0.14000000000000001</v>
      </c>
      <c r="AG85" s="72">
        <v>0.06</v>
      </c>
      <c r="AH85" s="72">
        <v>0.2</v>
      </c>
      <c r="AI85" s="72">
        <v>0.14000000000000001</v>
      </c>
      <c r="AJ85" s="72">
        <v>0.2</v>
      </c>
      <c r="AK85" s="64" t="s">
        <v>25</v>
      </c>
    </row>
    <row r="86" spans="1:37" ht="17.25" thickBot="1">
      <c r="A86" s="73">
        <v>84</v>
      </c>
      <c r="B86" s="58" t="s">
        <v>2983</v>
      </c>
      <c r="C86" s="59" t="s">
        <v>1814</v>
      </c>
      <c r="D86" s="70" t="s">
        <v>103</v>
      </c>
      <c r="E86" s="59" t="s">
        <v>95</v>
      </c>
      <c r="F86" s="70" t="s">
        <v>3522</v>
      </c>
      <c r="G86" s="70">
        <v>1997</v>
      </c>
      <c r="H86" s="71">
        <v>4</v>
      </c>
      <c r="I86" s="72">
        <v>3</v>
      </c>
      <c r="J86" s="72">
        <v>315</v>
      </c>
      <c r="K86" s="72">
        <v>3.5</v>
      </c>
      <c r="L86" s="60">
        <v>0</v>
      </c>
      <c r="M86" s="61">
        <v>0</v>
      </c>
      <c r="N86" s="61">
        <v>0</v>
      </c>
      <c r="O86" s="61">
        <v>0</v>
      </c>
      <c r="P86" s="61">
        <v>0</v>
      </c>
      <c r="Q86" s="61">
        <v>0</v>
      </c>
      <c r="R86" s="61">
        <v>0</v>
      </c>
      <c r="S86" s="61">
        <v>0</v>
      </c>
      <c r="T86" s="71">
        <v>0.1</v>
      </c>
      <c r="U86" s="72">
        <v>0.1</v>
      </c>
      <c r="V86" s="72">
        <v>0.2</v>
      </c>
      <c r="W86" s="72">
        <v>0.3</v>
      </c>
      <c r="X86" s="60">
        <v>0</v>
      </c>
      <c r="Y86" s="72">
        <v>9</v>
      </c>
      <c r="Z86" s="72">
        <v>1</v>
      </c>
      <c r="AA86" s="60">
        <v>0</v>
      </c>
      <c r="AB86" s="61">
        <v>0</v>
      </c>
      <c r="AC86" s="61">
        <v>0</v>
      </c>
      <c r="AD86" s="61">
        <v>0</v>
      </c>
      <c r="AE86" s="61">
        <v>0</v>
      </c>
      <c r="AF86" s="71">
        <v>0.02</v>
      </c>
      <c r="AG86" s="72">
        <v>0.06</v>
      </c>
      <c r="AH86" s="72">
        <v>0.08</v>
      </c>
      <c r="AI86" s="72">
        <v>0.02</v>
      </c>
      <c r="AJ86" s="72">
        <v>0.08</v>
      </c>
      <c r="AK86" s="64" t="s">
        <v>25</v>
      </c>
    </row>
    <row r="87" spans="1:37" ht="17.25" thickBot="1">
      <c r="A87" s="73">
        <v>85</v>
      </c>
      <c r="B87" s="58" t="s">
        <v>2747</v>
      </c>
      <c r="C87" s="59" t="s">
        <v>1814</v>
      </c>
      <c r="D87" s="70" t="s">
        <v>103</v>
      </c>
      <c r="E87" s="59" t="s">
        <v>2352</v>
      </c>
      <c r="F87" s="70" t="s">
        <v>3523</v>
      </c>
      <c r="G87" s="70">
        <v>1989</v>
      </c>
      <c r="H87" s="71">
        <v>1</v>
      </c>
      <c r="I87" s="61">
        <v>0</v>
      </c>
      <c r="J87" s="72">
        <v>17</v>
      </c>
      <c r="K87" s="72">
        <v>0.2</v>
      </c>
      <c r="L87" s="60">
        <v>0</v>
      </c>
      <c r="M87" s="61">
        <v>0</v>
      </c>
      <c r="N87" s="61">
        <v>0</v>
      </c>
      <c r="O87" s="61">
        <v>0</v>
      </c>
      <c r="P87" s="61">
        <v>0</v>
      </c>
      <c r="Q87" s="61">
        <v>0</v>
      </c>
      <c r="R87" s="61">
        <v>0</v>
      </c>
      <c r="S87" s="61">
        <v>0</v>
      </c>
      <c r="T87" s="60">
        <v>0</v>
      </c>
      <c r="U87" s="61">
        <v>0</v>
      </c>
      <c r="V87" s="61">
        <v>0</v>
      </c>
      <c r="W87" s="61">
        <v>0</v>
      </c>
      <c r="X87" s="71">
        <v>2</v>
      </c>
      <c r="Y87" s="72">
        <v>1</v>
      </c>
      <c r="Z87" s="72">
        <v>1</v>
      </c>
      <c r="AA87" s="60">
        <v>0</v>
      </c>
      <c r="AB87" s="61">
        <v>0</v>
      </c>
      <c r="AC87" s="61">
        <v>0</v>
      </c>
      <c r="AD87" s="61">
        <v>0</v>
      </c>
      <c r="AE87" s="61">
        <v>0</v>
      </c>
      <c r="AF87" s="60">
        <v>0</v>
      </c>
      <c r="AG87" s="61">
        <v>0</v>
      </c>
      <c r="AH87" s="61">
        <v>0</v>
      </c>
      <c r="AI87" s="61">
        <v>0</v>
      </c>
      <c r="AJ87" s="61">
        <v>0</v>
      </c>
      <c r="AK87" s="64" t="s">
        <v>25</v>
      </c>
    </row>
    <row r="88" spans="1:37" ht="17.25" thickBot="1">
      <c r="A88" s="73">
        <v>86</v>
      </c>
      <c r="B88" s="58" t="s">
        <v>149</v>
      </c>
      <c r="C88" s="59" t="s">
        <v>1832</v>
      </c>
      <c r="D88" s="70" t="s">
        <v>103</v>
      </c>
      <c r="E88" s="59" t="s">
        <v>91</v>
      </c>
      <c r="F88" s="70" t="s">
        <v>3348</v>
      </c>
      <c r="G88" s="70">
        <v>1996</v>
      </c>
      <c r="H88" s="71">
        <v>1</v>
      </c>
      <c r="I88" s="61">
        <v>0</v>
      </c>
      <c r="J88" s="72">
        <v>1</v>
      </c>
      <c r="K88" s="61">
        <v>0</v>
      </c>
      <c r="L88" s="60">
        <v>0</v>
      </c>
      <c r="M88" s="61">
        <v>0</v>
      </c>
      <c r="N88" s="61">
        <v>0</v>
      </c>
      <c r="O88" s="61">
        <v>0</v>
      </c>
      <c r="P88" s="61">
        <v>0</v>
      </c>
      <c r="Q88" s="61">
        <v>0</v>
      </c>
      <c r="R88" s="61">
        <v>0</v>
      </c>
      <c r="S88" s="61">
        <v>0</v>
      </c>
      <c r="T88" s="60">
        <v>0</v>
      </c>
      <c r="U88" s="61">
        <v>0</v>
      </c>
      <c r="V88" s="61">
        <v>0</v>
      </c>
      <c r="W88" s="61">
        <v>0</v>
      </c>
      <c r="X88" s="60">
        <v>0</v>
      </c>
      <c r="Y88" s="61">
        <v>0</v>
      </c>
      <c r="Z88" s="61">
        <v>0</v>
      </c>
      <c r="AA88" s="60">
        <v>0</v>
      </c>
      <c r="AB88" s="61">
        <v>0</v>
      </c>
      <c r="AC88" s="61">
        <v>0</v>
      </c>
      <c r="AD88" s="61">
        <v>0</v>
      </c>
      <c r="AE88" s="61">
        <v>0</v>
      </c>
      <c r="AF88" s="60">
        <v>0</v>
      </c>
      <c r="AG88" s="61">
        <v>0</v>
      </c>
      <c r="AH88" s="61">
        <v>0</v>
      </c>
      <c r="AI88" s="61">
        <v>0</v>
      </c>
      <c r="AJ88" s="61">
        <v>0</v>
      </c>
      <c r="AK88" s="64" t="s">
        <v>25</v>
      </c>
    </row>
    <row r="89" spans="1:37" ht="17.25" thickBot="1">
      <c r="A89" s="73">
        <v>87</v>
      </c>
      <c r="B89" s="58" t="s">
        <v>150</v>
      </c>
      <c r="C89" s="59" t="s">
        <v>1847</v>
      </c>
      <c r="D89" s="70" t="s">
        <v>104</v>
      </c>
      <c r="E89" s="59" t="s">
        <v>91</v>
      </c>
      <c r="F89" s="70" t="s">
        <v>3524</v>
      </c>
      <c r="G89" s="70">
        <v>1992</v>
      </c>
      <c r="H89" s="71">
        <v>6</v>
      </c>
      <c r="I89" s="72">
        <v>6</v>
      </c>
      <c r="J89" s="72">
        <v>536</v>
      </c>
      <c r="K89" s="72">
        <v>6</v>
      </c>
      <c r="L89" s="60">
        <v>0</v>
      </c>
      <c r="M89" s="72">
        <v>2</v>
      </c>
      <c r="N89" s="72">
        <v>2</v>
      </c>
      <c r="O89" s="61">
        <v>0</v>
      </c>
      <c r="P89" s="61">
        <v>0</v>
      </c>
      <c r="Q89" s="61">
        <v>0</v>
      </c>
      <c r="R89" s="61">
        <v>0</v>
      </c>
      <c r="S89" s="61">
        <v>0</v>
      </c>
      <c r="T89" s="60">
        <v>0</v>
      </c>
      <c r="U89" s="61">
        <v>0</v>
      </c>
      <c r="V89" s="72">
        <v>0.7</v>
      </c>
      <c r="W89" s="72">
        <v>0.7</v>
      </c>
      <c r="X89" s="71">
        <v>11</v>
      </c>
      <c r="Y89" s="72">
        <v>15</v>
      </c>
      <c r="Z89" s="72">
        <v>13</v>
      </c>
      <c r="AA89" s="60">
        <v>0</v>
      </c>
      <c r="AB89" s="72">
        <v>0.34</v>
      </c>
      <c r="AC89" s="72">
        <v>0.34</v>
      </c>
      <c r="AD89" s="61">
        <v>0</v>
      </c>
      <c r="AE89" s="72">
        <v>0.34</v>
      </c>
      <c r="AF89" s="60">
        <v>0</v>
      </c>
      <c r="AG89" s="72">
        <v>0.13</v>
      </c>
      <c r="AH89" s="72">
        <v>0.13</v>
      </c>
      <c r="AI89" s="61">
        <v>0</v>
      </c>
      <c r="AJ89" s="72">
        <v>0.13</v>
      </c>
      <c r="AK89" s="64" t="s">
        <v>25</v>
      </c>
    </row>
    <row r="90" spans="1:37" ht="17.25" thickBot="1">
      <c r="A90" s="73">
        <v>88</v>
      </c>
      <c r="B90" s="58" t="s">
        <v>151</v>
      </c>
      <c r="C90" s="59" t="s">
        <v>1824</v>
      </c>
      <c r="D90" s="70" t="s">
        <v>1812</v>
      </c>
      <c r="E90" s="59" t="s">
        <v>83</v>
      </c>
      <c r="F90" s="70" t="s">
        <v>3525</v>
      </c>
      <c r="G90" s="70">
        <v>1992</v>
      </c>
      <c r="H90" s="71">
        <v>2</v>
      </c>
      <c r="I90" s="61">
        <v>0</v>
      </c>
      <c r="J90" s="72">
        <v>25</v>
      </c>
      <c r="K90" s="72">
        <v>0.3</v>
      </c>
      <c r="L90" s="60">
        <v>0</v>
      </c>
      <c r="M90" s="61">
        <v>0</v>
      </c>
      <c r="N90" s="61">
        <v>0</v>
      </c>
      <c r="O90" s="61">
        <v>0</v>
      </c>
      <c r="P90" s="61">
        <v>0</v>
      </c>
      <c r="Q90" s="61">
        <v>0</v>
      </c>
      <c r="R90" s="61">
        <v>0</v>
      </c>
      <c r="S90" s="61">
        <v>0</v>
      </c>
      <c r="T90" s="71">
        <v>0.1</v>
      </c>
      <c r="U90" s="72">
        <v>0.1</v>
      </c>
      <c r="V90" s="61">
        <v>0</v>
      </c>
      <c r="W90" s="72">
        <v>0.1</v>
      </c>
      <c r="X90" s="71">
        <v>5</v>
      </c>
      <c r="Y90" s="72">
        <v>5</v>
      </c>
      <c r="Z90" s="72">
        <v>2</v>
      </c>
      <c r="AA90" s="60">
        <v>0</v>
      </c>
      <c r="AB90" s="61">
        <v>0</v>
      </c>
      <c r="AC90" s="61">
        <v>0</v>
      </c>
      <c r="AD90" s="61">
        <v>0</v>
      </c>
      <c r="AE90" s="61">
        <v>0</v>
      </c>
      <c r="AF90" s="71">
        <v>0.52</v>
      </c>
      <c r="AG90" s="61">
        <v>0</v>
      </c>
      <c r="AH90" s="72">
        <v>0.52</v>
      </c>
      <c r="AI90" s="72">
        <v>0.52</v>
      </c>
      <c r="AJ90" s="72">
        <v>0.52</v>
      </c>
      <c r="AK90" s="64" t="s">
        <v>25</v>
      </c>
    </row>
    <row r="91" spans="1:37" ht="17.25" thickBot="1">
      <c r="A91" s="73">
        <v>89</v>
      </c>
      <c r="B91" s="58" t="s">
        <v>2688</v>
      </c>
      <c r="C91" s="59" t="s">
        <v>1834</v>
      </c>
      <c r="D91" s="70" t="s">
        <v>103</v>
      </c>
      <c r="E91" s="59" t="s">
        <v>2352</v>
      </c>
      <c r="F91" s="70" t="s">
        <v>3526</v>
      </c>
      <c r="G91" s="70">
        <v>1996</v>
      </c>
      <c r="H91" s="71">
        <v>5</v>
      </c>
      <c r="I91" s="72">
        <v>5</v>
      </c>
      <c r="J91" s="72">
        <v>450</v>
      </c>
      <c r="K91" s="72">
        <v>5</v>
      </c>
      <c r="L91" s="60">
        <v>0</v>
      </c>
      <c r="M91" s="72">
        <v>1</v>
      </c>
      <c r="N91" s="72">
        <v>1</v>
      </c>
      <c r="O91" s="61">
        <v>0</v>
      </c>
      <c r="P91" s="61">
        <v>0</v>
      </c>
      <c r="Q91" s="61">
        <v>0</v>
      </c>
      <c r="R91" s="72">
        <v>2</v>
      </c>
      <c r="S91" s="61">
        <v>0</v>
      </c>
      <c r="T91" s="60">
        <v>0</v>
      </c>
      <c r="U91" s="61">
        <v>0</v>
      </c>
      <c r="V91" s="72">
        <v>0.6</v>
      </c>
      <c r="W91" s="72">
        <v>0.6</v>
      </c>
      <c r="X91" s="71">
        <v>3</v>
      </c>
      <c r="Y91" s="72">
        <v>20</v>
      </c>
      <c r="Z91" s="72">
        <v>7</v>
      </c>
      <c r="AA91" s="60">
        <v>0</v>
      </c>
      <c r="AB91" s="72">
        <v>0.2</v>
      </c>
      <c r="AC91" s="72">
        <v>0.2</v>
      </c>
      <c r="AD91" s="61">
        <v>0</v>
      </c>
      <c r="AE91" s="72">
        <v>0.2</v>
      </c>
      <c r="AF91" s="71">
        <v>0.01</v>
      </c>
      <c r="AG91" s="72">
        <v>0.11</v>
      </c>
      <c r="AH91" s="72">
        <v>0.12</v>
      </c>
      <c r="AI91" s="72">
        <v>0.01</v>
      </c>
      <c r="AJ91" s="72">
        <v>0.12</v>
      </c>
      <c r="AK91" s="64" t="s">
        <v>25</v>
      </c>
    </row>
    <row r="92" spans="1:37" ht="17.25" thickBot="1">
      <c r="A92" s="73">
        <v>90</v>
      </c>
      <c r="B92" s="58" t="s">
        <v>154</v>
      </c>
      <c r="C92" s="59" t="s">
        <v>1824</v>
      </c>
      <c r="D92" s="70" t="s">
        <v>102</v>
      </c>
      <c r="E92" s="59" t="s">
        <v>93</v>
      </c>
      <c r="F92" s="70" t="s">
        <v>3527</v>
      </c>
      <c r="G92" s="70">
        <v>1999</v>
      </c>
      <c r="H92" s="71">
        <v>6</v>
      </c>
      <c r="I92" s="72">
        <v>6</v>
      </c>
      <c r="J92" s="72">
        <v>470</v>
      </c>
      <c r="K92" s="72">
        <v>5.2</v>
      </c>
      <c r="L92" s="71">
        <v>1</v>
      </c>
      <c r="M92" s="61">
        <v>0</v>
      </c>
      <c r="N92" s="72">
        <v>1</v>
      </c>
      <c r="O92" s="72">
        <v>1</v>
      </c>
      <c r="P92" s="61">
        <v>0</v>
      </c>
      <c r="Q92" s="61">
        <v>0</v>
      </c>
      <c r="R92" s="61">
        <v>0</v>
      </c>
      <c r="S92" s="61">
        <v>0</v>
      </c>
      <c r="T92" s="71">
        <v>2</v>
      </c>
      <c r="U92" s="72">
        <v>2</v>
      </c>
      <c r="V92" s="72">
        <v>0.6</v>
      </c>
      <c r="W92" s="72">
        <v>2.6</v>
      </c>
      <c r="X92" s="71">
        <v>16</v>
      </c>
      <c r="Y92" s="72">
        <v>9</v>
      </c>
      <c r="Z92" s="72">
        <v>20</v>
      </c>
      <c r="AA92" s="71">
        <v>0.19</v>
      </c>
      <c r="AB92" s="61">
        <v>0</v>
      </c>
      <c r="AC92" s="72">
        <v>0.19</v>
      </c>
      <c r="AD92" s="72">
        <v>0.19</v>
      </c>
      <c r="AE92" s="72">
        <v>0.19</v>
      </c>
      <c r="AF92" s="71">
        <v>0.37</v>
      </c>
      <c r="AG92" s="72">
        <v>0.12</v>
      </c>
      <c r="AH92" s="72">
        <v>0.49</v>
      </c>
      <c r="AI92" s="72">
        <v>0.37</v>
      </c>
      <c r="AJ92" s="72">
        <v>0.49</v>
      </c>
      <c r="AK92" s="64" t="s">
        <v>25</v>
      </c>
    </row>
    <row r="93" spans="1:37" ht="17.25" thickBot="1">
      <c r="A93" s="73">
        <v>91</v>
      </c>
      <c r="B93" s="58" t="s">
        <v>2689</v>
      </c>
      <c r="C93" s="59" t="s">
        <v>1838</v>
      </c>
      <c r="D93" s="70" t="s">
        <v>103</v>
      </c>
      <c r="E93" s="59" t="s">
        <v>73</v>
      </c>
      <c r="F93" s="70" t="s">
        <v>3528</v>
      </c>
      <c r="G93" s="70">
        <v>1996</v>
      </c>
      <c r="H93" s="71">
        <v>5</v>
      </c>
      <c r="I93" s="72">
        <v>3</v>
      </c>
      <c r="J93" s="72">
        <v>246</v>
      </c>
      <c r="K93" s="72">
        <v>2.7</v>
      </c>
      <c r="L93" s="60">
        <v>0</v>
      </c>
      <c r="M93" s="72">
        <v>1</v>
      </c>
      <c r="N93" s="72">
        <v>1</v>
      </c>
      <c r="O93" s="61">
        <v>0</v>
      </c>
      <c r="P93" s="61">
        <v>0</v>
      </c>
      <c r="Q93" s="61">
        <v>0</v>
      </c>
      <c r="R93" s="72">
        <v>1</v>
      </c>
      <c r="S93" s="61">
        <v>0</v>
      </c>
      <c r="T93" s="71">
        <v>0.1</v>
      </c>
      <c r="U93" s="72">
        <v>0.1</v>
      </c>
      <c r="V93" s="72">
        <v>0.4</v>
      </c>
      <c r="W93" s="72">
        <v>0.4</v>
      </c>
      <c r="X93" s="60">
        <v>0</v>
      </c>
      <c r="Y93" s="72">
        <v>7</v>
      </c>
      <c r="Z93" s="72">
        <v>2</v>
      </c>
      <c r="AA93" s="60">
        <v>0</v>
      </c>
      <c r="AB93" s="72">
        <v>0.37</v>
      </c>
      <c r="AC93" s="72">
        <v>0.37</v>
      </c>
      <c r="AD93" s="61">
        <v>0</v>
      </c>
      <c r="AE93" s="72">
        <v>0.37</v>
      </c>
      <c r="AF93" s="71">
        <v>0.03</v>
      </c>
      <c r="AG93" s="72">
        <v>0.14000000000000001</v>
      </c>
      <c r="AH93" s="72">
        <v>0.16</v>
      </c>
      <c r="AI93" s="72">
        <v>0.03</v>
      </c>
      <c r="AJ93" s="72">
        <v>0.16</v>
      </c>
      <c r="AK93" s="64" t="s">
        <v>25</v>
      </c>
    </row>
    <row r="94" spans="1:37" ht="17.25" thickBot="1">
      <c r="A94" s="73">
        <v>92</v>
      </c>
      <c r="B94" s="58" t="s">
        <v>2690</v>
      </c>
      <c r="C94" s="59" t="s">
        <v>1846</v>
      </c>
      <c r="D94" s="70" t="s">
        <v>104</v>
      </c>
      <c r="E94" s="59" t="s">
        <v>2352</v>
      </c>
      <c r="F94" s="70" t="s">
        <v>3529</v>
      </c>
      <c r="G94" s="70">
        <v>2002</v>
      </c>
      <c r="H94" s="71">
        <v>5</v>
      </c>
      <c r="I94" s="72">
        <v>5</v>
      </c>
      <c r="J94" s="72">
        <v>450</v>
      </c>
      <c r="K94" s="72">
        <v>5</v>
      </c>
      <c r="L94" s="60">
        <v>0</v>
      </c>
      <c r="M94" s="61">
        <v>0</v>
      </c>
      <c r="N94" s="61">
        <v>0</v>
      </c>
      <c r="O94" s="61">
        <v>0</v>
      </c>
      <c r="P94" s="61">
        <v>0</v>
      </c>
      <c r="Q94" s="61">
        <v>0</v>
      </c>
      <c r="R94" s="61">
        <v>0</v>
      </c>
      <c r="S94" s="61">
        <v>0</v>
      </c>
      <c r="T94" s="71">
        <v>0.1</v>
      </c>
      <c r="U94" s="72">
        <v>0.1</v>
      </c>
      <c r="V94" s="72">
        <v>0.1</v>
      </c>
      <c r="W94" s="72">
        <v>0.3</v>
      </c>
      <c r="X94" s="71">
        <v>5</v>
      </c>
      <c r="Y94" s="72">
        <v>27</v>
      </c>
      <c r="Z94" s="72">
        <v>2</v>
      </c>
      <c r="AA94" s="60">
        <v>0</v>
      </c>
      <c r="AB94" s="61">
        <v>0</v>
      </c>
      <c r="AC94" s="61">
        <v>0</v>
      </c>
      <c r="AD94" s="61">
        <v>0</v>
      </c>
      <c r="AE94" s="61">
        <v>0</v>
      </c>
      <c r="AF94" s="71">
        <v>0.02</v>
      </c>
      <c r="AG94" s="72">
        <v>0.03</v>
      </c>
      <c r="AH94" s="72">
        <v>0.05</v>
      </c>
      <c r="AI94" s="72">
        <v>0.02</v>
      </c>
      <c r="AJ94" s="72">
        <v>0.05</v>
      </c>
      <c r="AK94" s="64" t="s">
        <v>25</v>
      </c>
    </row>
    <row r="95" spans="1:37" ht="17.25" thickBot="1">
      <c r="A95" s="73">
        <v>93</v>
      </c>
      <c r="B95" s="58" t="s">
        <v>155</v>
      </c>
      <c r="C95" s="59" t="s">
        <v>1843</v>
      </c>
      <c r="D95" s="70" t="s">
        <v>104</v>
      </c>
      <c r="E95" s="59" t="s">
        <v>69</v>
      </c>
      <c r="F95" s="70" t="s">
        <v>3530</v>
      </c>
      <c r="G95" s="70">
        <v>1999</v>
      </c>
      <c r="H95" s="71">
        <v>5</v>
      </c>
      <c r="I95" s="72">
        <v>4</v>
      </c>
      <c r="J95" s="72">
        <v>385</v>
      </c>
      <c r="K95" s="72">
        <v>4.3</v>
      </c>
      <c r="L95" s="60">
        <v>0</v>
      </c>
      <c r="M95" s="61">
        <v>0</v>
      </c>
      <c r="N95" s="61">
        <v>0</v>
      </c>
      <c r="O95" s="61">
        <v>0</v>
      </c>
      <c r="P95" s="61">
        <v>0</v>
      </c>
      <c r="Q95" s="61">
        <v>0</v>
      </c>
      <c r="R95" s="72">
        <v>1</v>
      </c>
      <c r="S95" s="61">
        <v>0</v>
      </c>
      <c r="T95" s="60">
        <v>0</v>
      </c>
      <c r="U95" s="61">
        <v>0</v>
      </c>
      <c r="V95" s="72">
        <v>0.2</v>
      </c>
      <c r="W95" s="72">
        <v>0.3</v>
      </c>
      <c r="X95" s="71">
        <v>10</v>
      </c>
      <c r="Y95" s="72">
        <v>14</v>
      </c>
      <c r="Z95" s="72">
        <v>11</v>
      </c>
      <c r="AA95" s="60">
        <v>0</v>
      </c>
      <c r="AB95" s="61">
        <v>0</v>
      </c>
      <c r="AC95" s="61">
        <v>0</v>
      </c>
      <c r="AD95" s="61">
        <v>0</v>
      </c>
      <c r="AE95" s="61">
        <v>0</v>
      </c>
      <c r="AF95" s="71">
        <v>0.01</v>
      </c>
      <c r="AG95" s="72">
        <v>0.05</v>
      </c>
      <c r="AH95" s="72">
        <v>0.06</v>
      </c>
      <c r="AI95" s="72">
        <v>0.01</v>
      </c>
      <c r="AJ95" s="72">
        <v>0.06</v>
      </c>
      <c r="AK95" s="64" t="s">
        <v>25</v>
      </c>
    </row>
    <row r="96" spans="1:37" ht="17.25" thickBot="1">
      <c r="A96" s="73">
        <v>94</v>
      </c>
      <c r="B96" s="58" t="s">
        <v>156</v>
      </c>
      <c r="C96" s="59" t="s">
        <v>1827</v>
      </c>
      <c r="D96" s="70" t="s">
        <v>1812</v>
      </c>
      <c r="E96" s="59" t="s">
        <v>77</v>
      </c>
      <c r="F96" s="70" t="s">
        <v>3531</v>
      </c>
      <c r="G96" s="70">
        <v>2000</v>
      </c>
      <c r="H96" s="71">
        <v>2</v>
      </c>
      <c r="I96" s="61">
        <v>0</v>
      </c>
      <c r="J96" s="72">
        <v>54</v>
      </c>
      <c r="K96" s="72">
        <v>0.6</v>
      </c>
      <c r="L96" s="60">
        <v>0</v>
      </c>
      <c r="M96" s="61">
        <v>0</v>
      </c>
      <c r="N96" s="61">
        <v>0</v>
      </c>
      <c r="O96" s="61">
        <v>0</v>
      </c>
      <c r="P96" s="61">
        <v>0</v>
      </c>
      <c r="Q96" s="61">
        <v>0</v>
      </c>
      <c r="R96" s="61">
        <v>0</v>
      </c>
      <c r="S96" s="61">
        <v>0</v>
      </c>
      <c r="T96" s="71">
        <v>0.1</v>
      </c>
      <c r="U96" s="72">
        <v>0.1</v>
      </c>
      <c r="V96" s="61">
        <v>0</v>
      </c>
      <c r="W96" s="72">
        <v>0.1</v>
      </c>
      <c r="X96" s="60">
        <v>0</v>
      </c>
      <c r="Y96" s="72">
        <v>4</v>
      </c>
      <c r="Z96" s="61">
        <v>0</v>
      </c>
      <c r="AA96" s="60">
        <v>0</v>
      </c>
      <c r="AB96" s="61">
        <v>0</v>
      </c>
      <c r="AC96" s="61">
        <v>0</v>
      </c>
      <c r="AD96" s="61">
        <v>0</v>
      </c>
      <c r="AE96" s="61">
        <v>0</v>
      </c>
      <c r="AF96" s="71">
        <v>0.12</v>
      </c>
      <c r="AG96" s="61">
        <v>0</v>
      </c>
      <c r="AH96" s="72">
        <v>0.12</v>
      </c>
      <c r="AI96" s="72">
        <v>0.12</v>
      </c>
      <c r="AJ96" s="72">
        <v>0.12</v>
      </c>
      <c r="AK96" s="64" t="s">
        <v>25</v>
      </c>
    </row>
    <row r="97" spans="1:37" ht="17.25" thickBot="1">
      <c r="A97" s="73">
        <v>95</v>
      </c>
      <c r="B97" s="58" t="s">
        <v>157</v>
      </c>
      <c r="C97" s="59" t="s">
        <v>1824</v>
      </c>
      <c r="D97" s="70" t="s">
        <v>1812</v>
      </c>
      <c r="E97" s="59" t="s">
        <v>87</v>
      </c>
      <c r="F97" s="70" t="s">
        <v>3532</v>
      </c>
      <c r="G97" s="70">
        <v>2001</v>
      </c>
      <c r="H97" s="71">
        <v>4</v>
      </c>
      <c r="I97" s="72">
        <v>4</v>
      </c>
      <c r="J97" s="72">
        <v>283</v>
      </c>
      <c r="K97" s="72">
        <v>3.1</v>
      </c>
      <c r="L97" s="60">
        <v>0</v>
      </c>
      <c r="M97" s="61">
        <v>0</v>
      </c>
      <c r="N97" s="61">
        <v>0</v>
      </c>
      <c r="O97" s="61">
        <v>0</v>
      </c>
      <c r="P97" s="61">
        <v>0</v>
      </c>
      <c r="Q97" s="61">
        <v>0</v>
      </c>
      <c r="R97" s="61">
        <v>0</v>
      </c>
      <c r="S97" s="61">
        <v>0</v>
      </c>
      <c r="T97" s="71">
        <v>0.2</v>
      </c>
      <c r="U97" s="72">
        <v>0.2</v>
      </c>
      <c r="V97" s="72">
        <v>0.1</v>
      </c>
      <c r="W97" s="72">
        <v>0.2</v>
      </c>
      <c r="X97" s="71">
        <v>3</v>
      </c>
      <c r="Y97" s="72">
        <v>7</v>
      </c>
      <c r="Z97" s="72">
        <v>7</v>
      </c>
      <c r="AA97" s="60">
        <v>0</v>
      </c>
      <c r="AB97" s="61">
        <v>0</v>
      </c>
      <c r="AC97" s="61">
        <v>0</v>
      </c>
      <c r="AD97" s="61">
        <v>0</v>
      </c>
      <c r="AE97" s="61">
        <v>0</v>
      </c>
      <c r="AF97" s="71">
        <v>0.05</v>
      </c>
      <c r="AG97" s="72">
        <v>0.02</v>
      </c>
      <c r="AH97" s="72">
        <v>7.0000000000000007E-2</v>
      </c>
      <c r="AI97" s="72">
        <v>0.05</v>
      </c>
      <c r="AJ97" s="72">
        <v>7.0000000000000007E-2</v>
      </c>
      <c r="AK97" s="64" t="s">
        <v>25</v>
      </c>
    </row>
    <row r="98" spans="1:37" ht="17.25" thickBot="1">
      <c r="A98" s="73">
        <v>96</v>
      </c>
      <c r="B98" s="58" t="s">
        <v>1786</v>
      </c>
      <c r="C98" s="59" t="s">
        <v>1820</v>
      </c>
      <c r="D98" s="70" t="s">
        <v>1821</v>
      </c>
      <c r="E98" s="59" t="s">
        <v>96</v>
      </c>
      <c r="F98" s="70" t="s">
        <v>3533</v>
      </c>
      <c r="G98" s="70">
        <v>1997</v>
      </c>
      <c r="H98" s="71">
        <v>6</v>
      </c>
      <c r="I98" s="72">
        <v>3</v>
      </c>
      <c r="J98" s="72">
        <v>355</v>
      </c>
      <c r="K98" s="72">
        <v>3.9</v>
      </c>
      <c r="L98" s="71">
        <v>1</v>
      </c>
      <c r="M98" s="61">
        <v>0</v>
      </c>
      <c r="N98" s="72">
        <v>1</v>
      </c>
      <c r="O98" s="72">
        <v>1</v>
      </c>
      <c r="P98" s="61">
        <v>0</v>
      </c>
      <c r="Q98" s="61">
        <v>0</v>
      </c>
      <c r="R98" s="61">
        <v>0</v>
      </c>
      <c r="S98" s="61">
        <v>0</v>
      </c>
      <c r="T98" s="71">
        <v>1.8</v>
      </c>
      <c r="U98" s="72">
        <v>1.8</v>
      </c>
      <c r="V98" s="72">
        <v>0.3</v>
      </c>
      <c r="W98" s="72">
        <v>2.2000000000000002</v>
      </c>
      <c r="X98" s="71">
        <v>13</v>
      </c>
      <c r="Y98" s="72">
        <v>4</v>
      </c>
      <c r="Z98" s="72">
        <v>23</v>
      </c>
      <c r="AA98" s="71">
        <v>0.25</v>
      </c>
      <c r="AB98" s="61">
        <v>0</v>
      </c>
      <c r="AC98" s="72">
        <v>0.25</v>
      </c>
      <c r="AD98" s="72">
        <v>0.25</v>
      </c>
      <c r="AE98" s="72">
        <v>0.25</v>
      </c>
      <c r="AF98" s="71">
        <v>0.47</v>
      </c>
      <c r="AG98" s="72">
        <v>0.09</v>
      </c>
      <c r="AH98" s="72">
        <v>0.55000000000000004</v>
      </c>
      <c r="AI98" s="72">
        <v>0.47</v>
      </c>
      <c r="AJ98" s="72">
        <v>0.55000000000000004</v>
      </c>
      <c r="AK98" s="64" t="s">
        <v>25</v>
      </c>
    </row>
    <row r="99" spans="1:37" ht="17.25" thickBot="1">
      <c r="A99" s="73">
        <v>97</v>
      </c>
      <c r="B99" s="58" t="s">
        <v>158</v>
      </c>
      <c r="C99" s="59" t="s">
        <v>1814</v>
      </c>
      <c r="D99" s="70" t="s">
        <v>103</v>
      </c>
      <c r="E99" s="59" t="s">
        <v>77</v>
      </c>
      <c r="F99" s="70" t="s">
        <v>3534</v>
      </c>
      <c r="G99" s="70">
        <v>1998</v>
      </c>
      <c r="H99" s="71">
        <v>1</v>
      </c>
      <c r="I99" s="61">
        <v>0</v>
      </c>
      <c r="J99" s="72">
        <v>10</v>
      </c>
      <c r="K99" s="72">
        <v>0.1</v>
      </c>
      <c r="L99" s="60">
        <v>0</v>
      </c>
      <c r="M99" s="61">
        <v>0</v>
      </c>
      <c r="N99" s="61">
        <v>0</v>
      </c>
      <c r="O99" s="61">
        <v>0</v>
      </c>
      <c r="P99" s="61">
        <v>0</v>
      </c>
      <c r="Q99" s="61">
        <v>0</v>
      </c>
      <c r="R99" s="61">
        <v>0</v>
      </c>
      <c r="S99" s="61">
        <v>0</v>
      </c>
      <c r="T99" s="60">
        <v>0</v>
      </c>
      <c r="U99" s="61">
        <v>0</v>
      </c>
      <c r="V99" s="61">
        <v>0</v>
      </c>
      <c r="W99" s="61">
        <v>0</v>
      </c>
      <c r="X99" s="60">
        <v>0</v>
      </c>
      <c r="Y99" s="61">
        <v>0</v>
      </c>
      <c r="Z99" s="61">
        <v>0</v>
      </c>
      <c r="AA99" s="60">
        <v>0</v>
      </c>
      <c r="AB99" s="61">
        <v>0</v>
      </c>
      <c r="AC99" s="61">
        <v>0</v>
      </c>
      <c r="AD99" s="61">
        <v>0</v>
      </c>
      <c r="AE99" s="61">
        <v>0</v>
      </c>
      <c r="AF99" s="60">
        <v>0</v>
      </c>
      <c r="AG99" s="61">
        <v>0</v>
      </c>
      <c r="AH99" s="61">
        <v>0</v>
      </c>
      <c r="AI99" s="61">
        <v>0</v>
      </c>
      <c r="AJ99" s="61">
        <v>0</v>
      </c>
      <c r="AK99" s="64" t="s">
        <v>25</v>
      </c>
    </row>
    <row r="100" spans="1:37" ht="17.25" thickBot="1">
      <c r="A100" s="73">
        <v>98</v>
      </c>
      <c r="B100" s="58" t="s">
        <v>159</v>
      </c>
      <c r="C100" s="59" t="s">
        <v>1840</v>
      </c>
      <c r="D100" s="70" t="s">
        <v>104</v>
      </c>
      <c r="E100" s="59" t="s">
        <v>71</v>
      </c>
      <c r="F100" s="70" t="s">
        <v>3535</v>
      </c>
      <c r="G100" s="70">
        <v>1993</v>
      </c>
      <c r="H100" s="71">
        <v>2</v>
      </c>
      <c r="I100" s="61">
        <v>0</v>
      </c>
      <c r="J100" s="72">
        <v>30</v>
      </c>
      <c r="K100" s="72">
        <v>0.3</v>
      </c>
      <c r="L100" s="60">
        <v>0</v>
      </c>
      <c r="M100" s="61">
        <v>0</v>
      </c>
      <c r="N100" s="61">
        <v>0</v>
      </c>
      <c r="O100" s="61">
        <v>0</v>
      </c>
      <c r="P100" s="61">
        <v>0</v>
      </c>
      <c r="Q100" s="61">
        <v>0</v>
      </c>
      <c r="R100" s="61">
        <v>0</v>
      </c>
      <c r="S100" s="61">
        <v>0</v>
      </c>
      <c r="T100" s="71">
        <v>0.6</v>
      </c>
      <c r="U100" s="72">
        <v>0.6</v>
      </c>
      <c r="V100" s="61">
        <v>0</v>
      </c>
      <c r="W100" s="72">
        <v>0.6</v>
      </c>
      <c r="X100" s="60">
        <v>0</v>
      </c>
      <c r="Y100" s="72">
        <v>2</v>
      </c>
      <c r="Z100" s="72">
        <v>2</v>
      </c>
      <c r="AA100" s="60">
        <v>0</v>
      </c>
      <c r="AB100" s="61">
        <v>0</v>
      </c>
      <c r="AC100" s="61">
        <v>0</v>
      </c>
      <c r="AD100" s="61">
        <v>0</v>
      </c>
      <c r="AE100" s="61">
        <v>0</v>
      </c>
      <c r="AF100" s="71">
        <v>1.67</v>
      </c>
      <c r="AG100" s="61">
        <v>0</v>
      </c>
      <c r="AH100" s="72">
        <v>1.67</v>
      </c>
      <c r="AI100" s="72">
        <v>1.67</v>
      </c>
      <c r="AJ100" s="72">
        <v>1.67</v>
      </c>
      <c r="AK100" s="64" t="s">
        <v>25</v>
      </c>
    </row>
    <row r="101" spans="1:37" ht="17.25" thickBot="1">
      <c r="A101" s="73">
        <v>99</v>
      </c>
      <c r="B101" s="58" t="s">
        <v>2871</v>
      </c>
      <c r="C101" s="59" t="s">
        <v>1814</v>
      </c>
      <c r="D101" s="70" t="s">
        <v>103</v>
      </c>
      <c r="E101" s="59" t="s">
        <v>2353</v>
      </c>
      <c r="F101" s="70" t="s">
        <v>3536</v>
      </c>
      <c r="G101" s="70">
        <v>1998</v>
      </c>
      <c r="H101" s="71">
        <v>2</v>
      </c>
      <c r="I101" s="61">
        <v>0</v>
      </c>
      <c r="J101" s="72">
        <v>39</v>
      </c>
      <c r="K101" s="72">
        <v>0.4</v>
      </c>
      <c r="L101" s="60">
        <v>0</v>
      </c>
      <c r="M101" s="61">
        <v>0</v>
      </c>
      <c r="N101" s="61">
        <v>0</v>
      </c>
      <c r="O101" s="61">
        <v>0</v>
      </c>
      <c r="P101" s="61">
        <v>0</v>
      </c>
      <c r="Q101" s="61">
        <v>0</v>
      </c>
      <c r="R101" s="72">
        <v>1</v>
      </c>
      <c r="S101" s="61">
        <v>0</v>
      </c>
      <c r="T101" s="71">
        <v>0.1</v>
      </c>
      <c r="U101" s="72">
        <v>0.1</v>
      </c>
      <c r="V101" s="61">
        <v>0</v>
      </c>
      <c r="W101" s="72">
        <v>0.1</v>
      </c>
      <c r="X101" s="71">
        <v>2</v>
      </c>
      <c r="Y101" s="72">
        <v>2</v>
      </c>
      <c r="Z101" s="61">
        <v>0</v>
      </c>
      <c r="AA101" s="60">
        <v>0</v>
      </c>
      <c r="AB101" s="61">
        <v>0</v>
      </c>
      <c r="AC101" s="61">
        <v>0</v>
      </c>
      <c r="AD101" s="61">
        <v>0</v>
      </c>
      <c r="AE101" s="61">
        <v>0</v>
      </c>
      <c r="AF101" s="71">
        <v>0.22</v>
      </c>
      <c r="AG101" s="61">
        <v>0</v>
      </c>
      <c r="AH101" s="72">
        <v>0.22</v>
      </c>
      <c r="AI101" s="72">
        <v>0.22</v>
      </c>
      <c r="AJ101" s="72">
        <v>0.22</v>
      </c>
      <c r="AK101" s="64" t="s">
        <v>25</v>
      </c>
    </row>
    <row r="102" spans="1:37" ht="17.25" thickBot="1">
      <c r="A102" s="73">
        <v>100</v>
      </c>
      <c r="B102" s="58" t="s">
        <v>160</v>
      </c>
      <c r="C102" s="59" t="s">
        <v>1814</v>
      </c>
      <c r="D102" s="70" t="s">
        <v>104</v>
      </c>
      <c r="E102" s="59" t="s">
        <v>93</v>
      </c>
      <c r="F102" s="70" t="s">
        <v>3537</v>
      </c>
      <c r="G102" s="70">
        <v>1990</v>
      </c>
      <c r="H102" s="71">
        <v>6</v>
      </c>
      <c r="I102" s="72">
        <v>6</v>
      </c>
      <c r="J102" s="72">
        <v>520</v>
      </c>
      <c r="K102" s="72">
        <v>5.8</v>
      </c>
      <c r="L102" s="60">
        <v>0</v>
      </c>
      <c r="M102" s="61">
        <v>0</v>
      </c>
      <c r="N102" s="61">
        <v>0</v>
      </c>
      <c r="O102" s="61">
        <v>0</v>
      </c>
      <c r="P102" s="61">
        <v>0</v>
      </c>
      <c r="Q102" s="61">
        <v>0</v>
      </c>
      <c r="R102" s="72">
        <v>2</v>
      </c>
      <c r="S102" s="61">
        <v>0</v>
      </c>
      <c r="T102" s="71">
        <v>0.4</v>
      </c>
      <c r="U102" s="72">
        <v>0.4</v>
      </c>
      <c r="V102" s="72">
        <v>0.1</v>
      </c>
      <c r="W102" s="72">
        <v>0.5</v>
      </c>
      <c r="X102" s="60">
        <v>0</v>
      </c>
      <c r="Y102" s="72">
        <v>17</v>
      </c>
      <c r="Z102" s="72">
        <v>2</v>
      </c>
      <c r="AA102" s="60">
        <v>0</v>
      </c>
      <c r="AB102" s="61">
        <v>0</v>
      </c>
      <c r="AC102" s="61">
        <v>0</v>
      </c>
      <c r="AD102" s="61">
        <v>0</v>
      </c>
      <c r="AE102" s="61">
        <v>0</v>
      </c>
      <c r="AF102" s="71">
        <v>7.0000000000000007E-2</v>
      </c>
      <c r="AG102" s="72">
        <v>0.02</v>
      </c>
      <c r="AH102" s="72">
        <v>0.09</v>
      </c>
      <c r="AI102" s="72">
        <v>7.0000000000000007E-2</v>
      </c>
      <c r="AJ102" s="72">
        <v>0.09</v>
      </c>
      <c r="AK102" s="64" t="s">
        <v>25</v>
      </c>
    </row>
    <row r="103" spans="1:37" ht="17.25" thickBot="1">
      <c r="A103" s="73">
        <v>101</v>
      </c>
      <c r="B103" s="58" t="s">
        <v>161</v>
      </c>
      <c r="C103" s="59" t="s">
        <v>1846</v>
      </c>
      <c r="D103" s="70" t="s">
        <v>103</v>
      </c>
      <c r="E103" s="59" t="s">
        <v>65</v>
      </c>
      <c r="F103" s="70" t="s">
        <v>3538</v>
      </c>
      <c r="G103" s="70">
        <v>1991</v>
      </c>
      <c r="H103" s="71">
        <v>1</v>
      </c>
      <c r="I103" s="72">
        <v>1</v>
      </c>
      <c r="J103" s="72">
        <v>22</v>
      </c>
      <c r="K103" s="72">
        <v>0.2</v>
      </c>
      <c r="L103" s="60">
        <v>0</v>
      </c>
      <c r="M103" s="61">
        <v>0</v>
      </c>
      <c r="N103" s="61">
        <v>0</v>
      </c>
      <c r="O103" s="61">
        <v>0</v>
      </c>
      <c r="P103" s="61">
        <v>0</v>
      </c>
      <c r="Q103" s="61">
        <v>0</v>
      </c>
      <c r="R103" s="61">
        <v>0</v>
      </c>
      <c r="S103" s="61">
        <v>0</v>
      </c>
      <c r="T103" s="60">
        <v>0</v>
      </c>
      <c r="U103" s="61">
        <v>0</v>
      </c>
      <c r="V103" s="72">
        <v>0.2</v>
      </c>
      <c r="W103" s="72">
        <v>0.2</v>
      </c>
      <c r="X103" s="60">
        <v>0</v>
      </c>
      <c r="Y103" s="72">
        <v>1</v>
      </c>
      <c r="Z103" s="72">
        <v>3</v>
      </c>
      <c r="AA103" s="60">
        <v>0</v>
      </c>
      <c r="AB103" s="61">
        <v>0</v>
      </c>
      <c r="AC103" s="61">
        <v>0</v>
      </c>
      <c r="AD103" s="61">
        <v>0</v>
      </c>
      <c r="AE103" s="61">
        <v>0</v>
      </c>
      <c r="AF103" s="71">
        <v>0.08</v>
      </c>
      <c r="AG103" s="72">
        <v>0.83</v>
      </c>
      <c r="AH103" s="72">
        <v>0.91</v>
      </c>
      <c r="AI103" s="72">
        <v>0.08</v>
      </c>
      <c r="AJ103" s="72">
        <v>0.91</v>
      </c>
      <c r="AK103" s="64" t="s">
        <v>25</v>
      </c>
    </row>
    <row r="104" spans="1:37" ht="17.25" thickBot="1">
      <c r="A104" s="73">
        <v>102</v>
      </c>
      <c r="B104" s="58" t="s">
        <v>2984</v>
      </c>
      <c r="C104" s="59" t="s">
        <v>1846</v>
      </c>
      <c r="D104" s="70" t="s">
        <v>104</v>
      </c>
      <c r="E104" s="59" t="s">
        <v>2352</v>
      </c>
      <c r="F104" s="70" t="s">
        <v>3539</v>
      </c>
      <c r="G104" s="70">
        <v>1999</v>
      </c>
      <c r="H104" s="71">
        <v>3</v>
      </c>
      <c r="I104" s="72">
        <v>1</v>
      </c>
      <c r="J104" s="72">
        <v>139</v>
      </c>
      <c r="K104" s="72">
        <v>1.5</v>
      </c>
      <c r="L104" s="60">
        <v>0</v>
      </c>
      <c r="M104" s="61">
        <v>0</v>
      </c>
      <c r="N104" s="61">
        <v>0</v>
      </c>
      <c r="O104" s="61">
        <v>0</v>
      </c>
      <c r="P104" s="61">
        <v>0</v>
      </c>
      <c r="Q104" s="61">
        <v>0</v>
      </c>
      <c r="R104" s="72">
        <v>1</v>
      </c>
      <c r="S104" s="61">
        <v>0</v>
      </c>
      <c r="T104" s="71">
        <v>0.4</v>
      </c>
      <c r="U104" s="72">
        <v>0.4</v>
      </c>
      <c r="V104" s="72">
        <v>0.1</v>
      </c>
      <c r="W104" s="72">
        <v>0.5</v>
      </c>
      <c r="X104" s="71">
        <v>1</v>
      </c>
      <c r="Y104" s="72">
        <v>6</v>
      </c>
      <c r="Z104" s="61">
        <v>0</v>
      </c>
      <c r="AA104" s="60">
        <v>0</v>
      </c>
      <c r="AB104" s="61">
        <v>0</v>
      </c>
      <c r="AC104" s="61">
        <v>0</v>
      </c>
      <c r="AD104" s="61">
        <v>0</v>
      </c>
      <c r="AE104" s="61">
        <v>0</v>
      </c>
      <c r="AF104" s="71">
        <v>0.23</v>
      </c>
      <c r="AG104" s="72">
        <v>0.09</v>
      </c>
      <c r="AH104" s="72">
        <v>0.32</v>
      </c>
      <c r="AI104" s="72">
        <v>0.23</v>
      </c>
      <c r="AJ104" s="72">
        <v>0.32</v>
      </c>
      <c r="AK104" s="64" t="s">
        <v>25</v>
      </c>
    </row>
    <row r="105" spans="1:37" ht="17.25" thickBot="1">
      <c r="A105" s="73">
        <v>103</v>
      </c>
      <c r="B105" s="58" t="s">
        <v>3181</v>
      </c>
      <c r="C105" s="59" t="s">
        <v>1846</v>
      </c>
      <c r="D105" s="70" t="s">
        <v>1812</v>
      </c>
      <c r="E105" s="59" t="s">
        <v>83</v>
      </c>
      <c r="F105" s="70" t="s">
        <v>3540</v>
      </c>
      <c r="G105" s="70">
        <v>1995</v>
      </c>
      <c r="H105" s="71">
        <v>2</v>
      </c>
      <c r="I105" s="61">
        <v>0</v>
      </c>
      <c r="J105" s="72">
        <v>2</v>
      </c>
      <c r="K105" s="61">
        <v>0</v>
      </c>
      <c r="L105" s="60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>
        <v>0</v>
      </c>
      <c r="S105" s="61">
        <v>0</v>
      </c>
      <c r="T105" s="60">
        <v>0</v>
      </c>
      <c r="U105" s="61">
        <v>0</v>
      </c>
      <c r="V105" s="61">
        <v>0</v>
      </c>
      <c r="W105" s="61">
        <v>0</v>
      </c>
      <c r="X105" s="60">
        <v>0</v>
      </c>
      <c r="Y105" s="61">
        <v>0</v>
      </c>
      <c r="Z105" s="61">
        <v>0</v>
      </c>
      <c r="AA105" s="60">
        <v>0</v>
      </c>
      <c r="AB105" s="61">
        <v>0</v>
      </c>
      <c r="AC105" s="61">
        <v>0</v>
      </c>
      <c r="AD105" s="61">
        <v>0</v>
      </c>
      <c r="AE105" s="61">
        <v>0</v>
      </c>
      <c r="AF105" s="60">
        <v>0</v>
      </c>
      <c r="AG105" s="61">
        <v>0</v>
      </c>
      <c r="AH105" s="61">
        <v>0</v>
      </c>
      <c r="AI105" s="61">
        <v>0</v>
      </c>
      <c r="AJ105" s="61">
        <v>0</v>
      </c>
      <c r="AK105" s="64" t="s">
        <v>25</v>
      </c>
    </row>
    <row r="106" spans="1:37" ht="17.25" thickBot="1">
      <c r="A106" s="73">
        <v>104</v>
      </c>
      <c r="B106" s="58" t="s">
        <v>2691</v>
      </c>
      <c r="C106" s="59" t="s">
        <v>1816</v>
      </c>
      <c r="D106" s="70" t="s">
        <v>1812</v>
      </c>
      <c r="E106" s="59" t="s">
        <v>83</v>
      </c>
      <c r="F106" s="70" t="s">
        <v>3541</v>
      </c>
      <c r="G106" s="70">
        <v>1999</v>
      </c>
      <c r="H106" s="71">
        <v>6</v>
      </c>
      <c r="I106" s="72">
        <v>6</v>
      </c>
      <c r="J106" s="72">
        <v>481</v>
      </c>
      <c r="K106" s="72">
        <v>5.3</v>
      </c>
      <c r="L106" s="71">
        <v>2</v>
      </c>
      <c r="M106" s="72">
        <v>2</v>
      </c>
      <c r="N106" s="72">
        <v>4</v>
      </c>
      <c r="O106" s="72">
        <v>2</v>
      </c>
      <c r="P106" s="61">
        <v>0</v>
      </c>
      <c r="Q106" s="61">
        <v>0</v>
      </c>
      <c r="R106" s="61">
        <v>0</v>
      </c>
      <c r="S106" s="61">
        <v>0</v>
      </c>
      <c r="T106" s="71">
        <v>1.2</v>
      </c>
      <c r="U106" s="72">
        <v>1.2</v>
      </c>
      <c r="V106" s="72">
        <v>2.4</v>
      </c>
      <c r="W106" s="72">
        <v>3.6</v>
      </c>
      <c r="X106" s="71">
        <v>19</v>
      </c>
      <c r="Y106" s="72">
        <v>19</v>
      </c>
      <c r="Z106" s="72">
        <v>38</v>
      </c>
      <c r="AA106" s="71">
        <v>0.37</v>
      </c>
      <c r="AB106" s="72">
        <v>0.37</v>
      </c>
      <c r="AC106" s="72">
        <v>0.75</v>
      </c>
      <c r="AD106" s="72">
        <v>0.37</v>
      </c>
      <c r="AE106" s="72">
        <v>0.75</v>
      </c>
      <c r="AF106" s="71">
        <v>0.22</v>
      </c>
      <c r="AG106" s="72">
        <v>0.45</v>
      </c>
      <c r="AH106" s="72">
        <v>0.67</v>
      </c>
      <c r="AI106" s="72">
        <v>0.22</v>
      </c>
      <c r="AJ106" s="72">
        <v>0.67</v>
      </c>
      <c r="AK106" s="64" t="s">
        <v>25</v>
      </c>
    </row>
    <row r="107" spans="1:37" ht="17.25" thickBot="1">
      <c r="A107" s="73">
        <v>105</v>
      </c>
      <c r="B107" s="58" t="s">
        <v>2855</v>
      </c>
      <c r="C107" s="59" t="s">
        <v>1843</v>
      </c>
      <c r="D107" s="70" t="s">
        <v>104</v>
      </c>
      <c r="E107" s="59" t="s">
        <v>65</v>
      </c>
      <c r="F107" s="70" t="s">
        <v>3542</v>
      </c>
      <c r="G107" s="70">
        <v>1997</v>
      </c>
      <c r="H107" s="71">
        <v>5</v>
      </c>
      <c r="I107" s="72">
        <v>5</v>
      </c>
      <c r="J107" s="72">
        <v>450</v>
      </c>
      <c r="K107" s="72">
        <v>5</v>
      </c>
      <c r="L107" s="60">
        <v>0</v>
      </c>
      <c r="M107" s="61">
        <v>0</v>
      </c>
      <c r="N107" s="61">
        <v>0</v>
      </c>
      <c r="O107" s="61">
        <v>0</v>
      </c>
      <c r="P107" s="61">
        <v>0</v>
      </c>
      <c r="Q107" s="61">
        <v>0</v>
      </c>
      <c r="R107" s="61">
        <v>0</v>
      </c>
      <c r="S107" s="61">
        <v>0</v>
      </c>
      <c r="T107" s="71">
        <v>0.2</v>
      </c>
      <c r="U107" s="72">
        <v>0.2</v>
      </c>
      <c r="V107" s="61">
        <v>0</v>
      </c>
      <c r="W107" s="72">
        <v>0.2</v>
      </c>
      <c r="X107" s="71">
        <v>7</v>
      </c>
      <c r="Y107" s="72">
        <v>25</v>
      </c>
      <c r="Z107" s="72">
        <v>4</v>
      </c>
      <c r="AA107" s="60">
        <v>0</v>
      </c>
      <c r="AB107" s="61">
        <v>0</v>
      </c>
      <c r="AC107" s="61">
        <v>0</v>
      </c>
      <c r="AD107" s="61">
        <v>0</v>
      </c>
      <c r="AE107" s="61">
        <v>0</v>
      </c>
      <c r="AF107" s="71">
        <v>0.05</v>
      </c>
      <c r="AG107" s="61">
        <v>0</v>
      </c>
      <c r="AH107" s="72">
        <v>0.05</v>
      </c>
      <c r="AI107" s="72">
        <v>0.05</v>
      </c>
      <c r="AJ107" s="72">
        <v>0.05</v>
      </c>
      <c r="AK107" s="64" t="s">
        <v>25</v>
      </c>
    </row>
    <row r="108" spans="1:37" ht="17.25" thickBot="1">
      <c r="A108" s="73">
        <v>106</v>
      </c>
      <c r="B108" s="58" t="s">
        <v>162</v>
      </c>
      <c r="C108" s="59" t="s">
        <v>1848</v>
      </c>
      <c r="D108" s="70" t="s">
        <v>102</v>
      </c>
      <c r="E108" s="59" t="s">
        <v>79</v>
      </c>
      <c r="F108" s="70" t="s">
        <v>3543</v>
      </c>
      <c r="G108" s="70">
        <v>1997</v>
      </c>
      <c r="H108" s="71">
        <v>6</v>
      </c>
      <c r="I108" s="72">
        <v>5</v>
      </c>
      <c r="J108" s="72">
        <v>382</v>
      </c>
      <c r="K108" s="72">
        <v>4.2</v>
      </c>
      <c r="L108" s="71">
        <v>2</v>
      </c>
      <c r="M108" s="61">
        <v>0</v>
      </c>
      <c r="N108" s="72">
        <v>2</v>
      </c>
      <c r="O108" s="72">
        <v>2</v>
      </c>
      <c r="P108" s="61">
        <v>0</v>
      </c>
      <c r="Q108" s="61">
        <v>0</v>
      </c>
      <c r="R108" s="61">
        <v>0</v>
      </c>
      <c r="S108" s="61">
        <v>0</v>
      </c>
      <c r="T108" s="71">
        <v>1.6</v>
      </c>
      <c r="U108" s="72">
        <v>1.6</v>
      </c>
      <c r="V108" s="72">
        <v>0.7</v>
      </c>
      <c r="W108" s="72">
        <v>2.2999999999999998</v>
      </c>
      <c r="X108" s="71">
        <v>16</v>
      </c>
      <c r="Y108" s="72">
        <v>9</v>
      </c>
      <c r="Z108" s="72">
        <v>39</v>
      </c>
      <c r="AA108" s="71">
        <v>0.47</v>
      </c>
      <c r="AB108" s="61">
        <v>0</v>
      </c>
      <c r="AC108" s="72">
        <v>0.47</v>
      </c>
      <c r="AD108" s="72">
        <v>0.47</v>
      </c>
      <c r="AE108" s="72">
        <v>0.47</v>
      </c>
      <c r="AF108" s="71">
        <v>0.38</v>
      </c>
      <c r="AG108" s="72">
        <v>0.16</v>
      </c>
      <c r="AH108" s="72">
        <v>0.54</v>
      </c>
      <c r="AI108" s="72">
        <v>0.38</v>
      </c>
      <c r="AJ108" s="72">
        <v>0.54</v>
      </c>
      <c r="AK108" s="64" t="s">
        <v>25</v>
      </c>
    </row>
    <row r="109" spans="1:37" ht="17.25" thickBot="1">
      <c r="A109" s="73">
        <v>107</v>
      </c>
      <c r="B109" s="58" t="s">
        <v>163</v>
      </c>
      <c r="C109" s="59" t="s">
        <v>1816</v>
      </c>
      <c r="D109" s="70" t="s">
        <v>104</v>
      </c>
      <c r="E109" s="59" t="s">
        <v>83</v>
      </c>
      <c r="F109" s="70" t="s">
        <v>3544</v>
      </c>
      <c r="G109" s="70">
        <v>1993</v>
      </c>
      <c r="H109" s="71">
        <v>6</v>
      </c>
      <c r="I109" s="72">
        <v>6</v>
      </c>
      <c r="J109" s="72">
        <v>530</v>
      </c>
      <c r="K109" s="72">
        <v>5.9</v>
      </c>
      <c r="L109" s="60">
        <v>0</v>
      </c>
      <c r="M109" s="72">
        <v>2</v>
      </c>
      <c r="N109" s="72">
        <v>2</v>
      </c>
      <c r="O109" s="61">
        <v>0</v>
      </c>
      <c r="P109" s="61">
        <v>0</v>
      </c>
      <c r="Q109" s="61">
        <v>0</v>
      </c>
      <c r="R109" s="72">
        <v>3</v>
      </c>
      <c r="S109" s="61">
        <v>0</v>
      </c>
      <c r="T109" s="71">
        <v>0.1</v>
      </c>
      <c r="U109" s="72">
        <v>0.1</v>
      </c>
      <c r="V109" s="72">
        <v>1.1000000000000001</v>
      </c>
      <c r="W109" s="72">
        <v>1.1000000000000001</v>
      </c>
      <c r="X109" s="71">
        <v>7</v>
      </c>
      <c r="Y109" s="72">
        <v>22</v>
      </c>
      <c r="Z109" s="72">
        <v>67</v>
      </c>
      <c r="AA109" s="60">
        <v>0</v>
      </c>
      <c r="AB109" s="72">
        <v>0.34</v>
      </c>
      <c r="AC109" s="72">
        <v>0.34</v>
      </c>
      <c r="AD109" s="61">
        <v>0</v>
      </c>
      <c r="AE109" s="72">
        <v>0.34</v>
      </c>
      <c r="AF109" s="71">
        <v>0.01</v>
      </c>
      <c r="AG109" s="72">
        <v>0.18</v>
      </c>
      <c r="AH109" s="72">
        <v>0.19</v>
      </c>
      <c r="AI109" s="72">
        <v>0.01</v>
      </c>
      <c r="AJ109" s="72">
        <v>0.19</v>
      </c>
      <c r="AK109" s="64" t="s">
        <v>25</v>
      </c>
    </row>
    <row r="110" spans="1:37" ht="17.25" thickBot="1">
      <c r="A110" s="73">
        <v>108</v>
      </c>
      <c r="B110" s="58" t="s">
        <v>164</v>
      </c>
      <c r="C110" s="59" t="s">
        <v>1816</v>
      </c>
      <c r="D110" s="70" t="s">
        <v>104</v>
      </c>
      <c r="E110" s="59" t="s">
        <v>75</v>
      </c>
      <c r="F110" s="70" t="s">
        <v>3161</v>
      </c>
      <c r="G110" s="70">
        <v>1997</v>
      </c>
      <c r="H110" s="71">
        <v>6</v>
      </c>
      <c r="I110" s="72">
        <v>6</v>
      </c>
      <c r="J110" s="72">
        <v>540</v>
      </c>
      <c r="K110" s="72">
        <v>6</v>
      </c>
      <c r="L110" s="60">
        <v>0</v>
      </c>
      <c r="M110" s="61">
        <v>0</v>
      </c>
      <c r="N110" s="61">
        <v>0</v>
      </c>
      <c r="O110" s="61">
        <v>0</v>
      </c>
      <c r="P110" s="61">
        <v>0</v>
      </c>
      <c r="Q110" s="61">
        <v>0</v>
      </c>
      <c r="R110" s="72">
        <v>2</v>
      </c>
      <c r="S110" s="61">
        <v>0</v>
      </c>
      <c r="T110" s="71">
        <v>0.1</v>
      </c>
      <c r="U110" s="72">
        <v>0.1</v>
      </c>
      <c r="V110" s="61">
        <v>0</v>
      </c>
      <c r="W110" s="72">
        <v>0.1</v>
      </c>
      <c r="X110" s="71">
        <v>7</v>
      </c>
      <c r="Y110" s="72">
        <v>36</v>
      </c>
      <c r="Z110" s="61">
        <v>0</v>
      </c>
      <c r="AA110" s="60">
        <v>0</v>
      </c>
      <c r="AB110" s="61">
        <v>0</v>
      </c>
      <c r="AC110" s="61">
        <v>0</v>
      </c>
      <c r="AD110" s="61">
        <v>0</v>
      </c>
      <c r="AE110" s="61">
        <v>0</v>
      </c>
      <c r="AF110" s="71">
        <v>0.02</v>
      </c>
      <c r="AG110" s="61">
        <v>0</v>
      </c>
      <c r="AH110" s="72">
        <v>0.02</v>
      </c>
      <c r="AI110" s="72">
        <v>0.02</v>
      </c>
      <c r="AJ110" s="72">
        <v>0.02</v>
      </c>
      <c r="AK110" s="64" t="s">
        <v>25</v>
      </c>
    </row>
    <row r="111" spans="1:37" ht="17.25" thickBot="1">
      <c r="A111" s="73">
        <v>109</v>
      </c>
      <c r="B111" s="58" t="s">
        <v>2692</v>
      </c>
      <c r="C111" s="59" t="s">
        <v>1816</v>
      </c>
      <c r="D111" s="70" t="s">
        <v>104</v>
      </c>
      <c r="E111" s="59" t="s">
        <v>81</v>
      </c>
      <c r="F111" s="70" t="s">
        <v>3545</v>
      </c>
      <c r="G111" s="70">
        <v>1998</v>
      </c>
      <c r="H111" s="71">
        <v>6</v>
      </c>
      <c r="I111" s="72">
        <v>6</v>
      </c>
      <c r="J111" s="72">
        <v>540</v>
      </c>
      <c r="K111" s="72">
        <v>6</v>
      </c>
      <c r="L111" s="71">
        <v>1</v>
      </c>
      <c r="M111" s="61">
        <v>0</v>
      </c>
      <c r="N111" s="72">
        <v>1</v>
      </c>
      <c r="O111" s="72">
        <v>1</v>
      </c>
      <c r="P111" s="61">
        <v>0</v>
      </c>
      <c r="Q111" s="61">
        <v>0</v>
      </c>
      <c r="R111" s="72">
        <v>2</v>
      </c>
      <c r="S111" s="61">
        <v>0</v>
      </c>
      <c r="T111" s="71">
        <v>0.7</v>
      </c>
      <c r="U111" s="72">
        <v>0.7</v>
      </c>
      <c r="V111" s="72">
        <v>0.2</v>
      </c>
      <c r="W111" s="72">
        <v>0.9</v>
      </c>
      <c r="X111" s="71">
        <v>6</v>
      </c>
      <c r="Y111" s="72">
        <v>34</v>
      </c>
      <c r="Z111" s="72">
        <v>6</v>
      </c>
      <c r="AA111" s="71">
        <v>0.17</v>
      </c>
      <c r="AB111" s="61">
        <v>0</v>
      </c>
      <c r="AC111" s="72">
        <v>0.17</v>
      </c>
      <c r="AD111" s="72">
        <v>0.17</v>
      </c>
      <c r="AE111" s="72">
        <v>0.17</v>
      </c>
      <c r="AF111" s="71">
        <v>0.12</v>
      </c>
      <c r="AG111" s="72">
        <v>0.04</v>
      </c>
      <c r="AH111" s="72">
        <v>0.15</v>
      </c>
      <c r="AI111" s="72">
        <v>0.12</v>
      </c>
      <c r="AJ111" s="72">
        <v>0.15</v>
      </c>
      <c r="AK111" s="64" t="s">
        <v>25</v>
      </c>
    </row>
    <row r="112" spans="1:37" ht="17.25" thickBot="1">
      <c r="A112" s="73">
        <v>110</v>
      </c>
      <c r="B112" s="58" t="s">
        <v>165</v>
      </c>
      <c r="C112" s="59" t="s">
        <v>1813</v>
      </c>
      <c r="D112" s="70" t="s">
        <v>102</v>
      </c>
      <c r="E112" s="59" t="s">
        <v>79</v>
      </c>
      <c r="F112" s="70" t="s">
        <v>3546</v>
      </c>
      <c r="G112" s="70">
        <v>2005</v>
      </c>
      <c r="H112" s="71">
        <v>1</v>
      </c>
      <c r="I112" s="61">
        <v>0</v>
      </c>
      <c r="J112" s="72">
        <v>14</v>
      </c>
      <c r="K112" s="72">
        <v>0.2</v>
      </c>
      <c r="L112" s="60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61">
        <v>0</v>
      </c>
      <c r="S112" s="61">
        <v>0</v>
      </c>
      <c r="T112" s="60">
        <v>0</v>
      </c>
      <c r="U112" s="61">
        <v>0</v>
      </c>
      <c r="V112" s="61">
        <v>0</v>
      </c>
      <c r="W112" s="61">
        <v>0</v>
      </c>
      <c r="X112" s="60">
        <v>0</v>
      </c>
      <c r="Y112" s="61">
        <v>0</v>
      </c>
      <c r="Z112" s="61">
        <v>0</v>
      </c>
      <c r="AA112" s="60">
        <v>0</v>
      </c>
      <c r="AB112" s="61">
        <v>0</v>
      </c>
      <c r="AC112" s="61">
        <v>0</v>
      </c>
      <c r="AD112" s="61">
        <v>0</v>
      </c>
      <c r="AE112" s="61">
        <v>0</v>
      </c>
      <c r="AF112" s="60">
        <v>0</v>
      </c>
      <c r="AG112" s="61">
        <v>0</v>
      </c>
      <c r="AH112" s="61">
        <v>0</v>
      </c>
      <c r="AI112" s="61">
        <v>0</v>
      </c>
      <c r="AJ112" s="61">
        <v>0</v>
      </c>
      <c r="AK112" s="64" t="s">
        <v>25</v>
      </c>
    </row>
    <row r="113" spans="1:37" ht="17.25" thickBot="1">
      <c r="A113" s="73">
        <v>111</v>
      </c>
      <c r="B113" s="58" t="s">
        <v>2693</v>
      </c>
      <c r="C113" s="59" t="s">
        <v>1814</v>
      </c>
      <c r="D113" s="70" t="s">
        <v>103</v>
      </c>
      <c r="E113" s="59" t="s">
        <v>96</v>
      </c>
      <c r="F113" s="70" t="s">
        <v>3333</v>
      </c>
      <c r="G113" s="70">
        <v>2003</v>
      </c>
      <c r="H113" s="71">
        <v>3</v>
      </c>
      <c r="I113" s="72">
        <v>1</v>
      </c>
      <c r="J113" s="72">
        <v>118</v>
      </c>
      <c r="K113" s="72">
        <v>1.3</v>
      </c>
      <c r="L113" s="60">
        <v>0</v>
      </c>
      <c r="M113" s="61">
        <v>0</v>
      </c>
      <c r="N113" s="61">
        <v>0</v>
      </c>
      <c r="O113" s="61">
        <v>0</v>
      </c>
      <c r="P113" s="61">
        <v>0</v>
      </c>
      <c r="Q113" s="61">
        <v>0</v>
      </c>
      <c r="R113" s="61">
        <v>0</v>
      </c>
      <c r="S113" s="61">
        <v>0</v>
      </c>
      <c r="T113" s="71">
        <v>0.1</v>
      </c>
      <c r="U113" s="72">
        <v>0.1</v>
      </c>
      <c r="V113" s="61">
        <v>0</v>
      </c>
      <c r="W113" s="72">
        <v>0.1</v>
      </c>
      <c r="X113" s="71">
        <v>5</v>
      </c>
      <c r="Y113" s="61">
        <v>0</v>
      </c>
      <c r="Z113" s="72">
        <v>6</v>
      </c>
      <c r="AA113" s="60">
        <v>0</v>
      </c>
      <c r="AB113" s="61">
        <v>0</v>
      </c>
      <c r="AC113" s="61">
        <v>0</v>
      </c>
      <c r="AD113" s="61">
        <v>0</v>
      </c>
      <c r="AE113" s="61">
        <v>0</v>
      </c>
      <c r="AF113" s="71">
        <v>0.05</v>
      </c>
      <c r="AG113" s="72">
        <v>0.02</v>
      </c>
      <c r="AH113" s="72">
        <v>7.0000000000000007E-2</v>
      </c>
      <c r="AI113" s="72">
        <v>0.05</v>
      </c>
      <c r="AJ113" s="72">
        <v>7.0000000000000007E-2</v>
      </c>
      <c r="AK113" s="64" t="s">
        <v>25</v>
      </c>
    </row>
    <row r="114" spans="1:37" ht="17.25" thickBot="1">
      <c r="A114" s="73">
        <v>112</v>
      </c>
      <c r="B114" s="58" t="s">
        <v>166</v>
      </c>
      <c r="C114" s="59" t="s">
        <v>1834</v>
      </c>
      <c r="D114" s="70" t="s">
        <v>1849</v>
      </c>
      <c r="E114" s="59" t="s">
        <v>93</v>
      </c>
      <c r="F114" s="70" t="s">
        <v>3547</v>
      </c>
      <c r="G114" s="70">
        <v>1992</v>
      </c>
      <c r="H114" s="71">
        <v>2</v>
      </c>
      <c r="I114" s="61">
        <v>0</v>
      </c>
      <c r="J114" s="72">
        <v>76</v>
      </c>
      <c r="K114" s="72">
        <v>0.8</v>
      </c>
      <c r="L114" s="60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>
        <v>0</v>
      </c>
      <c r="S114" s="61">
        <v>0</v>
      </c>
      <c r="T114" s="71">
        <v>0.1</v>
      </c>
      <c r="U114" s="72">
        <v>0.1</v>
      </c>
      <c r="V114" s="72">
        <v>0.1</v>
      </c>
      <c r="W114" s="72">
        <v>0.2</v>
      </c>
      <c r="X114" s="71">
        <v>1</v>
      </c>
      <c r="Y114" s="72">
        <v>1</v>
      </c>
      <c r="Z114" s="72">
        <v>3</v>
      </c>
      <c r="AA114" s="60">
        <v>0</v>
      </c>
      <c r="AB114" s="61">
        <v>0</v>
      </c>
      <c r="AC114" s="61">
        <v>0</v>
      </c>
      <c r="AD114" s="61">
        <v>0</v>
      </c>
      <c r="AE114" s="61">
        <v>0</v>
      </c>
      <c r="AF114" s="71">
        <v>0.14000000000000001</v>
      </c>
      <c r="AG114" s="72">
        <v>0.12</v>
      </c>
      <c r="AH114" s="72">
        <v>0.26</v>
      </c>
      <c r="AI114" s="72">
        <v>0.14000000000000001</v>
      </c>
      <c r="AJ114" s="72">
        <v>0.26</v>
      </c>
      <c r="AK114" s="64" t="s">
        <v>25</v>
      </c>
    </row>
    <row r="115" spans="1:37" ht="17.25" thickBot="1">
      <c r="A115" s="73">
        <v>113</v>
      </c>
      <c r="B115" s="58" t="s">
        <v>2996</v>
      </c>
      <c r="C115" s="59" t="s">
        <v>1846</v>
      </c>
      <c r="D115" s="70" t="s">
        <v>102</v>
      </c>
      <c r="E115" s="59" t="s">
        <v>65</v>
      </c>
      <c r="F115" s="70" t="s">
        <v>3548</v>
      </c>
      <c r="G115" s="70">
        <v>2002</v>
      </c>
      <c r="H115" s="71">
        <v>3</v>
      </c>
      <c r="I115" s="72">
        <v>3</v>
      </c>
      <c r="J115" s="72">
        <v>214</v>
      </c>
      <c r="K115" s="72">
        <v>2.4</v>
      </c>
      <c r="L115" s="71">
        <v>1</v>
      </c>
      <c r="M115" s="61">
        <v>0</v>
      </c>
      <c r="N115" s="72">
        <v>1</v>
      </c>
      <c r="O115" s="72">
        <v>1</v>
      </c>
      <c r="P115" s="61">
        <v>0</v>
      </c>
      <c r="Q115" s="61">
        <v>0</v>
      </c>
      <c r="R115" s="61">
        <v>0</v>
      </c>
      <c r="S115" s="61">
        <v>0</v>
      </c>
      <c r="T115" s="71">
        <v>0.1</v>
      </c>
      <c r="U115" s="72">
        <v>0.1</v>
      </c>
      <c r="V115" s="72">
        <v>0.9</v>
      </c>
      <c r="W115" s="72">
        <v>1</v>
      </c>
      <c r="X115" s="71">
        <v>19</v>
      </c>
      <c r="Y115" s="72">
        <v>6</v>
      </c>
      <c r="Z115" s="72">
        <v>25</v>
      </c>
      <c r="AA115" s="71">
        <v>0.42</v>
      </c>
      <c r="AB115" s="61">
        <v>0</v>
      </c>
      <c r="AC115" s="72">
        <v>0.42</v>
      </c>
      <c r="AD115" s="72">
        <v>0.42</v>
      </c>
      <c r="AE115" s="72">
        <v>0.42</v>
      </c>
      <c r="AF115" s="71">
        <v>0.04</v>
      </c>
      <c r="AG115" s="72">
        <v>0.39</v>
      </c>
      <c r="AH115" s="72">
        <v>0.43</v>
      </c>
      <c r="AI115" s="72">
        <v>0.04</v>
      </c>
      <c r="AJ115" s="72">
        <v>0.43</v>
      </c>
      <c r="AK115" s="64" t="s">
        <v>25</v>
      </c>
    </row>
    <row r="116" spans="1:37" ht="17.25" thickBot="1">
      <c r="A116" s="73">
        <v>114</v>
      </c>
      <c r="B116" s="58" t="s">
        <v>3376</v>
      </c>
      <c r="C116" s="59" t="s">
        <v>1823</v>
      </c>
      <c r="D116" s="70" t="s">
        <v>103</v>
      </c>
      <c r="E116" s="59" t="s">
        <v>87</v>
      </c>
      <c r="F116" s="70" t="s">
        <v>3549</v>
      </c>
      <c r="G116" s="70">
        <v>1998</v>
      </c>
      <c r="H116" s="71">
        <v>1</v>
      </c>
      <c r="I116" s="72">
        <v>1</v>
      </c>
      <c r="J116" s="72">
        <v>90</v>
      </c>
      <c r="K116" s="72">
        <v>1</v>
      </c>
      <c r="L116" s="60">
        <v>0</v>
      </c>
      <c r="M116" s="61">
        <v>0</v>
      </c>
      <c r="N116" s="61">
        <v>0</v>
      </c>
      <c r="O116" s="61">
        <v>0</v>
      </c>
      <c r="P116" s="61">
        <v>0</v>
      </c>
      <c r="Q116" s="61">
        <v>0</v>
      </c>
      <c r="R116" s="61">
        <v>0</v>
      </c>
      <c r="S116" s="61">
        <v>0</v>
      </c>
      <c r="T116" s="60">
        <v>0</v>
      </c>
      <c r="U116" s="61">
        <v>0</v>
      </c>
      <c r="V116" s="61">
        <v>0</v>
      </c>
      <c r="W116" s="61">
        <v>0</v>
      </c>
      <c r="X116" s="60">
        <v>0</v>
      </c>
      <c r="Y116" s="72">
        <v>7</v>
      </c>
      <c r="Z116" s="72">
        <v>3</v>
      </c>
      <c r="AA116" s="60">
        <v>0</v>
      </c>
      <c r="AB116" s="61">
        <v>0</v>
      </c>
      <c r="AC116" s="61">
        <v>0</v>
      </c>
      <c r="AD116" s="61">
        <v>0</v>
      </c>
      <c r="AE116" s="61">
        <v>0</v>
      </c>
      <c r="AF116" s="71">
        <v>0.04</v>
      </c>
      <c r="AG116" s="61">
        <v>0</v>
      </c>
      <c r="AH116" s="72">
        <v>0.04</v>
      </c>
      <c r="AI116" s="72">
        <v>0.04</v>
      </c>
      <c r="AJ116" s="72">
        <v>0.04</v>
      </c>
      <c r="AK116" s="64" t="s">
        <v>25</v>
      </c>
    </row>
    <row r="117" spans="1:37" ht="17.25" thickBot="1">
      <c r="A117" s="73">
        <v>115</v>
      </c>
      <c r="B117" s="58" t="s">
        <v>167</v>
      </c>
      <c r="C117" s="59" t="s">
        <v>1824</v>
      </c>
      <c r="D117" s="70" t="s">
        <v>104</v>
      </c>
      <c r="E117" s="59" t="s">
        <v>63</v>
      </c>
      <c r="F117" s="70" t="s">
        <v>3550</v>
      </c>
      <c r="G117" s="70">
        <v>1997</v>
      </c>
      <c r="H117" s="71">
        <v>5</v>
      </c>
      <c r="I117" s="72">
        <v>3</v>
      </c>
      <c r="J117" s="72">
        <v>296</v>
      </c>
      <c r="K117" s="72">
        <v>3.3</v>
      </c>
      <c r="L117" s="60">
        <v>0</v>
      </c>
      <c r="M117" s="61">
        <v>0</v>
      </c>
      <c r="N117" s="61">
        <v>0</v>
      </c>
      <c r="O117" s="61">
        <v>0</v>
      </c>
      <c r="P117" s="61">
        <v>0</v>
      </c>
      <c r="Q117" s="61">
        <v>0</v>
      </c>
      <c r="R117" s="72">
        <v>1</v>
      </c>
      <c r="S117" s="61">
        <v>0</v>
      </c>
      <c r="T117" s="71">
        <v>0.1</v>
      </c>
      <c r="U117" s="72">
        <v>0.1</v>
      </c>
      <c r="V117" s="61">
        <v>0</v>
      </c>
      <c r="W117" s="72">
        <v>0.1</v>
      </c>
      <c r="X117" s="60">
        <v>0</v>
      </c>
      <c r="Y117" s="72">
        <v>12</v>
      </c>
      <c r="Z117" s="72">
        <v>2</v>
      </c>
      <c r="AA117" s="60">
        <v>0</v>
      </c>
      <c r="AB117" s="61">
        <v>0</v>
      </c>
      <c r="AC117" s="61">
        <v>0</v>
      </c>
      <c r="AD117" s="61">
        <v>0</v>
      </c>
      <c r="AE117" s="61">
        <v>0</v>
      </c>
      <c r="AF117" s="71">
        <v>0.02</v>
      </c>
      <c r="AG117" s="61">
        <v>0</v>
      </c>
      <c r="AH117" s="72">
        <v>0.02</v>
      </c>
      <c r="AI117" s="72">
        <v>0.02</v>
      </c>
      <c r="AJ117" s="72">
        <v>0.02</v>
      </c>
      <c r="AK117" s="64" t="s">
        <v>25</v>
      </c>
    </row>
    <row r="118" spans="1:37" ht="17.25" thickBot="1">
      <c r="A118" s="73">
        <v>116</v>
      </c>
      <c r="B118" s="58" t="s">
        <v>168</v>
      </c>
      <c r="C118" s="59" t="s">
        <v>1841</v>
      </c>
      <c r="D118" s="70" t="s">
        <v>1821</v>
      </c>
      <c r="E118" s="59" t="s">
        <v>96</v>
      </c>
      <c r="F118" s="70" t="s">
        <v>3551</v>
      </c>
      <c r="G118" s="70">
        <v>1993</v>
      </c>
      <c r="H118" s="71">
        <v>6</v>
      </c>
      <c r="I118" s="72">
        <v>6</v>
      </c>
      <c r="J118" s="72">
        <v>528</v>
      </c>
      <c r="K118" s="72">
        <v>5.9</v>
      </c>
      <c r="L118" s="71">
        <v>2</v>
      </c>
      <c r="M118" s="61">
        <v>0</v>
      </c>
      <c r="N118" s="72">
        <v>2</v>
      </c>
      <c r="O118" s="72">
        <v>2</v>
      </c>
      <c r="P118" s="61">
        <v>0</v>
      </c>
      <c r="Q118" s="61">
        <v>0</v>
      </c>
      <c r="R118" s="72">
        <v>1</v>
      </c>
      <c r="S118" s="61">
        <v>0</v>
      </c>
      <c r="T118" s="71">
        <v>2</v>
      </c>
      <c r="U118" s="72">
        <v>2</v>
      </c>
      <c r="V118" s="72">
        <v>1.1000000000000001</v>
      </c>
      <c r="W118" s="72">
        <v>3.2</v>
      </c>
      <c r="X118" s="71">
        <v>13</v>
      </c>
      <c r="Y118" s="72">
        <v>15</v>
      </c>
      <c r="Z118" s="72">
        <v>29</v>
      </c>
      <c r="AA118" s="71">
        <v>0.34</v>
      </c>
      <c r="AB118" s="61">
        <v>0</v>
      </c>
      <c r="AC118" s="72">
        <v>0.34</v>
      </c>
      <c r="AD118" s="72">
        <v>0.34</v>
      </c>
      <c r="AE118" s="72">
        <v>0.34</v>
      </c>
      <c r="AF118" s="71">
        <v>0.35</v>
      </c>
      <c r="AG118" s="72">
        <v>0.19</v>
      </c>
      <c r="AH118" s="72">
        <v>0.54</v>
      </c>
      <c r="AI118" s="72">
        <v>0.35</v>
      </c>
      <c r="AJ118" s="72">
        <v>0.54</v>
      </c>
      <c r="AK118" s="64" t="s">
        <v>25</v>
      </c>
    </row>
    <row r="119" spans="1:37" ht="17.25" thickBot="1">
      <c r="A119" s="73">
        <v>117</v>
      </c>
      <c r="B119" s="58" t="s">
        <v>169</v>
      </c>
      <c r="C119" s="59" t="s">
        <v>1841</v>
      </c>
      <c r="D119" s="70" t="s">
        <v>103</v>
      </c>
      <c r="E119" s="59" t="s">
        <v>85</v>
      </c>
      <c r="F119" s="70" t="s">
        <v>3552</v>
      </c>
      <c r="G119" s="70">
        <v>2000</v>
      </c>
      <c r="H119" s="71">
        <v>6</v>
      </c>
      <c r="I119" s="72">
        <v>6</v>
      </c>
      <c r="J119" s="72">
        <v>539</v>
      </c>
      <c r="K119" s="72">
        <v>6</v>
      </c>
      <c r="L119" s="60">
        <v>0</v>
      </c>
      <c r="M119" s="61">
        <v>0</v>
      </c>
      <c r="N119" s="61">
        <v>0</v>
      </c>
      <c r="O119" s="61">
        <v>0</v>
      </c>
      <c r="P119" s="61">
        <v>0</v>
      </c>
      <c r="Q119" s="61">
        <v>0</v>
      </c>
      <c r="R119" s="72">
        <v>2</v>
      </c>
      <c r="S119" s="61">
        <v>0</v>
      </c>
      <c r="T119" s="71">
        <v>0.1</v>
      </c>
      <c r="U119" s="72">
        <v>0.1</v>
      </c>
      <c r="V119" s="72">
        <v>0.4</v>
      </c>
      <c r="W119" s="72">
        <v>0.5</v>
      </c>
      <c r="X119" s="71">
        <v>7</v>
      </c>
      <c r="Y119" s="72">
        <v>32</v>
      </c>
      <c r="Z119" s="72">
        <v>2</v>
      </c>
      <c r="AA119" s="60">
        <v>0</v>
      </c>
      <c r="AB119" s="61">
        <v>0</v>
      </c>
      <c r="AC119" s="61">
        <v>0</v>
      </c>
      <c r="AD119" s="61">
        <v>0</v>
      </c>
      <c r="AE119" s="61">
        <v>0</v>
      </c>
      <c r="AF119" s="71">
        <v>0.02</v>
      </c>
      <c r="AG119" s="72">
        <v>7.0000000000000007E-2</v>
      </c>
      <c r="AH119" s="72">
        <v>0.09</v>
      </c>
      <c r="AI119" s="72">
        <v>0.02</v>
      </c>
      <c r="AJ119" s="72">
        <v>0.09</v>
      </c>
      <c r="AK119" s="64" t="s">
        <v>25</v>
      </c>
    </row>
    <row r="120" spans="1:37" ht="17.25" thickBot="1">
      <c r="A120" s="73">
        <v>118</v>
      </c>
      <c r="B120" s="58" t="s">
        <v>2694</v>
      </c>
      <c r="C120" s="59" t="s">
        <v>1814</v>
      </c>
      <c r="D120" s="70" t="s">
        <v>1835</v>
      </c>
      <c r="E120" s="59" t="s">
        <v>2668</v>
      </c>
      <c r="F120" s="70" t="s">
        <v>3553</v>
      </c>
      <c r="G120" s="70">
        <v>1999</v>
      </c>
      <c r="H120" s="71">
        <v>5</v>
      </c>
      <c r="I120" s="72">
        <v>2</v>
      </c>
      <c r="J120" s="72">
        <v>213</v>
      </c>
      <c r="K120" s="72">
        <v>2.4</v>
      </c>
      <c r="L120" s="60">
        <v>0</v>
      </c>
      <c r="M120" s="61">
        <v>0</v>
      </c>
      <c r="N120" s="61">
        <v>0</v>
      </c>
      <c r="O120" s="61">
        <v>0</v>
      </c>
      <c r="P120" s="61">
        <v>0</v>
      </c>
      <c r="Q120" s="61">
        <v>0</v>
      </c>
      <c r="R120" s="61">
        <v>0</v>
      </c>
      <c r="S120" s="61">
        <v>0</v>
      </c>
      <c r="T120" s="71">
        <v>0.1</v>
      </c>
      <c r="U120" s="72">
        <v>0.1</v>
      </c>
      <c r="V120" s="72">
        <v>0.6</v>
      </c>
      <c r="W120" s="72">
        <v>0.7</v>
      </c>
      <c r="X120" s="71">
        <v>5</v>
      </c>
      <c r="Y120" s="72">
        <v>12</v>
      </c>
      <c r="Z120" s="72">
        <v>13</v>
      </c>
      <c r="AA120" s="60">
        <v>0</v>
      </c>
      <c r="AB120" s="61">
        <v>0</v>
      </c>
      <c r="AC120" s="61">
        <v>0</v>
      </c>
      <c r="AD120" s="61">
        <v>0</v>
      </c>
      <c r="AE120" s="61">
        <v>0</v>
      </c>
      <c r="AF120" s="71">
        <v>0.04</v>
      </c>
      <c r="AG120" s="72">
        <v>0.24</v>
      </c>
      <c r="AH120" s="72">
        <v>0.28000000000000003</v>
      </c>
      <c r="AI120" s="72">
        <v>0.04</v>
      </c>
      <c r="AJ120" s="72">
        <v>0.28000000000000003</v>
      </c>
      <c r="AK120" s="64" t="s">
        <v>25</v>
      </c>
    </row>
    <row r="121" spans="1:37" ht="17.25" thickBot="1">
      <c r="A121" s="73">
        <v>119</v>
      </c>
      <c r="B121" s="58" t="s">
        <v>3337</v>
      </c>
      <c r="C121" s="59" t="s">
        <v>1814</v>
      </c>
      <c r="D121" s="70" t="s">
        <v>103</v>
      </c>
      <c r="E121" s="59" t="s">
        <v>93</v>
      </c>
      <c r="F121" s="70" t="s">
        <v>3554</v>
      </c>
      <c r="G121" s="70">
        <v>2001</v>
      </c>
      <c r="H121" s="71">
        <v>2</v>
      </c>
      <c r="I121" s="61">
        <v>0</v>
      </c>
      <c r="J121" s="72">
        <v>15</v>
      </c>
      <c r="K121" s="72">
        <v>0.2</v>
      </c>
      <c r="L121" s="60">
        <v>0</v>
      </c>
      <c r="M121" s="61">
        <v>0</v>
      </c>
      <c r="N121" s="61">
        <v>0</v>
      </c>
      <c r="O121" s="61">
        <v>0</v>
      </c>
      <c r="P121" s="61">
        <v>0</v>
      </c>
      <c r="Q121" s="61">
        <v>0</v>
      </c>
      <c r="R121" s="61">
        <v>0</v>
      </c>
      <c r="S121" s="61">
        <v>0</v>
      </c>
      <c r="T121" s="60">
        <v>0</v>
      </c>
      <c r="U121" s="61">
        <v>0</v>
      </c>
      <c r="V121" s="61">
        <v>0</v>
      </c>
      <c r="W121" s="61">
        <v>0</v>
      </c>
      <c r="X121" s="60">
        <v>0</v>
      </c>
      <c r="Y121" s="72">
        <v>3</v>
      </c>
      <c r="Z121" s="61">
        <v>0</v>
      </c>
      <c r="AA121" s="60">
        <v>0</v>
      </c>
      <c r="AB121" s="61">
        <v>0</v>
      </c>
      <c r="AC121" s="61">
        <v>0</v>
      </c>
      <c r="AD121" s="61">
        <v>0</v>
      </c>
      <c r="AE121" s="61">
        <v>0</v>
      </c>
      <c r="AF121" s="60">
        <v>0</v>
      </c>
      <c r="AG121" s="61">
        <v>0</v>
      </c>
      <c r="AH121" s="61">
        <v>0</v>
      </c>
      <c r="AI121" s="61">
        <v>0</v>
      </c>
      <c r="AJ121" s="61">
        <v>0</v>
      </c>
      <c r="AK121" s="64" t="s">
        <v>25</v>
      </c>
    </row>
    <row r="122" spans="1:37" ht="17.25" thickBot="1">
      <c r="A122" s="73">
        <v>120</v>
      </c>
      <c r="B122" s="58" t="s">
        <v>170</v>
      </c>
      <c r="C122" s="59" t="s">
        <v>1814</v>
      </c>
      <c r="D122" s="70" t="s">
        <v>104</v>
      </c>
      <c r="E122" s="59" t="s">
        <v>73</v>
      </c>
      <c r="F122" s="70" t="s">
        <v>3555</v>
      </c>
      <c r="G122" s="70">
        <v>1991</v>
      </c>
      <c r="H122" s="71">
        <v>6</v>
      </c>
      <c r="I122" s="72">
        <v>6</v>
      </c>
      <c r="J122" s="72">
        <v>540</v>
      </c>
      <c r="K122" s="72">
        <v>6</v>
      </c>
      <c r="L122" s="60">
        <v>0</v>
      </c>
      <c r="M122" s="61">
        <v>0</v>
      </c>
      <c r="N122" s="61">
        <v>0</v>
      </c>
      <c r="O122" s="61">
        <v>0</v>
      </c>
      <c r="P122" s="61">
        <v>0</v>
      </c>
      <c r="Q122" s="61">
        <v>0</v>
      </c>
      <c r="R122" s="72">
        <v>1</v>
      </c>
      <c r="S122" s="61">
        <v>0</v>
      </c>
      <c r="T122" s="71">
        <v>0.5</v>
      </c>
      <c r="U122" s="72">
        <v>0.5</v>
      </c>
      <c r="V122" s="72">
        <v>0.1</v>
      </c>
      <c r="W122" s="72">
        <v>0.6</v>
      </c>
      <c r="X122" s="71">
        <v>15</v>
      </c>
      <c r="Y122" s="72">
        <v>40</v>
      </c>
      <c r="Z122" s="72">
        <v>2</v>
      </c>
      <c r="AA122" s="60">
        <v>0</v>
      </c>
      <c r="AB122" s="61">
        <v>0</v>
      </c>
      <c r="AC122" s="61">
        <v>0</v>
      </c>
      <c r="AD122" s="61">
        <v>0</v>
      </c>
      <c r="AE122" s="61">
        <v>0</v>
      </c>
      <c r="AF122" s="71">
        <v>0.09</v>
      </c>
      <c r="AG122" s="72">
        <v>0.01</v>
      </c>
      <c r="AH122" s="72">
        <v>0.09</v>
      </c>
      <c r="AI122" s="72">
        <v>0.09</v>
      </c>
      <c r="AJ122" s="72">
        <v>0.09</v>
      </c>
      <c r="AK122" s="64" t="s">
        <v>25</v>
      </c>
    </row>
    <row r="123" spans="1:37" ht="17.25" thickBot="1">
      <c r="A123" s="73">
        <v>121</v>
      </c>
      <c r="B123" s="58" t="s">
        <v>2856</v>
      </c>
      <c r="C123" s="59" t="s">
        <v>1848</v>
      </c>
      <c r="D123" s="70" t="s">
        <v>102</v>
      </c>
      <c r="E123" s="59" t="s">
        <v>83</v>
      </c>
      <c r="F123" s="70" t="s">
        <v>3556</v>
      </c>
      <c r="G123" s="70">
        <v>2003</v>
      </c>
      <c r="H123" s="71">
        <v>5</v>
      </c>
      <c r="I123" s="61">
        <v>0</v>
      </c>
      <c r="J123" s="72">
        <v>61</v>
      </c>
      <c r="K123" s="72">
        <v>0.7</v>
      </c>
      <c r="L123" s="71">
        <v>2</v>
      </c>
      <c r="M123" s="61">
        <v>0</v>
      </c>
      <c r="N123" s="72">
        <v>2</v>
      </c>
      <c r="O123" s="72">
        <v>2</v>
      </c>
      <c r="P123" s="61">
        <v>0</v>
      </c>
      <c r="Q123" s="61">
        <v>0</v>
      </c>
      <c r="R123" s="72">
        <v>1</v>
      </c>
      <c r="S123" s="61">
        <v>0</v>
      </c>
      <c r="T123" s="71">
        <v>0.7</v>
      </c>
      <c r="U123" s="72">
        <v>0.7</v>
      </c>
      <c r="V123" s="61">
        <v>0</v>
      </c>
      <c r="W123" s="72">
        <v>0.7</v>
      </c>
      <c r="X123" s="71">
        <v>4</v>
      </c>
      <c r="Y123" s="72">
        <v>2</v>
      </c>
      <c r="Z123" s="72">
        <v>4</v>
      </c>
      <c r="AA123" s="71">
        <v>2.95</v>
      </c>
      <c r="AB123" s="61">
        <v>0</v>
      </c>
      <c r="AC123" s="72">
        <v>2.95</v>
      </c>
      <c r="AD123" s="72">
        <v>2.95</v>
      </c>
      <c r="AE123" s="72">
        <v>2.95</v>
      </c>
      <c r="AF123" s="71">
        <v>1.07</v>
      </c>
      <c r="AG123" s="72">
        <v>0.02</v>
      </c>
      <c r="AH123" s="72">
        <v>1.0900000000000001</v>
      </c>
      <c r="AI123" s="72">
        <v>1.07</v>
      </c>
      <c r="AJ123" s="72">
        <v>1.0900000000000001</v>
      </c>
      <c r="AK123" s="64" t="s">
        <v>25</v>
      </c>
    </row>
    <row r="124" spans="1:37" ht="17.25" thickBot="1">
      <c r="A124" s="73">
        <v>122</v>
      </c>
      <c r="B124" s="58" t="s">
        <v>66</v>
      </c>
      <c r="C124" s="59" t="s">
        <v>1824</v>
      </c>
      <c r="D124" s="70" t="s">
        <v>111</v>
      </c>
      <c r="E124" s="59" t="s">
        <v>65</v>
      </c>
      <c r="F124" s="70" t="s">
        <v>3557</v>
      </c>
      <c r="G124" s="70">
        <v>1993</v>
      </c>
      <c r="H124" s="71">
        <v>6</v>
      </c>
      <c r="I124" s="72">
        <v>6</v>
      </c>
      <c r="J124" s="72">
        <v>540</v>
      </c>
      <c r="K124" s="72">
        <v>6</v>
      </c>
      <c r="L124" s="60">
        <v>0</v>
      </c>
      <c r="M124" s="61">
        <v>0</v>
      </c>
      <c r="N124" s="61">
        <v>0</v>
      </c>
      <c r="O124" s="61">
        <v>0</v>
      </c>
      <c r="P124" s="61">
        <v>0</v>
      </c>
      <c r="Q124" s="61">
        <v>0</v>
      </c>
      <c r="R124" s="72">
        <v>1</v>
      </c>
      <c r="S124" s="61">
        <v>0</v>
      </c>
      <c r="T124" s="60">
        <v>0</v>
      </c>
      <c r="U124" s="61">
        <v>0</v>
      </c>
      <c r="V124" s="72">
        <v>0.1</v>
      </c>
      <c r="W124" s="72">
        <v>0.1</v>
      </c>
      <c r="X124" s="60">
        <v>0</v>
      </c>
      <c r="Y124" s="72">
        <v>1</v>
      </c>
      <c r="Z124" s="61">
        <v>0</v>
      </c>
      <c r="AA124" s="60">
        <v>0</v>
      </c>
      <c r="AB124" s="61">
        <v>0</v>
      </c>
      <c r="AC124" s="61">
        <v>0</v>
      </c>
      <c r="AD124" s="61">
        <v>0</v>
      </c>
      <c r="AE124" s="61">
        <v>0</v>
      </c>
      <c r="AF124" s="60">
        <v>0</v>
      </c>
      <c r="AG124" s="72">
        <v>0.01</v>
      </c>
      <c r="AH124" s="72">
        <v>0.01</v>
      </c>
      <c r="AI124" s="61">
        <v>0</v>
      </c>
      <c r="AJ124" s="72">
        <v>0.01</v>
      </c>
      <c r="AK124" s="64" t="s">
        <v>25</v>
      </c>
    </row>
    <row r="125" spans="1:37" ht="17.25" thickBot="1">
      <c r="A125" s="73">
        <v>123</v>
      </c>
      <c r="B125" s="58" t="s">
        <v>171</v>
      </c>
      <c r="C125" s="59" t="s">
        <v>1816</v>
      </c>
      <c r="D125" s="70" t="s">
        <v>1821</v>
      </c>
      <c r="E125" s="59" t="s">
        <v>85</v>
      </c>
      <c r="F125" s="70" t="s">
        <v>3558</v>
      </c>
      <c r="G125" s="70">
        <v>1998</v>
      </c>
      <c r="H125" s="71">
        <v>6</v>
      </c>
      <c r="I125" s="72">
        <v>6</v>
      </c>
      <c r="J125" s="72">
        <v>517</v>
      </c>
      <c r="K125" s="72">
        <v>5.7</v>
      </c>
      <c r="L125" s="71">
        <v>4</v>
      </c>
      <c r="M125" s="61">
        <v>0</v>
      </c>
      <c r="N125" s="72">
        <v>4</v>
      </c>
      <c r="O125" s="72">
        <v>4</v>
      </c>
      <c r="P125" s="61">
        <v>0</v>
      </c>
      <c r="Q125" s="61">
        <v>0</v>
      </c>
      <c r="R125" s="61">
        <v>0</v>
      </c>
      <c r="S125" s="61">
        <v>0</v>
      </c>
      <c r="T125" s="71">
        <v>2.6</v>
      </c>
      <c r="U125" s="72">
        <v>2.6</v>
      </c>
      <c r="V125" s="72">
        <v>0.3</v>
      </c>
      <c r="W125" s="72">
        <v>2.9</v>
      </c>
      <c r="X125" s="71">
        <v>12</v>
      </c>
      <c r="Y125" s="72">
        <v>13</v>
      </c>
      <c r="Z125" s="72">
        <v>31</v>
      </c>
      <c r="AA125" s="71">
        <v>0.7</v>
      </c>
      <c r="AB125" s="61">
        <v>0</v>
      </c>
      <c r="AC125" s="72">
        <v>0.7</v>
      </c>
      <c r="AD125" s="72">
        <v>0.7</v>
      </c>
      <c r="AE125" s="72">
        <v>0.7</v>
      </c>
      <c r="AF125" s="71">
        <v>0.45</v>
      </c>
      <c r="AG125" s="72">
        <v>0.05</v>
      </c>
      <c r="AH125" s="72">
        <v>0.5</v>
      </c>
      <c r="AI125" s="72">
        <v>0.45</v>
      </c>
      <c r="AJ125" s="72">
        <v>0.5</v>
      </c>
      <c r="AK125" s="64" t="s">
        <v>25</v>
      </c>
    </row>
    <row r="126" spans="1:37" ht="17.25" thickBot="1">
      <c r="A126" s="73">
        <v>124</v>
      </c>
      <c r="B126" s="58" t="s">
        <v>2695</v>
      </c>
      <c r="C126" s="59" t="s">
        <v>1834</v>
      </c>
      <c r="D126" s="70" t="s">
        <v>104</v>
      </c>
      <c r="E126" s="59" t="s">
        <v>2353</v>
      </c>
      <c r="F126" s="70" t="s">
        <v>3559</v>
      </c>
      <c r="G126" s="70">
        <v>1992</v>
      </c>
      <c r="H126" s="71">
        <v>5</v>
      </c>
      <c r="I126" s="72">
        <v>5</v>
      </c>
      <c r="J126" s="72">
        <v>427</v>
      </c>
      <c r="K126" s="72">
        <v>4.7</v>
      </c>
      <c r="L126" s="60">
        <v>0</v>
      </c>
      <c r="M126" s="61">
        <v>0</v>
      </c>
      <c r="N126" s="61">
        <v>0</v>
      </c>
      <c r="O126" s="61">
        <v>0</v>
      </c>
      <c r="P126" s="61">
        <v>0</v>
      </c>
      <c r="Q126" s="61">
        <v>0</v>
      </c>
      <c r="R126" s="72">
        <v>2</v>
      </c>
      <c r="S126" s="61">
        <v>0</v>
      </c>
      <c r="T126" s="71">
        <v>0.1</v>
      </c>
      <c r="U126" s="72">
        <v>0.1</v>
      </c>
      <c r="V126" s="61">
        <v>0</v>
      </c>
      <c r="W126" s="72">
        <v>0.1</v>
      </c>
      <c r="X126" s="60">
        <v>0</v>
      </c>
      <c r="Y126" s="72">
        <v>3</v>
      </c>
      <c r="Z126" s="72">
        <v>1</v>
      </c>
      <c r="AA126" s="60">
        <v>0</v>
      </c>
      <c r="AB126" s="61">
        <v>0</v>
      </c>
      <c r="AC126" s="61">
        <v>0</v>
      </c>
      <c r="AD126" s="61">
        <v>0</v>
      </c>
      <c r="AE126" s="61">
        <v>0</v>
      </c>
      <c r="AF126" s="71">
        <v>0.02</v>
      </c>
      <c r="AG126" s="61">
        <v>0</v>
      </c>
      <c r="AH126" s="72">
        <v>0.02</v>
      </c>
      <c r="AI126" s="72">
        <v>0.02</v>
      </c>
      <c r="AJ126" s="72">
        <v>0.02</v>
      </c>
      <c r="AK126" s="64" t="s">
        <v>25</v>
      </c>
    </row>
    <row r="127" spans="1:37" ht="17.25" thickBot="1">
      <c r="A127" s="73">
        <v>125</v>
      </c>
      <c r="B127" s="58" t="s">
        <v>172</v>
      </c>
      <c r="C127" s="59" t="s">
        <v>1831</v>
      </c>
      <c r="D127" s="70" t="s">
        <v>1821</v>
      </c>
      <c r="E127" s="59" t="s">
        <v>87</v>
      </c>
      <c r="F127" s="70" t="s">
        <v>3560</v>
      </c>
      <c r="G127" s="70">
        <v>2002</v>
      </c>
      <c r="H127" s="71">
        <v>6</v>
      </c>
      <c r="I127" s="72">
        <v>1</v>
      </c>
      <c r="J127" s="72">
        <v>214</v>
      </c>
      <c r="K127" s="72">
        <v>2.4</v>
      </c>
      <c r="L127" s="71">
        <v>1</v>
      </c>
      <c r="M127" s="72">
        <v>1</v>
      </c>
      <c r="N127" s="72">
        <v>2</v>
      </c>
      <c r="O127" s="72">
        <v>1</v>
      </c>
      <c r="P127" s="61">
        <v>0</v>
      </c>
      <c r="Q127" s="61">
        <v>0</v>
      </c>
      <c r="R127" s="61">
        <v>0</v>
      </c>
      <c r="S127" s="61">
        <v>0</v>
      </c>
      <c r="T127" s="71">
        <v>0.6</v>
      </c>
      <c r="U127" s="72">
        <v>0.6</v>
      </c>
      <c r="V127" s="72">
        <v>0.8</v>
      </c>
      <c r="W127" s="72">
        <v>1.5</v>
      </c>
      <c r="X127" s="71">
        <v>15</v>
      </c>
      <c r="Y127" s="72">
        <v>9</v>
      </c>
      <c r="Z127" s="72">
        <v>25</v>
      </c>
      <c r="AA127" s="71">
        <v>0.42</v>
      </c>
      <c r="AB127" s="72">
        <v>0.42</v>
      </c>
      <c r="AC127" s="72">
        <v>0.84</v>
      </c>
      <c r="AD127" s="72">
        <v>0.42</v>
      </c>
      <c r="AE127" s="72">
        <v>0.84</v>
      </c>
      <c r="AF127" s="71">
        <v>0.27</v>
      </c>
      <c r="AG127" s="72">
        <v>0.35</v>
      </c>
      <c r="AH127" s="72">
        <v>0.62</v>
      </c>
      <c r="AI127" s="72">
        <v>0.27</v>
      </c>
      <c r="AJ127" s="72">
        <v>0.62</v>
      </c>
      <c r="AK127" s="64" t="s">
        <v>25</v>
      </c>
    </row>
    <row r="128" spans="1:37" ht="17.25" thickBot="1">
      <c r="A128" s="73">
        <v>126</v>
      </c>
      <c r="B128" s="58" t="s">
        <v>173</v>
      </c>
      <c r="C128" s="59" t="s">
        <v>1814</v>
      </c>
      <c r="D128" s="70" t="s">
        <v>103</v>
      </c>
      <c r="E128" s="59" t="s">
        <v>79</v>
      </c>
      <c r="F128" s="70" t="s">
        <v>3561</v>
      </c>
      <c r="G128" s="70">
        <v>2003</v>
      </c>
      <c r="H128" s="71">
        <v>5</v>
      </c>
      <c r="I128" s="61">
        <v>0</v>
      </c>
      <c r="J128" s="72">
        <v>123</v>
      </c>
      <c r="K128" s="72">
        <v>1.4</v>
      </c>
      <c r="L128" s="60">
        <v>0</v>
      </c>
      <c r="M128" s="61">
        <v>0</v>
      </c>
      <c r="N128" s="61">
        <v>0</v>
      </c>
      <c r="O128" s="61">
        <v>0</v>
      </c>
      <c r="P128" s="61">
        <v>0</v>
      </c>
      <c r="Q128" s="61">
        <v>0</v>
      </c>
      <c r="R128" s="72">
        <v>1</v>
      </c>
      <c r="S128" s="61">
        <v>0</v>
      </c>
      <c r="T128" s="71">
        <v>0.1</v>
      </c>
      <c r="U128" s="72">
        <v>0.1</v>
      </c>
      <c r="V128" s="72">
        <v>0.1</v>
      </c>
      <c r="W128" s="72">
        <v>0.2</v>
      </c>
      <c r="X128" s="71">
        <v>5</v>
      </c>
      <c r="Y128" s="72">
        <v>12</v>
      </c>
      <c r="Z128" s="72">
        <v>11</v>
      </c>
      <c r="AA128" s="60">
        <v>0</v>
      </c>
      <c r="AB128" s="61">
        <v>0</v>
      </c>
      <c r="AC128" s="61">
        <v>0</v>
      </c>
      <c r="AD128" s="61">
        <v>0</v>
      </c>
      <c r="AE128" s="61">
        <v>0</v>
      </c>
      <c r="AF128" s="71">
        <v>0.08</v>
      </c>
      <c r="AG128" s="72">
        <v>0.05</v>
      </c>
      <c r="AH128" s="72">
        <v>0.14000000000000001</v>
      </c>
      <c r="AI128" s="72">
        <v>0.08</v>
      </c>
      <c r="AJ128" s="72">
        <v>0.14000000000000001</v>
      </c>
      <c r="AK128" s="64" t="s">
        <v>25</v>
      </c>
    </row>
    <row r="129" spans="1:37" ht="17.25" thickBot="1">
      <c r="A129" s="73">
        <v>127</v>
      </c>
      <c r="B129" s="58" t="s">
        <v>174</v>
      </c>
      <c r="C129" s="59" t="s">
        <v>1824</v>
      </c>
      <c r="D129" s="70" t="s">
        <v>104</v>
      </c>
      <c r="E129" s="59" t="s">
        <v>71</v>
      </c>
      <c r="F129" s="70" t="s">
        <v>3370</v>
      </c>
      <c r="G129" s="70">
        <v>1999</v>
      </c>
      <c r="H129" s="71">
        <v>4</v>
      </c>
      <c r="I129" s="72">
        <v>1</v>
      </c>
      <c r="J129" s="72">
        <v>99</v>
      </c>
      <c r="K129" s="72">
        <v>1.1000000000000001</v>
      </c>
      <c r="L129" s="71">
        <v>1</v>
      </c>
      <c r="M129" s="61">
        <v>0</v>
      </c>
      <c r="N129" s="72">
        <v>1</v>
      </c>
      <c r="O129" s="72">
        <v>1</v>
      </c>
      <c r="P129" s="61">
        <v>0</v>
      </c>
      <c r="Q129" s="61">
        <v>0</v>
      </c>
      <c r="R129" s="61">
        <v>0</v>
      </c>
      <c r="S129" s="61">
        <v>0</v>
      </c>
      <c r="T129" s="60">
        <v>0</v>
      </c>
      <c r="U129" s="61">
        <v>0</v>
      </c>
      <c r="V129" s="61">
        <v>0</v>
      </c>
      <c r="W129" s="61">
        <v>0</v>
      </c>
      <c r="X129" s="71">
        <v>9</v>
      </c>
      <c r="Y129" s="72">
        <v>9</v>
      </c>
      <c r="Z129" s="72">
        <v>3</v>
      </c>
      <c r="AA129" s="71">
        <v>0.91</v>
      </c>
      <c r="AB129" s="61">
        <v>0</v>
      </c>
      <c r="AC129" s="72">
        <v>0.91</v>
      </c>
      <c r="AD129" s="72">
        <v>0.91</v>
      </c>
      <c r="AE129" s="72">
        <v>0.91</v>
      </c>
      <c r="AF129" s="71">
        <v>0.03</v>
      </c>
      <c r="AG129" s="61">
        <v>0</v>
      </c>
      <c r="AH129" s="72">
        <v>0.03</v>
      </c>
      <c r="AI129" s="72">
        <v>0.03</v>
      </c>
      <c r="AJ129" s="72">
        <v>0.03</v>
      </c>
      <c r="AK129" s="64" t="s">
        <v>25</v>
      </c>
    </row>
    <row r="130" spans="1:37" ht="17.25" thickBot="1">
      <c r="A130" s="73">
        <v>128</v>
      </c>
      <c r="B130" s="58" t="s">
        <v>2857</v>
      </c>
      <c r="C130" s="59" t="s">
        <v>1863</v>
      </c>
      <c r="D130" s="70" t="s">
        <v>103</v>
      </c>
      <c r="E130" s="59" t="s">
        <v>79</v>
      </c>
      <c r="F130" s="70" t="s">
        <v>3562</v>
      </c>
      <c r="G130" s="70">
        <v>1993</v>
      </c>
      <c r="H130" s="71">
        <v>4</v>
      </c>
      <c r="I130" s="72">
        <v>1</v>
      </c>
      <c r="J130" s="72">
        <v>92</v>
      </c>
      <c r="K130" s="72">
        <v>1</v>
      </c>
      <c r="L130" s="60">
        <v>0</v>
      </c>
      <c r="M130" s="61">
        <v>0</v>
      </c>
      <c r="N130" s="61">
        <v>0</v>
      </c>
      <c r="O130" s="61">
        <v>0</v>
      </c>
      <c r="P130" s="61">
        <v>0</v>
      </c>
      <c r="Q130" s="61">
        <v>0</v>
      </c>
      <c r="R130" s="61">
        <v>0</v>
      </c>
      <c r="S130" s="61">
        <v>0</v>
      </c>
      <c r="T130" s="60">
        <v>0</v>
      </c>
      <c r="U130" s="61">
        <v>0</v>
      </c>
      <c r="V130" s="61">
        <v>0</v>
      </c>
      <c r="W130" s="61">
        <v>0</v>
      </c>
      <c r="X130" s="60">
        <v>0</v>
      </c>
      <c r="Y130" s="72">
        <v>4</v>
      </c>
      <c r="Z130" s="61">
        <v>0</v>
      </c>
      <c r="AA130" s="60">
        <v>0</v>
      </c>
      <c r="AB130" s="61">
        <v>0</v>
      </c>
      <c r="AC130" s="61">
        <v>0</v>
      </c>
      <c r="AD130" s="61">
        <v>0</v>
      </c>
      <c r="AE130" s="61">
        <v>0</v>
      </c>
      <c r="AF130" s="60">
        <v>0</v>
      </c>
      <c r="AG130" s="61">
        <v>0</v>
      </c>
      <c r="AH130" s="61">
        <v>0</v>
      </c>
      <c r="AI130" s="61">
        <v>0</v>
      </c>
      <c r="AJ130" s="61">
        <v>0</v>
      </c>
      <c r="AK130" s="64" t="s">
        <v>25</v>
      </c>
    </row>
    <row r="131" spans="1:37" ht="17.25" thickBot="1">
      <c r="A131" s="73">
        <v>129</v>
      </c>
      <c r="B131" s="58" t="s">
        <v>175</v>
      </c>
      <c r="C131" s="59" t="s">
        <v>1827</v>
      </c>
      <c r="D131" s="70" t="s">
        <v>103</v>
      </c>
      <c r="E131" s="59" t="s">
        <v>69</v>
      </c>
      <c r="F131" s="70" t="s">
        <v>3563</v>
      </c>
      <c r="G131" s="70">
        <v>1992</v>
      </c>
      <c r="H131" s="71">
        <v>5</v>
      </c>
      <c r="I131" s="72">
        <v>3</v>
      </c>
      <c r="J131" s="72">
        <v>318</v>
      </c>
      <c r="K131" s="72">
        <v>3.5</v>
      </c>
      <c r="L131" s="71">
        <v>1</v>
      </c>
      <c r="M131" s="72">
        <v>1</v>
      </c>
      <c r="N131" s="72">
        <v>2</v>
      </c>
      <c r="O131" s="72">
        <v>1</v>
      </c>
      <c r="P131" s="61">
        <v>0</v>
      </c>
      <c r="Q131" s="61">
        <v>0</v>
      </c>
      <c r="R131" s="61">
        <v>0</v>
      </c>
      <c r="S131" s="61">
        <v>0</v>
      </c>
      <c r="T131" s="71">
        <v>0.3</v>
      </c>
      <c r="U131" s="72">
        <v>0.3</v>
      </c>
      <c r="V131" s="72">
        <v>0.4</v>
      </c>
      <c r="W131" s="72">
        <v>0.7</v>
      </c>
      <c r="X131" s="71">
        <v>7</v>
      </c>
      <c r="Y131" s="72">
        <v>17</v>
      </c>
      <c r="Z131" s="72">
        <v>12</v>
      </c>
      <c r="AA131" s="71">
        <v>0.28000000000000003</v>
      </c>
      <c r="AB131" s="72">
        <v>0.28000000000000003</v>
      </c>
      <c r="AC131" s="72">
        <v>0.56999999999999995</v>
      </c>
      <c r="AD131" s="72">
        <v>0.28000000000000003</v>
      </c>
      <c r="AE131" s="72">
        <v>0.56999999999999995</v>
      </c>
      <c r="AF131" s="71">
        <v>0.1</v>
      </c>
      <c r="AG131" s="72">
        <v>0.1</v>
      </c>
      <c r="AH131" s="72">
        <v>0.2</v>
      </c>
      <c r="AI131" s="72">
        <v>0.1</v>
      </c>
      <c r="AJ131" s="72">
        <v>0.2</v>
      </c>
      <c r="AK131" s="64" t="s">
        <v>25</v>
      </c>
    </row>
    <row r="132" spans="1:37" ht="17.25" thickBot="1">
      <c r="A132" s="73">
        <v>130</v>
      </c>
      <c r="B132" s="58" t="s">
        <v>176</v>
      </c>
      <c r="C132" s="59" t="s">
        <v>1844</v>
      </c>
      <c r="D132" s="70" t="s">
        <v>104</v>
      </c>
      <c r="E132" s="59" t="s">
        <v>73</v>
      </c>
      <c r="F132" s="70" t="s">
        <v>3172</v>
      </c>
      <c r="G132" s="70">
        <v>1998</v>
      </c>
      <c r="H132" s="71">
        <v>5</v>
      </c>
      <c r="I132" s="72">
        <v>5</v>
      </c>
      <c r="J132" s="72">
        <v>450</v>
      </c>
      <c r="K132" s="72">
        <v>5</v>
      </c>
      <c r="L132" s="71">
        <v>1</v>
      </c>
      <c r="M132" s="72">
        <v>3</v>
      </c>
      <c r="N132" s="72">
        <v>4</v>
      </c>
      <c r="O132" s="72">
        <v>1</v>
      </c>
      <c r="P132" s="61">
        <v>0</v>
      </c>
      <c r="Q132" s="61">
        <v>0</v>
      </c>
      <c r="R132" s="72">
        <v>2</v>
      </c>
      <c r="S132" s="61">
        <v>0</v>
      </c>
      <c r="T132" s="71">
        <v>0.4</v>
      </c>
      <c r="U132" s="72">
        <v>0.4</v>
      </c>
      <c r="V132" s="72">
        <v>2.8</v>
      </c>
      <c r="W132" s="72">
        <v>3.1</v>
      </c>
      <c r="X132" s="71">
        <v>20</v>
      </c>
      <c r="Y132" s="72">
        <v>39</v>
      </c>
      <c r="Z132" s="72">
        <v>35</v>
      </c>
      <c r="AA132" s="71">
        <v>0.2</v>
      </c>
      <c r="AB132" s="72">
        <v>0.6</v>
      </c>
      <c r="AC132" s="72">
        <v>0.8</v>
      </c>
      <c r="AD132" s="72">
        <v>0.2</v>
      </c>
      <c r="AE132" s="72">
        <v>0.8</v>
      </c>
      <c r="AF132" s="71">
        <v>0.08</v>
      </c>
      <c r="AG132" s="72">
        <v>0.55000000000000004</v>
      </c>
      <c r="AH132" s="72">
        <v>0.63</v>
      </c>
      <c r="AI132" s="72">
        <v>0.08</v>
      </c>
      <c r="AJ132" s="72">
        <v>0.63</v>
      </c>
      <c r="AK132" s="64" t="s">
        <v>25</v>
      </c>
    </row>
    <row r="133" spans="1:37" ht="17.25" thickBot="1">
      <c r="A133" s="73">
        <v>131</v>
      </c>
      <c r="B133" s="58" t="s">
        <v>3163</v>
      </c>
      <c r="C133" s="59" t="s">
        <v>1852</v>
      </c>
      <c r="D133" s="70" t="s">
        <v>104</v>
      </c>
      <c r="E133" s="59" t="s">
        <v>69</v>
      </c>
      <c r="F133" s="70" t="s">
        <v>3564</v>
      </c>
      <c r="G133" s="70">
        <v>1988</v>
      </c>
      <c r="H133" s="71">
        <v>2</v>
      </c>
      <c r="I133" s="72">
        <v>1</v>
      </c>
      <c r="J133" s="72">
        <v>95</v>
      </c>
      <c r="K133" s="72">
        <v>1.1000000000000001</v>
      </c>
      <c r="L133" s="60">
        <v>0</v>
      </c>
      <c r="M133" s="72">
        <v>1</v>
      </c>
      <c r="N133" s="72">
        <v>1</v>
      </c>
      <c r="O133" s="61">
        <v>0</v>
      </c>
      <c r="P133" s="61">
        <v>0</v>
      </c>
      <c r="Q133" s="61">
        <v>0</v>
      </c>
      <c r="R133" s="61">
        <v>0</v>
      </c>
      <c r="S133" s="61">
        <v>0</v>
      </c>
      <c r="T133" s="60">
        <v>0</v>
      </c>
      <c r="U133" s="61">
        <v>0</v>
      </c>
      <c r="V133" s="72">
        <v>0.1</v>
      </c>
      <c r="W133" s="72">
        <v>0.1</v>
      </c>
      <c r="X133" s="60">
        <v>0</v>
      </c>
      <c r="Y133" s="72">
        <v>3</v>
      </c>
      <c r="Z133" s="61">
        <v>0</v>
      </c>
      <c r="AA133" s="60">
        <v>0</v>
      </c>
      <c r="AB133" s="72">
        <v>0.95</v>
      </c>
      <c r="AC133" s="72">
        <v>0.95</v>
      </c>
      <c r="AD133" s="61">
        <v>0</v>
      </c>
      <c r="AE133" s="72">
        <v>0.95</v>
      </c>
      <c r="AF133" s="60">
        <v>0</v>
      </c>
      <c r="AG133" s="72">
        <v>0.1</v>
      </c>
      <c r="AH133" s="72">
        <v>0.1</v>
      </c>
      <c r="AI133" s="61">
        <v>0</v>
      </c>
      <c r="AJ133" s="72">
        <v>0.1</v>
      </c>
      <c r="AK133" s="64" t="s">
        <v>25</v>
      </c>
    </row>
    <row r="134" spans="1:37" ht="17.25" thickBot="1">
      <c r="A134" s="73">
        <v>132</v>
      </c>
      <c r="B134" s="58" t="s">
        <v>177</v>
      </c>
      <c r="C134" s="59" t="s">
        <v>1814</v>
      </c>
      <c r="D134" s="70" t="s">
        <v>1812</v>
      </c>
      <c r="E134" s="59" t="s">
        <v>85</v>
      </c>
      <c r="F134" s="70" t="s">
        <v>3565</v>
      </c>
      <c r="G134" s="70">
        <v>1998</v>
      </c>
      <c r="H134" s="71">
        <v>6</v>
      </c>
      <c r="I134" s="72">
        <v>6</v>
      </c>
      <c r="J134" s="72">
        <v>540</v>
      </c>
      <c r="K134" s="72">
        <v>6</v>
      </c>
      <c r="L134" s="71">
        <v>1</v>
      </c>
      <c r="M134" s="61">
        <v>0</v>
      </c>
      <c r="N134" s="72">
        <v>1</v>
      </c>
      <c r="O134" s="72">
        <v>1</v>
      </c>
      <c r="P134" s="61">
        <v>0</v>
      </c>
      <c r="Q134" s="61">
        <v>0</v>
      </c>
      <c r="R134" s="72">
        <v>1</v>
      </c>
      <c r="S134" s="61">
        <v>0</v>
      </c>
      <c r="T134" s="71">
        <v>2.2999999999999998</v>
      </c>
      <c r="U134" s="72">
        <v>2.2999999999999998</v>
      </c>
      <c r="V134" s="72">
        <v>1</v>
      </c>
      <c r="W134" s="72">
        <v>3.2</v>
      </c>
      <c r="X134" s="71">
        <v>19</v>
      </c>
      <c r="Y134" s="72">
        <v>21</v>
      </c>
      <c r="Z134" s="72">
        <v>39</v>
      </c>
      <c r="AA134" s="71">
        <v>0.17</v>
      </c>
      <c r="AB134" s="61">
        <v>0</v>
      </c>
      <c r="AC134" s="72">
        <v>0.17</v>
      </c>
      <c r="AD134" s="72">
        <v>0.17</v>
      </c>
      <c r="AE134" s="72">
        <v>0.17</v>
      </c>
      <c r="AF134" s="71">
        <v>0.38</v>
      </c>
      <c r="AG134" s="72">
        <v>0.16</v>
      </c>
      <c r="AH134" s="72">
        <v>0.54</v>
      </c>
      <c r="AI134" s="72">
        <v>0.38</v>
      </c>
      <c r="AJ134" s="72">
        <v>0.54</v>
      </c>
      <c r="AK134" s="64" t="s">
        <v>25</v>
      </c>
    </row>
    <row r="135" spans="1:37" ht="17.25" thickBot="1">
      <c r="A135" s="73">
        <v>133</v>
      </c>
      <c r="B135" s="58" t="s">
        <v>3039</v>
      </c>
      <c r="C135" s="59" t="s">
        <v>1822</v>
      </c>
      <c r="D135" s="70" t="s">
        <v>103</v>
      </c>
      <c r="E135" s="59" t="s">
        <v>73</v>
      </c>
      <c r="F135" s="70" t="s">
        <v>3566</v>
      </c>
      <c r="G135" s="70">
        <v>2002</v>
      </c>
      <c r="H135" s="71">
        <v>2</v>
      </c>
      <c r="I135" s="61">
        <v>0</v>
      </c>
      <c r="J135" s="72">
        <v>72</v>
      </c>
      <c r="K135" s="72">
        <v>0.8</v>
      </c>
      <c r="L135" s="60">
        <v>0</v>
      </c>
      <c r="M135" s="61">
        <v>0</v>
      </c>
      <c r="N135" s="61">
        <v>0</v>
      </c>
      <c r="O135" s="61">
        <v>0</v>
      </c>
      <c r="P135" s="61">
        <v>0</v>
      </c>
      <c r="Q135" s="61">
        <v>0</v>
      </c>
      <c r="R135" s="61">
        <v>0</v>
      </c>
      <c r="S135" s="61">
        <v>0</v>
      </c>
      <c r="T135" s="71">
        <v>1.1000000000000001</v>
      </c>
      <c r="U135" s="72">
        <v>1.1000000000000001</v>
      </c>
      <c r="V135" s="61">
        <v>0</v>
      </c>
      <c r="W135" s="72">
        <v>1.1000000000000001</v>
      </c>
      <c r="X135" s="71">
        <v>1</v>
      </c>
      <c r="Y135" s="72">
        <v>7</v>
      </c>
      <c r="Z135" s="72">
        <v>5</v>
      </c>
      <c r="AA135" s="60">
        <v>0</v>
      </c>
      <c r="AB135" s="61">
        <v>0</v>
      </c>
      <c r="AC135" s="61">
        <v>0</v>
      </c>
      <c r="AD135" s="61">
        <v>0</v>
      </c>
      <c r="AE135" s="61">
        <v>0</v>
      </c>
      <c r="AF135" s="71">
        <v>1.4</v>
      </c>
      <c r="AG135" s="61">
        <v>0</v>
      </c>
      <c r="AH135" s="72">
        <v>1.4</v>
      </c>
      <c r="AI135" s="72">
        <v>1.4</v>
      </c>
      <c r="AJ135" s="72">
        <v>1.4</v>
      </c>
      <c r="AK135" s="64" t="s">
        <v>25</v>
      </c>
    </row>
    <row r="136" spans="1:37" ht="17.25" thickBot="1">
      <c r="A136" s="73">
        <v>134</v>
      </c>
      <c r="B136" s="58" t="s">
        <v>179</v>
      </c>
      <c r="C136" s="59" t="s">
        <v>1834</v>
      </c>
      <c r="D136" s="70" t="s">
        <v>102</v>
      </c>
      <c r="E136" s="59" t="s">
        <v>73</v>
      </c>
      <c r="F136" s="70" t="s">
        <v>3567</v>
      </c>
      <c r="G136" s="70">
        <v>2004</v>
      </c>
      <c r="H136" s="71">
        <v>6</v>
      </c>
      <c r="I136" s="72">
        <v>3</v>
      </c>
      <c r="J136" s="72">
        <v>258</v>
      </c>
      <c r="K136" s="72">
        <v>2.9</v>
      </c>
      <c r="L136" s="71">
        <v>4</v>
      </c>
      <c r="M136" s="61">
        <v>0</v>
      </c>
      <c r="N136" s="72">
        <v>4</v>
      </c>
      <c r="O136" s="72">
        <v>4</v>
      </c>
      <c r="P136" s="61">
        <v>0</v>
      </c>
      <c r="Q136" s="61">
        <v>0</v>
      </c>
      <c r="R136" s="61">
        <v>0</v>
      </c>
      <c r="S136" s="61">
        <v>0</v>
      </c>
      <c r="T136" s="71">
        <v>2.5</v>
      </c>
      <c r="U136" s="72">
        <v>2.5</v>
      </c>
      <c r="V136" s="72">
        <v>0.1</v>
      </c>
      <c r="W136" s="72">
        <v>2.6</v>
      </c>
      <c r="X136" s="71">
        <v>3</v>
      </c>
      <c r="Y136" s="72">
        <v>5</v>
      </c>
      <c r="Z136" s="72">
        <v>12</v>
      </c>
      <c r="AA136" s="71">
        <v>1.4</v>
      </c>
      <c r="AB136" s="61">
        <v>0</v>
      </c>
      <c r="AC136" s="72">
        <v>1.4</v>
      </c>
      <c r="AD136" s="72">
        <v>1.4</v>
      </c>
      <c r="AE136" s="72">
        <v>1.4</v>
      </c>
      <c r="AF136" s="71">
        <v>0.86</v>
      </c>
      <c r="AG136" s="72">
        <v>0.04</v>
      </c>
      <c r="AH136" s="72">
        <v>0.9</v>
      </c>
      <c r="AI136" s="72">
        <v>0.86</v>
      </c>
      <c r="AJ136" s="72">
        <v>0.9</v>
      </c>
      <c r="AK136" s="64" t="s">
        <v>25</v>
      </c>
    </row>
    <row r="137" spans="1:37" ht="17.25" thickBot="1">
      <c r="A137" s="73">
        <v>135</v>
      </c>
      <c r="B137" s="58" t="s">
        <v>180</v>
      </c>
      <c r="C137" s="59" t="s">
        <v>1843</v>
      </c>
      <c r="D137" s="70" t="s">
        <v>1812</v>
      </c>
      <c r="E137" s="59" t="s">
        <v>69</v>
      </c>
      <c r="F137" s="70" t="s">
        <v>3568</v>
      </c>
      <c r="G137" s="70">
        <v>1994</v>
      </c>
      <c r="H137" s="71">
        <v>6</v>
      </c>
      <c r="I137" s="72">
        <v>6</v>
      </c>
      <c r="J137" s="72">
        <v>540</v>
      </c>
      <c r="K137" s="72">
        <v>6</v>
      </c>
      <c r="L137" s="71">
        <v>2</v>
      </c>
      <c r="M137" s="72">
        <v>1</v>
      </c>
      <c r="N137" s="72">
        <v>3</v>
      </c>
      <c r="O137" s="72">
        <v>1</v>
      </c>
      <c r="P137" s="72">
        <v>1</v>
      </c>
      <c r="Q137" s="72">
        <v>1</v>
      </c>
      <c r="R137" s="72">
        <v>3</v>
      </c>
      <c r="S137" s="61">
        <v>0</v>
      </c>
      <c r="T137" s="71">
        <v>2.5</v>
      </c>
      <c r="U137" s="72">
        <v>1.7</v>
      </c>
      <c r="V137" s="72">
        <v>2.8</v>
      </c>
      <c r="W137" s="72">
        <v>4.5</v>
      </c>
      <c r="X137" s="71">
        <v>6</v>
      </c>
      <c r="Y137" s="72">
        <v>53</v>
      </c>
      <c r="Z137" s="72">
        <v>36</v>
      </c>
      <c r="AA137" s="71">
        <v>0.33</v>
      </c>
      <c r="AB137" s="72">
        <v>0.17</v>
      </c>
      <c r="AC137" s="72">
        <v>0.5</v>
      </c>
      <c r="AD137" s="72">
        <v>0.17</v>
      </c>
      <c r="AE137" s="72">
        <v>0.33</v>
      </c>
      <c r="AF137" s="71">
        <v>0.42</v>
      </c>
      <c r="AG137" s="72">
        <v>0.46</v>
      </c>
      <c r="AH137" s="72">
        <v>0.88</v>
      </c>
      <c r="AI137" s="72">
        <v>0.28000000000000003</v>
      </c>
      <c r="AJ137" s="72">
        <v>0.75</v>
      </c>
      <c r="AK137" s="64" t="s">
        <v>25</v>
      </c>
    </row>
    <row r="138" spans="1:37" ht="17.25" thickBot="1">
      <c r="A138" s="73">
        <v>136</v>
      </c>
      <c r="B138" s="58" t="s">
        <v>1780</v>
      </c>
      <c r="C138" s="59" t="s">
        <v>1823</v>
      </c>
      <c r="D138" s="70" t="s">
        <v>103</v>
      </c>
      <c r="E138" s="59" t="s">
        <v>81</v>
      </c>
      <c r="F138" s="70" t="s">
        <v>3569</v>
      </c>
      <c r="G138" s="70">
        <v>2001</v>
      </c>
      <c r="H138" s="71">
        <v>6</v>
      </c>
      <c r="I138" s="72">
        <v>6</v>
      </c>
      <c r="J138" s="72">
        <v>507</v>
      </c>
      <c r="K138" s="72">
        <v>5.6</v>
      </c>
      <c r="L138" s="60">
        <v>0</v>
      </c>
      <c r="M138" s="61">
        <v>0</v>
      </c>
      <c r="N138" s="61">
        <v>0</v>
      </c>
      <c r="O138" s="61">
        <v>0</v>
      </c>
      <c r="P138" s="61">
        <v>0</v>
      </c>
      <c r="Q138" s="72">
        <v>1</v>
      </c>
      <c r="R138" s="72">
        <v>2</v>
      </c>
      <c r="S138" s="61">
        <v>0</v>
      </c>
      <c r="T138" s="71">
        <v>1.7</v>
      </c>
      <c r="U138" s="72">
        <v>0.9</v>
      </c>
      <c r="V138" s="72">
        <v>1</v>
      </c>
      <c r="W138" s="72">
        <v>1.9</v>
      </c>
      <c r="X138" s="71">
        <v>17</v>
      </c>
      <c r="Y138" s="72">
        <v>69</v>
      </c>
      <c r="Z138" s="72">
        <v>19</v>
      </c>
      <c r="AA138" s="60">
        <v>0</v>
      </c>
      <c r="AB138" s="61">
        <v>0</v>
      </c>
      <c r="AC138" s="61">
        <v>0</v>
      </c>
      <c r="AD138" s="61">
        <v>0</v>
      </c>
      <c r="AE138" s="61">
        <v>0</v>
      </c>
      <c r="AF138" s="71">
        <v>0.3</v>
      </c>
      <c r="AG138" s="72">
        <v>0.18</v>
      </c>
      <c r="AH138" s="72">
        <v>0.48</v>
      </c>
      <c r="AI138" s="72">
        <v>0.16</v>
      </c>
      <c r="AJ138" s="72">
        <v>0.34</v>
      </c>
      <c r="AK138" s="64" t="s">
        <v>25</v>
      </c>
    </row>
    <row r="139" spans="1:37" ht="17.25" thickBot="1">
      <c r="A139" s="73">
        <v>137</v>
      </c>
      <c r="B139" s="58" t="s">
        <v>2696</v>
      </c>
      <c r="C139" s="59" t="s">
        <v>1820</v>
      </c>
      <c r="D139" s="70" t="s">
        <v>111</v>
      </c>
      <c r="E139" s="59" t="s">
        <v>77</v>
      </c>
      <c r="F139" s="70" t="s">
        <v>3570</v>
      </c>
      <c r="G139" s="70">
        <v>1993</v>
      </c>
      <c r="H139" s="71">
        <v>6</v>
      </c>
      <c r="I139" s="72">
        <v>6</v>
      </c>
      <c r="J139" s="72">
        <v>540</v>
      </c>
      <c r="K139" s="72">
        <v>6</v>
      </c>
      <c r="L139" s="60">
        <v>0</v>
      </c>
      <c r="M139" s="61">
        <v>0</v>
      </c>
      <c r="N139" s="61">
        <v>0</v>
      </c>
      <c r="O139" s="61">
        <v>0</v>
      </c>
      <c r="P139" s="61">
        <v>0</v>
      </c>
      <c r="Q139" s="61">
        <v>0</v>
      </c>
      <c r="R139" s="72">
        <v>1</v>
      </c>
      <c r="S139" s="61">
        <v>0</v>
      </c>
      <c r="T139" s="60">
        <v>0</v>
      </c>
      <c r="U139" s="61">
        <v>0</v>
      </c>
      <c r="V139" s="61">
        <v>0</v>
      </c>
      <c r="W139" s="61">
        <v>0</v>
      </c>
      <c r="X139" s="60">
        <v>0</v>
      </c>
      <c r="Y139" s="72">
        <v>1</v>
      </c>
      <c r="Z139" s="61">
        <v>0</v>
      </c>
      <c r="AA139" s="60">
        <v>0</v>
      </c>
      <c r="AB139" s="61">
        <v>0</v>
      </c>
      <c r="AC139" s="61">
        <v>0</v>
      </c>
      <c r="AD139" s="61">
        <v>0</v>
      </c>
      <c r="AE139" s="61">
        <v>0</v>
      </c>
      <c r="AF139" s="60">
        <v>0</v>
      </c>
      <c r="AG139" s="61">
        <v>0</v>
      </c>
      <c r="AH139" s="61">
        <v>0</v>
      </c>
      <c r="AI139" s="61">
        <v>0</v>
      </c>
      <c r="AJ139" s="61">
        <v>0</v>
      </c>
      <c r="AK139" s="64" t="s">
        <v>25</v>
      </c>
    </row>
    <row r="140" spans="1:37" ht="17.25" thickBot="1">
      <c r="A140" s="73">
        <v>138</v>
      </c>
      <c r="B140" s="58" t="s">
        <v>181</v>
      </c>
      <c r="C140" s="59" t="s">
        <v>1814</v>
      </c>
      <c r="D140" s="70" t="s">
        <v>1821</v>
      </c>
      <c r="E140" s="59" t="s">
        <v>65</v>
      </c>
      <c r="F140" s="70" t="s">
        <v>3571</v>
      </c>
      <c r="G140" s="70">
        <v>2000</v>
      </c>
      <c r="H140" s="71">
        <v>6</v>
      </c>
      <c r="I140" s="72">
        <v>5</v>
      </c>
      <c r="J140" s="72">
        <v>426</v>
      </c>
      <c r="K140" s="72">
        <v>4.7</v>
      </c>
      <c r="L140" s="71">
        <v>1</v>
      </c>
      <c r="M140" s="72">
        <v>3</v>
      </c>
      <c r="N140" s="72">
        <v>4</v>
      </c>
      <c r="O140" s="72">
        <v>1</v>
      </c>
      <c r="P140" s="61">
        <v>0</v>
      </c>
      <c r="Q140" s="61">
        <v>0</v>
      </c>
      <c r="R140" s="61">
        <v>0</v>
      </c>
      <c r="S140" s="61">
        <v>0</v>
      </c>
      <c r="T140" s="71">
        <v>0.8</v>
      </c>
      <c r="U140" s="72">
        <v>0.8</v>
      </c>
      <c r="V140" s="72">
        <v>1.2</v>
      </c>
      <c r="W140" s="72">
        <v>2</v>
      </c>
      <c r="X140" s="71">
        <v>12</v>
      </c>
      <c r="Y140" s="72">
        <v>26</v>
      </c>
      <c r="Z140" s="72">
        <v>40</v>
      </c>
      <c r="AA140" s="71">
        <v>0.21</v>
      </c>
      <c r="AB140" s="72">
        <v>0.63</v>
      </c>
      <c r="AC140" s="72">
        <v>0.85</v>
      </c>
      <c r="AD140" s="72">
        <v>0.21</v>
      </c>
      <c r="AE140" s="72">
        <v>0.85</v>
      </c>
      <c r="AF140" s="71">
        <v>0.18</v>
      </c>
      <c r="AG140" s="72">
        <v>0.25</v>
      </c>
      <c r="AH140" s="72">
        <v>0.43</v>
      </c>
      <c r="AI140" s="72">
        <v>0.18</v>
      </c>
      <c r="AJ140" s="72">
        <v>0.43</v>
      </c>
      <c r="AK140" s="64" t="s">
        <v>25</v>
      </c>
    </row>
    <row r="141" spans="1:37" ht="17.25" thickBot="1">
      <c r="A141" s="73">
        <v>139</v>
      </c>
      <c r="B141" s="58" t="s">
        <v>2697</v>
      </c>
      <c r="C141" s="59" t="s">
        <v>1814</v>
      </c>
      <c r="D141" s="70" t="s">
        <v>111</v>
      </c>
      <c r="E141" s="59" t="s">
        <v>2353</v>
      </c>
      <c r="F141" s="70" t="s">
        <v>3572</v>
      </c>
      <c r="G141" s="70">
        <v>1991</v>
      </c>
      <c r="H141" s="71">
        <v>6</v>
      </c>
      <c r="I141" s="72">
        <v>6</v>
      </c>
      <c r="J141" s="72">
        <v>540</v>
      </c>
      <c r="K141" s="72">
        <v>6</v>
      </c>
      <c r="L141" s="60">
        <v>0</v>
      </c>
      <c r="M141" s="61">
        <v>0</v>
      </c>
      <c r="N141" s="61">
        <v>0</v>
      </c>
      <c r="O141" s="61">
        <v>0</v>
      </c>
      <c r="P141" s="61">
        <v>0</v>
      </c>
      <c r="Q141" s="61">
        <v>0</v>
      </c>
      <c r="R141" s="72">
        <v>1</v>
      </c>
      <c r="S141" s="61">
        <v>0</v>
      </c>
      <c r="T141" s="60">
        <v>0</v>
      </c>
      <c r="U141" s="61">
        <v>0</v>
      </c>
      <c r="V141" s="61">
        <v>0</v>
      </c>
      <c r="W141" s="61">
        <v>0</v>
      </c>
      <c r="X141" s="60">
        <v>0</v>
      </c>
      <c r="Y141" s="61">
        <v>0</v>
      </c>
      <c r="Z141" s="61">
        <v>0</v>
      </c>
      <c r="AA141" s="60">
        <v>0</v>
      </c>
      <c r="AB141" s="61">
        <v>0</v>
      </c>
      <c r="AC141" s="61">
        <v>0</v>
      </c>
      <c r="AD141" s="61">
        <v>0</v>
      </c>
      <c r="AE141" s="61">
        <v>0</v>
      </c>
      <c r="AF141" s="60">
        <v>0</v>
      </c>
      <c r="AG141" s="61">
        <v>0</v>
      </c>
      <c r="AH141" s="61">
        <v>0</v>
      </c>
      <c r="AI141" s="61">
        <v>0</v>
      </c>
      <c r="AJ141" s="61">
        <v>0</v>
      </c>
      <c r="AK141" s="64" t="s">
        <v>25</v>
      </c>
    </row>
    <row r="142" spans="1:37" ht="17.25" thickBot="1">
      <c r="A142" s="73">
        <v>140</v>
      </c>
      <c r="B142" s="58" t="s">
        <v>182</v>
      </c>
      <c r="C142" s="59" t="s">
        <v>1822</v>
      </c>
      <c r="D142" s="70" t="s">
        <v>1812</v>
      </c>
      <c r="E142" s="59" t="s">
        <v>91</v>
      </c>
      <c r="F142" s="70" t="s">
        <v>3573</v>
      </c>
      <c r="G142" s="70">
        <v>1996</v>
      </c>
      <c r="H142" s="71">
        <v>5</v>
      </c>
      <c r="I142" s="72">
        <v>1</v>
      </c>
      <c r="J142" s="72">
        <v>143</v>
      </c>
      <c r="K142" s="72">
        <v>1.6</v>
      </c>
      <c r="L142" s="60">
        <v>0</v>
      </c>
      <c r="M142" s="61">
        <v>0</v>
      </c>
      <c r="N142" s="61">
        <v>0</v>
      </c>
      <c r="O142" s="61">
        <v>0</v>
      </c>
      <c r="P142" s="61">
        <v>0</v>
      </c>
      <c r="Q142" s="61">
        <v>0</v>
      </c>
      <c r="R142" s="61">
        <v>0</v>
      </c>
      <c r="S142" s="61">
        <v>0</v>
      </c>
      <c r="T142" s="71">
        <v>0.2</v>
      </c>
      <c r="U142" s="72">
        <v>0.2</v>
      </c>
      <c r="V142" s="72">
        <v>0.1</v>
      </c>
      <c r="W142" s="72">
        <v>0.3</v>
      </c>
      <c r="X142" s="71">
        <v>2</v>
      </c>
      <c r="Y142" s="72">
        <v>7</v>
      </c>
      <c r="Z142" s="72">
        <v>9</v>
      </c>
      <c r="AA142" s="60">
        <v>0</v>
      </c>
      <c r="AB142" s="61">
        <v>0</v>
      </c>
      <c r="AC142" s="61">
        <v>0</v>
      </c>
      <c r="AD142" s="61">
        <v>0</v>
      </c>
      <c r="AE142" s="61">
        <v>0</v>
      </c>
      <c r="AF142" s="71">
        <v>0.15</v>
      </c>
      <c r="AG142" s="72">
        <v>0.05</v>
      </c>
      <c r="AH142" s="72">
        <v>0.2</v>
      </c>
      <c r="AI142" s="72">
        <v>0.15</v>
      </c>
      <c r="AJ142" s="72">
        <v>0.2</v>
      </c>
      <c r="AK142" s="64" t="s">
        <v>25</v>
      </c>
    </row>
    <row r="143" spans="1:37" ht="17.25" thickBot="1">
      <c r="A143" s="73">
        <v>141</v>
      </c>
      <c r="B143" s="58" t="s">
        <v>2698</v>
      </c>
      <c r="C143" s="59" t="s">
        <v>2699</v>
      </c>
      <c r="D143" s="70" t="s">
        <v>1821</v>
      </c>
      <c r="E143" s="59" t="s">
        <v>2352</v>
      </c>
      <c r="F143" s="70" t="s">
        <v>3574</v>
      </c>
      <c r="G143" s="70">
        <v>2000</v>
      </c>
      <c r="H143" s="71">
        <v>4</v>
      </c>
      <c r="I143" s="72">
        <v>4</v>
      </c>
      <c r="J143" s="72">
        <v>348</v>
      </c>
      <c r="K143" s="72">
        <v>3.9</v>
      </c>
      <c r="L143" s="71">
        <v>2</v>
      </c>
      <c r="M143" s="72">
        <v>1</v>
      </c>
      <c r="N143" s="72">
        <v>3</v>
      </c>
      <c r="O143" s="72">
        <v>2</v>
      </c>
      <c r="P143" s="61">
        <v>0</v>
      </c>
      <c r="Q143" s="61">
        <v>0</v>
      </c>
      <c r="R143" s="61">
        <v>0</v>
      </c>
      <c r="S143" s="72">
        <v>1</v>
      </c>
      <c r="T143" s="71">
        <v>1</v>
      </c>
      <c r="U143" s="72">
        <v>1</v>
      </c>
      <c r="V143" s="72">
        <v>0.1</v>
      </c>
      <c r="W143" s="72">
        <v>1.1000000000000001</v>
      </c>
      <c r="X143" s="71">
        <v>12</v>
      </c>
      <c r="Y143" s="72">
        <v>4</v>
      </c>
      <c r="Z143" s="72">
        <v>18</v>
      </c>
      <c r="AA143" s="71">
        <v>0.52</v>
      </c>
      <c r="AB143" s="72">
        <v>0.26</v>
      </c>
      <c r="AC143" s="72">
        <v>0.78</v>
      </c>
      <c r="AD143" s="72">
        <v>0.52</v>
      </c>
      <c r="AE143" s="72">
        <v>0.78</v>
      </c>
      <c r="AF143" s="71">
        <v>0.25</v>
      </c>
      <c r="AG143" s="72">
        <v>0.04</v>
      </c>
      <c r="AH143" s="72">
        <v>0.28999999999999998</v>
      </c>
      <c r="AI143" s="72">
        <v>0.25</v>
      </c>
      <c r="AJ143" s="72">
        <v>0.28999999999999998</v>
      </c>
      <c r="AK143" s="64" t="s">
        <v>25</v>
      </c>
    </row>
    <row r="144" spans="1:37" ht="17.25" thickBot="1">
      <c r="A144" s="73">
        <v>142</v>
      </c>
      <c r="B144" s="58" t="s">
        <v>185</v>
      </c>
      <c r="C144" s="59" t="s">
        <v>1820</v>
      </c>
      <c r="D144" s="70" t="s">
        <v>1812</v>
      </c>
      <c r="E144" s="59" t="s">
        <v>79</v>
      </c>
      <c r="F144" s="70" t="s">
        <v>3575</v>
      </c>
      <c r="G144" s="70">
        <v>1999</v>
      </c>
      <c r="H144" s="71">
        <v>6</v>
      </c>
      <c r="I144" s="72">
        <v>4</v>
      </c>
      <c r="J144" s="72">
        <v>275</v>
      </c>
      <c r="K144" s="72">
        <v>3.1</v>
      </c>
      <c r="L144" s="71">
        <v>1</v>
      </c>
      <c r="M144" s="61">
        <v>0</v>
      </c>
      <c r="N144" s="72">
        <v>1</v>
      </c>
      <c r="O144" s="72">
        <v>1</v>
      </c>
      <c r="P144" s="61">
        <v>0</v>
      </c>
      <c r="Q144" s="61">
        <v>0</v>
      </c>
      <c r="R144" s="61">
        <v>0</v>
      </c>
      <c r="S144" s="61">
        <v>0</v>
      </c>
      <c r="T144" s="71">
        <v>1.4</v>
      </c>
      <c r="U144" s="72">
        <v>1.4</v>
      </c>
      <c r="V144" s="72">
        <v>0.2</v>
      </c>
      <c r="W144" s="72">
        <v>1.6</v>
      </c>
      <c r="X144" s="71">
        <v>7</v>
      </c>
      <c r="Y144" s="72">
        <v>15</v>
      </c>
      <c r="Z144" s="72">
        <v>21</v>
      </c>
      <c r="AA144" s="71">
        <v>0.33</v>
      </c>
      <c r="AB144" s="61">
        <v>0</v>
      </c>
      <c r="AC144" s="72">
        <v>0.33</v>
      </c>
      <c r="AD144" s="72">
        <v>0.33</v>
      </c>
      <c r="AE144" s="72">
        <v>0.33</v>
      </c>
      <c r="AF144" s="71">
        <v>0.47</v>
      </c>
      <c r="AG144" s="72">
        <v>0.06</v>
      </c>
      <c r="AH144" s="72">
        <v>0.53</v>
      </c>
      <c r="AI144" s="72">
        <v>0.47</v>
      </c>
      <c r="AJ144" s="72">
        <v>0.53</v>
      </c>
      <c r="AK144" s="64" t="s">
        <v>25</v>
      </c>
    </row>
    <row r="145" spans="1:37" ht="17.25" thickBot="1">
      <c r="A145" s="73">
        <v>143</v>
      </c>
      <c r="B145" s="58" t="s">
        <v>186</v>
      </c>
      <c r="C145" s="59" t="s">
        <v>1814</v>
      </c>
      <c r="D145" s="70" t="s">
        <v>103</v>
      </c>
      <c r="E145" s="59" t="s">
        <v>81</v>
      </c>
      <c r="F145" s="70" t="s">
        <v>3326</v>
      </c>
      <c r="G145" s="70">
        <v>2000</v>
      </c>
      <c r="H145" s="71">
        <v>6</v>
      </c>
      <c r="I145" s="72">
        <v>6</v>
      </c>
      <c r="J145" s="72">
        <v>495</v>
      </c>
      <c r="K145" s="72">
        <v>5.5</v>
      </c>
      <c r="L145" s="60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72">
        <v>1</v>
      </c>
      <c r="S145" s="61">
        <v>0</v>
      </c>
      <c r="T145" s="71">
        <v>0.5</v>
      </c>
      <c r="U145" s="72">
        <v>0.5</v>
      </c>
      <c r="V145" s="72">
        <v>0.4</v>
      </c>
      <c r="W145" s="72">
        <v>0.9</v>
      </c>
      <c r="X145" s="71">
        <v>9</v>
      </c>
      <c r="Y145" s="72">
        <v>36</v>
      </c>
      <c r="Z145" s="72">
        <v>18</v>
      </c>
      <c r="AA145" s="60">
        <v>0</v>
      </c>
      <c r="AB145" s="61">
        <v>0</v>
      </c>
      <c r="AC145" s="61">
        <v>0</v>
      </c>
      <c r="AD145" s="61">
        <v>0</v>
      </c>
      <c r="AE145" s="61">
        <v>0</v>
      </c>
      <c r="AF145" s="71">
        <v>0.09</v>
      </c>
      <c r="AG145" s="72">
        <v>0.08</v>
      </c>
      <c r="AH145" s="72">
        <v>0.17</v>
      </c>
      <c r="AI145" s="72">
        <v>0.09</v>
      </c>
      <c r="AJ145" s="72">
        <v>0.17</v>
      </c>
      <c r="AK145" s="64" t="s">
        <v>25</v>
      </c>
    </row>
    <row r="146" spans="1:37" ht="17.25" thickBot="1">
      <c r="A146" s="73">
        <v>144</v>
      </c>
      <c r="B146" s="58" t="s">
        <v>187</v>
      </c>
      <c r="C146" s="59" t="s">
        <v>1853</v>
      </c>
      <c r="D146" s="70" t="s">
        <v>103</v>
      </c>
      <c r="E146" s="59" t="s">
        <v>96</v>
      </c>
      <c r="F146" s="70" t="s">
        <v>3576</v>
      </c>
      <c r="G146" s="70">
        <v>1989</v>
      </c>
      <c r="H146" s="71">
        <v>6</v>
      </c>
      <c r="I146" s="72">
        <v>6</v>
      </c>
      <c r="J146" s="72">
        <v>494</v>
      </c>
      <c r="K146" s="72">
        <v>5.5</v>
      </c>
      <c r="L146" s="60">
        <v>0</v>
      </c>
      <c r="M146" s="61">
        <v>0</v>
      </c>
      <c r="N146" s="61">
        <v>0</v>
      </c>
      <c r="O146" s="61">
        <v>0</v>
      </c>
      <c r="P146" s="61">
        <v>0</v>
      </c>
      <c r="Q146" s="61">
        <v>0</v>
      </c>
      <c r="R146" s="72">
        <v>1</v>
      </c>
      <c r="S146" s="61">
        <v>0</v>
      </c>
      <c r="T146" s="71">
        <v>0.2</v>
      </c>
      <c r="U146" s="72">
        <v>0.2</v>
      </c>
      <c r="V146" s="72">
        <v>0.5</v>
      </c>
      <c r="W146" s="72">
        <v>0.7</v>
      </c>
      <c r="X146" s="71">
        <v>13</v>
      </c>
      <c r="Y146" s="72">
        <v>24</v>
      </c>
      <c r="Z146" s="72">
        <v>10</v>
      </c>
      <c r="AA146" s="60">
        <v>0</v>
      </c>
      <c r="AB146" s="61">
        <v>0</v>
      </c>
      <c r="AC146" s="61">
        <v>0</v>
      </c>
      <c r="AD146" s="61">
        <v>0</v>
      </c>
      <c r="AE146" s="61">
        <v>0</v>
      </c>
      <c r="AF146" s="71">
        <v>0.03</v>
      </c>
      <c r="AG146" s="72">
        <v>0.09</v>
      </c>
      <c r="AH146" s="72">
        <v>0.13</v>
      </c>
      <c r="AI146" s="72">
        <v>0.03</v>
      </c>
      <c r="AJ146" s="72">
        <v>0.13</v>
      </c>
      <c r="AK146" s="64" t="s">
        <v>25</v>
      </c>
    </row>
    <row r="147" spans="1:37" ht="17.25" thickBot="1">
      <c r="A147" s="73">
        <v>145</v>
      </c>
      <c r="B147" s="58" t="s">
        <v>188</v>
      </c>
      <c r="C147" s="59" t="s">
        <v>1823</v>
      </c>
      <c r="D147" s="70" t="s">
        <v>1821</v>
      </c>
      <c r="E147" s="59" t="s">
        <v>69</v>
      </c>
      <c r="F147" s="70" t="s">
        <v>3577</v>
      </c>
      <c r="G147" s="70">
        <v>2004</v>
      </c>
      <c r="H147" s="71">
        <v>4</v>
      </c>
      <c r="I147" s="72">
        <v>2</v>
      </c>
      <c r="J147" s="72">
        <v>145</v>
      </c>
      <c r="K147" s="72">
        <v>1.6</v>
      </c>
      <c r="L147" s="60">
        <v>0</v>
      </c>
      <c r="M147" s="61">
        <v>0</v>
      </c>
      <c r="N147" s="61">
        <v>0</v>
      </c>
      <c r="O147" s="61">
        <v>0</v>
      </c>
      <c r="P147" s="61">
        <v>0</v>
      </c>
      <c r="Q147" s="61">
        <v>0</v>
      </c>
      <c r="R147" s="61">
        <v>0</v>
      </c>
      <c r="S147" s="61">
        <v>0</v>
      </c>
      <c r="T147" s="71">
        <v>0.3</v>
      </c>
      <c r="U147" s="72">
        <v>0.3</v>
      </c>
      <c r="V147" s="61">
        <v>0</v>
      </c>
      <c r="W147" s="72">
        <v>0.4</v>
      </c>
      <c r="X147" s="71">
        <v>8</v>
      </c>
      <c r="Y147" s="72">
        <v>4</v>
      </c>
      <c r="Z147" s="72">
        <v>20</v>
      </c>
      <c r="AA147" s="60">
        <v>0</v>
      </c>
      <c r="AB147" s="61">
        <v>0</v>
      </c>
      <c r="AC147" s="61">
        <v>0</v>
      </c>
      <c r="AD147" s="61">
        <v>0</v>
      </c>
      <c r="AE147" s="61">
        <v>0</v>
      </c>
      <c r="AF147" s="71">
        <v>0.2</v>
      </c>
      <c r="AG147" s="72">
        <v>0.03</v>
      </c>
      <c r="AH147" s="72">
        <v>0.23</v>
      </c>
      <c r="AI147" s="72">
        <v>0.2</v>
      </c>
      <c r="AJ147" s="72">
        <v>0.23</v>
      </c>
      <c r="AK147" s="64" t="s">
        <v>25</v>
      </c>
    </row>
    <row r="148" spans="1:37" ht="17.25" thickBot="1">
      <c r="A148" s="73">
        <v>146</v>
      </c>
      <c r="B148" s="58" t="s">
        <v>189</v>
      </c>
      <c r="C148" s="59" t="s">
        <v>1814</v>
      </c>
      <c r="D148" s="70" t="s">
        <v>103</v>
      </c>
      <c r="E148" s="59" t="s">
        <v>96</v>
      </c>
      <c r="F148" s="70" t="s">
        <v>3578</v>
      </c>
      <c r="G148" s="70">
        <v>2001</v>
      </c>
      <c r="H148" s="71">
        <v>6</v>
      </c>
      <c r="I148" s="72">
        <v>5</v>
      </c>
      <c r="J148" s="72">
        <v>437</v>
      </c>
      <c r="K148" s="72">
        <v>4.9000000000000004</v>
      </c>
      <c r="L148" s="60">
        <v>0</v>
      </c>
      <c r="M148" s="72">
        <v>1</v>
      </c>
      <c r="N148" s="72">
        <v>1</v>
      </c>
      <c r="O148" s="61">
        <v>0</v>
      </c>
      <c r="P148" s="61">
        <v>0</v>
      </c>
      <c r="Q148" s="61">
        <v>0</v>
      </c>
      <c r="R148" s="72">
        <v>1</v>
      </c>
      <c r="S148" s="61">
        <v>0</v>
      </c>
      <c r="T148" s="71">
        <v>0.1</v>
      </c>
      <c r="U148" s="72">
        <v>0.1</v>
      </c>
      <c r="V148" s="72">
        <v>1.3</v>
      </c>
      <c r="W148" s="72">
        <v>1.4</v>
      </c>
      <c r="X148" s="71">
        <v>8</v>
      </c>
      <c r="Y148" s="72">
        <v>15</v>
      </c>
      <c r="Z148" s="72">
        <v>16</v>
      </c>
      <c r="AA148" s="60">
        <v>0</v>
      </c>
      <c r="AB148" s="72">
        <v>0.21</v>
      </c>
      <c r="AC148" s="72">
        <v>0.21</v>
      </c>
      <c r="AD148" s="61">
        <v>0</v>
      </c>
      <c r="AE148" s="72">
        <v>0.21</v>
      </c>
      <c r="AF148" s="71">
        <v>0.02</v>
      </c>
      <c r="AG148" s="72">
        <v>0.26</v>
      </c>
      <c r="AH148" s="72">
        <v>0.28000000000000003</v>
      </c>
      <c r="AI148" s="72">
        <v>0.02</v>
      </c>
      <c r="AJ148" s="72">
        <v>0.28000000000000003</v>
      </c>
      <c r="AK148" s="64" t="s">
        <v>25</v>
      </c>
    </row>
    <row r="149" spans="1:37" ht="17.25" thickBot="1">
      <c r="A149" s="73">
        <v>147</v>
      </c>
      <c r="B149" s="58" t="s">
        <v>3185</v>
      </c>
      <c r="C149" s="59" t="s">
        <v>3186</v>
      </c>
      <c r="D149" s="70" t="s">
        <v>104</v>
      </c>
      <c r="E149" s="59" t="s">
        <v>77</v>
      </c>
      <c r="F149" s="70" t="s">
        <v>3579</v>
      </c>
      <c r="G149" s="70">
        <v>1993</v>
      </c>
      <c r="H149" s="71">
        <v>1</v>
      </c>
      <c r="I149" s="61">
        <v>0</v>
      </c>
      <c r="J149" s="72">
        <v>18</v>
      </c>
      <c r="K149" s="72">
        <v>0.2</v>
      </c>
      <c r="L149" s="60">
        <v>0</v>
      </c>
      <c r="M149" s="61">
        <v>0</v>
      </c>
      <c r="N149" s="61">
        <v>0</v>
      </c>
      <c r="O149" s="61">
        <v>0</v>
      </c>
      <c r="P149" s="61">
        <v>0</v>
      </c>
      <c r="Q149" s="61">
        <v>0</v>
      </c>
      <c r="R149" s="72">
        <v>1</v>
      </c>
      <c r="S149" s="61">
        <v>0</v>
      </c>
      <c r="T149" s="60">
        <v>0</v>
      </c>
      <c r="U149" s="61">
        <v>0</v>
      </c>
      <c r="V149" s="72">
        <v>0.1</v>
      </c>
      <c r="W149" s="72">
        <v>0.1</v>
      </c>
      <c r="X149" s="71">
        <v>2</v>
      </c>
      <c r="Y149" s="72">
        <v>3</v>
      </c>
      <c r="Z149" s="72">
        <v>1</v>
      </c>
      <c r="AA149" s="60">
        <v>0</v>
      </c>
      <c r="AB149" s="61">
        <v>0</v>
      </c>
      <c r="AC149" s="61">
        <v>0</v>
      </c>
      <c r="AD149" s="61">
        <v>0</v>
      </c>
      <c r="AE149" s="61">
        <v>0</v>
      </c>
      <c r="AF149" s="60">
        <v>0</v>
      </c>
      <c r="AG149" s="72">
        <v>0.47</v>
      </c>
      <c r="AH149" s="72">
        <v>0.47</v>
      </c>
      <c r="AI149" s="61">
        <v>0</v>
      </c>
      <c r="AJ149" s="72">
        <v>0.47</v>
      </c>
      <c r="AK149" s="64" t="s">
        <v>25</v>
      </c>
    </row>
    <row r="150" spans="1:37" ht="17.25" thickBot="1">
      <c r="A150" s="73">
        <v>148</v>
      </c>
      <c r="B150" s="58" t="s">
        <v>190</v>
      </c>
      <c r="C150" s="59" t="s">
        <v>1814</v>
      </c>
      <c r="D150" s="70" t="s">
        <v>1812</v>
      </c>
      <c r="E150" s="59" t="s">
        <v>87</v>
      </c>
      <c r="F150" s="70" t="s">
        <v>3580</v>
      </c>
      <c r="G150" s="70">
        <v>2000</v>
      </c>
      <c r="H150" s="71">
        <v>6</v>
      </c>
      <c r="I150" s="72">
        <v>6</v>
      </c>
      <c r="J150" s="72">
        <v>540</v>
      </c>
      <c r="K150" s="72">
        <v>6</v>
      </c>
      <c r="L150" s="60">
        <v>0</v>
      </c>
      <c r="M150" s="72">
        <v>1</v>
      </c>
      <c r="N150" s="72">
        <v>1</v>
      </c>
      <c r="O150" s="61">
        <v>0</v>
      </c>
      <c r="P150" s="61">
        <v>0</v>
      </c>
      <c r="Q150" s="61">
        <v>0</v>
      </c>
      <c r="R150" s="72">
        <v>2</v>
      </c>
      <c r="S150" s="61">
        <v>0</v>
      </c>
      <c r="T150" s="71">
        <v>0.9</v>
      </c>
      <c r="U150" s="72">
        <v>0.9</v>
      </c>
      <c r="V150" s="72">
        <v>1.2</v>
      </c>
      <c r="W150" s="72">
        <v>2.2000000000000002</v>
      </c>
      <c r="X150" s="71">
        <v>16</v>
      </c>
      <c r="Y150" s="72">
        <v>27</v>
      </c>
      <c r="Z150" s="72">
        <v>27</v>
      </c>
      <c r="AA150" s="60">
        <v>0</v>
      </c>
      <c r="AB150" s="72">
        <v>0.17</v>
      </c>
      <c r="AC150" s="72">
        <v>0.17</v>
      </c>
      <c r="AD150" s="61">
        <v>0</v>
      </c>
      <c r="AE150" s="72">
        <v>0.17</v>
      </c>
      <c r="AF150" s="71">
        <v>0.16</v>
      </c>
      <c r="AG150" s="72">
        <v>0.2</v>
      </c>
      <c r="AH150" s="72">
        <v>0.36</v>
      </c>
      <c r="AI150" s="72">
        <v>0.16</v>
      </c>
      <c r="AJ150" s="72">
        <v>0.36</v>
      </c>
      <c r="AK150" s="64" t="s">
        <v>25</v>
      </c>
    </row>
    <row r="151" spans="1:37" ht="17.25" thickBot="1">
      <c r="A151" s="73">
        <v>149</v>
      </c>
      <c r="B151" s="58" t="s">
        <v>191</v>
      </c>
      <c r="C151" s="59" t="s">
        <v>1813</v>
      </c>
      <c r="D151" s="70" t="s">
        <v>103</v>
      </c>
      <c r="E151" s="59" t="s">
        <v>73</v>
      </c>
      <c r="F151" s="70" t="s">
        <v>3581</v>
      </c>
      <c r="G151" s="70">
        <v>2001</v>
      </c>
      <c r="H151" s="71">
        <v>6</v>
      </c>
      <c r="I151" s="72">
        <v>4</v>
      </c>
      <c r="J151" s="72">
        <v>346</v>
      </c>
      <c r="K151" s="72">
        <v>3.8</v>
      </c>
      <c r="L151" s="60">
        <v>0</v>
      </c>
      <c r="M151" s="72">
        <v>1</v>
      </c>
      <c r="N151" s="72">
        <v>1</v>
      </c>
      <c r="O151" s="61">
        <v>0</v>
      </c>
      <c r="P151" s="61">
        <v>0</v>
      </c>
      <c r="Q151" s="61">
        <v>0</v>
      </c>
      <c r="R151" s="72">
        <v>1</v>
      </c>
      <c r="S151" s="61">
        <v>0</v>
      </c>
      <c r="T151" s="71">
        <v>0.2</v>
      </c>
      <c r="U151" s="72">
        <v>0.2</v>
      </c>
      <c r="V151" s="72">
        <v>0.9</v>
      </c>
      <c r="W151" s="72">
        <v>1.2</v>
      </c>
      <c r="X151" s="71">
        <v>6</v>
      </c>
      <c r="Y151" s="72">
        <v>31</v>
      </c>
      <c r="Z151" s="72">
        <v>6</v>
      </c>
      <c r="AA151" s="60">
        <v>0</v>
      </c>
      <c r="AB151" s="72">
        <v>0.26</v>
      </c>
      <c r="AC151" s="72">
        <v>0.26</v>
      </c>
      <c r="AD151" s="61">
        <v>0</v>
      </c>
      <c r="AE151" s="72">
        <v>0.26</v>
      </c>
      <c r="AF151" s="71">
        <v>0.06</v>
      </c>
      <c r="AG151" s="72">
        <v>0.24</v>
      </c>
      <c r="AH151" s="72">
        <v>0.31</v>
      </c>
      <c r="AI151" s="72">
        <v>0.06</v>
      </c>
      <c r="AJ151" s="72">
        <v>0.31</v>
      </c>
      <c r="AK151" s="64" t="s">
        <v>25</v>
      </c>
    </row>
    <row r="152" spans="1:37" ht="17.25" thickBot="1">
      <c r="A152" s="73">
        <v>150</v>
      </c>
      <c r="B152" s="58" t="s">
        <v>192</v>
      </c>
      <c r="C152" s="59" t="s">
        <v>1814</v>
      </c>
      <c r="D152" s="70" t="s">
        <v>104</v>
      </c>
      <c r="E152" s="59" t="s">
        <v>96</v>
      </c>
      <c r="F152" s="70" t="s">
        <v>3582</v>
      </c>
      <c r="G152" s="70">
        <v>1998</v>
      </c>
      <c r="H152" s="71">
        <v>1</v>
      </c>
      <c r="I152" s="61">
        <v>0</v>
      </c>
      <c r="J152" s="72">
        <v>1</v>
      </c>
      <c r="K152" s="61">
        <v>0</v>
      </c>
      <c r="L152" s="60">
        <v>0</v>
      </c>
      <c r="M152" s="61">
        <v>0</v>
      </c>
      <c r="N152" s="61">
        <v>0</v>
      </c>
      <c r="O152" s="61">
        <v>0</v>
      </c>
      <c r="P152" s="61">
        <v>0</v>
      </c>
      <c r="Q152" s="61">
        <v>0</v>
      </c>
      <c r="R152" s="61">
        <v>0</v>
      </c>
      <c r="S152" s="61">
        <v>0</v>
      </c>
      <c r="T152" s="60">
        <v>0</v>
      </c>
      <c r="U152" s="61">
        <v>0</v>
      </c>
      <c r="V152" s="61">
        <v>0</v>
      </c>
      <c r="W152" s="61">
        <v>0</v>
      </c>
      <c r="X152" s="60">
        <v>0</v>
      </c>
      <c r="Y152" s="61">
        <v>0</v>
      </c>
      <c r="Z152" s="61">
        <v>0</v>
      </c>
      <c r="AA152" s="60">
        <v>0</v>
      </c>
      <c r="AB152" s="61">
        <v>0</v>
      </c>
      <c r="AC152" s="61">
        <v>0</v>
      </c>
      <c r="AD152" s="61">
        <v>0</v>
      </c>
      <c r="AE152" s="61">
        <v>0</v>
      </c>
      <c r="AF152" s="60">
        <v>0</v>
      </c>
      <c r="AG152" s="61">
        <v>0</v>
      </c>
      <c r="AH152" s="61">
        <v>0</v>
      </c>
      <c r="AI152" s="61">
        <v>0</v>
      </c>
      <c r="AJ152" s="61">
        <v>0</v>
      </c>
      <c r="AK152" s="64" t="s">
        <v>25</v>
      </c>
    </row>
    <row r="153" spans="1:37" ht="17.25" thickBot="1">
      <c r="A153" s="73">
        <v>151</v>
      </c>
      <c r="B153" s="58" t="s">
        <v>1774</v>
      </c>
      <c r="C153" s="59" t="s">
        <v>1824</v>
      </c>
      <c r="D153" s="70" t="s">
        <v>103</v>
      </c>
      <c r="E153" s="59" t="s">
        <v>93</v>
      </c>
      <c r="F153" s="70" t="s">
        <v>3583</v>
      </c>
      <c r="G153" s="70">
        <v>2001</v>
      </c>
      <c r="H153" s="71">
        <v>6</v>
      </c>
      <c r="I153" s="72">
        <v>6</v>
      </c>
      <c r="J153" s="72">
        <v>491</v>
      </c>
      <c r="K153" s="72">
        <v>5.5</v>
      </c>
      <c r="L153" s="60">
        <v>0</v>
      </c>
      <c r="M153" s="61">
        <v>0</v>
      </c>
      <c r="N153" s="61">
        <v>0</v>
      </c>
      <c r="O153" s="61">
        <v>0</v>
      </c>
      <c r="P153" s="61">
        <v>0</v>
      </c>
      <c r="Q153" s="61">
        <v>0</v>
      </c>
      <c r="R153" s="72">
        <v>3</v>
      </c>
      <c r="S153" s="61">
        <v>0</v>
      </c>
      <c r="T153" s="71">
        <v>0.1</v>
      </c>
      <c r="U153" s="72">
        <v>0.1</v>
      </c>
      <c r="V153" s="72">
        <v>0.3</v>
      </c>
      <c r="W153" s="72">
        <v>0.4</v>
      </c>
      <c r="X153" s="71">
        <v>4</v>
      </c>
      <c r="Y153" s="72">
        <v>18</v>
      </c>
      <c r="Z153" s="72">
        <v>5</v>
      </c>
      <c r="AA153" s="60">
        <v>0</v>
      </c>
      <c r="AB153" s="61">
        <v>0</v>
      </c>
      <c r="AC153" s="61">
        <v>0</v>
      </c>
      <c r="AD153" s="61">
        <v>0</v>
      </c>
      <c r="AE153" s="61">
        <v>0</v>
      </c>
      <c r="AF153" s="71">
        <v>0.03</v>
      </c>
      <c r="AG153" s="72">
        <v>0.05</v>
      </c>
      <c r="AH153" s="72">
        <v>7.0000000000000007E-2</v>
      </c>
      <c r="AI153" s="72">
        <v>0.03</v>
      </c>
      <c r="AJ153" s="72">
        <v>7.0000000000000007E-2</v>
      </c>
      <c r="AK153" s="64" t="s">
        <v>25</v>
      </c>
    </row>
    <row r="154" spans="1:37" ht="17.25" thickBot="1">
      <c r="A154" s="73">
        <v>152</v>
      </c>
      <c r="B154" s="58" t="s">
        <v>193</v>
      </c>
      <c r="C154" s="59" t="s">
        <v>1843</v>
      </c>
      <c r="D154" s="70" t="s">
        <v>104</v>
      </c>
      <c r="E154" s="59" t="s">
        <v>93</v>
      </c>
      <c r="F154" s="70" t="s">
        <v>3352</v>
      </c>
      <c r="G154" s="70">
        <v>1999</v>
      </c>
      <c r="H154" s="71">
        <v>3</v>
      </c>
      <c r="I154" s="61">
        <v>0</v>
      </c>
      <c r="J154" s="72">
        <v>71</v>
      </c>
      <c r="K154" s="72">
        <v>0.8</v>
      </c>
      <c r="L154" s="60">
        <v>0</v>
      </c>
      <c r="M154" s="61">
        <v>0</v>
      </c>
      <c r="N154" s="61">
        <v>0</v>
      </c>
      <c r="O154" s="61">
        <v>0</v>
      </c>
      <c r="P154" s="61">
        <v>0</v>
      </c>
      <c r="Q154" s="61">
        <v>0</v>
      </c>
      <c r="R154" s="61">
        <v>0</v>
      </c>
      <c r="S154" s="61">
        <v>0</v>
      </c>
      <c r="T154" s="60">
        <v>0</v>
      </c>
      <c r="U154" s="61">
        <v>0</v>
      </c>
      <c r="V154" s="61">
        <v>0</v>
      </c>
      <c r="W154" s="61">
        <v>0</v>
      </c>
      <c r="X154" s="60">
        <v>0</v>
      </c>
      <c r="Y154" s="61">
        <v>0</v>
      </c>
      <c r="Z154" s="61">
        <v>0</v>
      </c>
      <c r="AA154" s="60">
        <v>0</v>
      </c>
      <c r="AB154" s="61">
        <v>0</v>
      </c>
      <c r="AC154" s="61">
        <v>0</v>
      </c>
      <c r="AD154" s="61">
        <v>0</v>
      </c>
      <c r="AE154" s="61">
        <v>0</v>
      </c>
      <c r="AF154" s="60">
        <v>0</v>
      </c>
      <c r="AG154" s="61">
        <v>0</v>
      </c>
      <c r="AH154" s="61">
        <v>0</v>
      </c>
      <c r="AI154" s="61">
        <v>0</v>
      </c>
      <c r="AJ154" s="61">
        <v>0</v>
      </c>
      <c r="AK154" s="64" t="s">
        <v>25</v>
      </c>
    </row>
    <row r="155" spans="1:37" ht="17.25" thickBot="1">
      <c r="A155" s="73">
        <v>153</v>
      </c>
      <c r="B155" s="58" t="s">
        <v>194</v>
      </c>
      <c r="C155" s="59" t="s">
        <v>1814</v>
      </c>
      <c r="D155" s="70" t="s">
        <v>104</v>
      </c>
      <c r="E155" s="59" t="s">
        <v>79</v>
      </c>
      <c r="F155" s="70" t="s">
        <v>3584</v>
      </c>
      <c r="G155" s="70">
        <v>1997</v>
      </c>
      <c r="H155" s="71">
        <v>5</v>
      </c>
      <c r="I155" s="72">
        <v>3</v>
      </c>
      <c r="J155" s="72">
        <v>344</v>
      </c>
      <c r="K155" s="72">
        <v>3.8</v>
      </c>
      <c r="L155" s="60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1">
        <v>0</v>
      </c>
      <c r="S155" s="61">
        <v>0</v>
      </c>
      <c r="T155" s="71">
        <v>0.1</v>
      </c>
      <c r="U155" s="72">
        <v>0.1</v>
      </c>
      <c r="V155" s="72">
        <v>0.1</v>
      </c>
      <c r="W155" s="72">
        <v>0.2</v>
      </c>
      <c r="X155" s="71">
        <v>3</v>
      </c>
      <c r="Y155" s="72">
        <v>17</v>
      </c>
      <c r="Z155" s="72">
        <v>17</v>
      </c>
      <c r="AA155" s="60">
        <v>0</v>
      </c>
      <c r="AB155" s="61">
        <v>0</v>
      </c>
      <c r="AC155" s="61">
        <v>0</v>
      </c>
      <c r="AD155" s="61">
        <v>0</v>
      </c>
      <c r="AE155" s="61">
        <v>0</v>
      </c>
      <c r="AF155" s="71">
        <v>0.02</v>
      </c>
      <c r="AG155" s="72">
        <v>0.03</v>
      </c>
      <c r="AH155" s="72">
        <v>0.05</v>
      </c>
      <c r="AI155" s="72">
        <v>0.02</v>
      </c>
      <c r="AJ155" s="72">
        <v>0.05</v>
      </c>
      <c r="AK155" s="64" t="s">
        <v>25</v>
      </c>
    </row>
    <row r="156" spans="1:37" ht="17.25" thickBot="1">
      <c r="A156" s="73">
        <v>154</v>
      </c>
      <c r="B156" s="58" t="s">
        <v>195</v>
      </c>
      <c r="C156" s="59" t="s">
        <v>1822</v>
      </c>
      <c r="D156" s="70" t="s">
        <v>102</v>
      </c>
      <c r="E156" s="59" t="s">
        <v>65</v>
      </c>
      <c r="F156" s="70" t="s">
        <v>3585</v>
      </c>
      <c r="G156" s="70">
        <v>2000</v>
      </c>
      <c r="H156" s="71">
        <v>2</v>
      </c>
      <c r="I156" s="61">
        <v>0</v>
      </c>
      <c r="J156" s="72">
        <v>16</v>
      </c>
      <c r="K156" s="72">
        <v>0.2</v>
      </c>
      <c r="L156" s="60">
        <v>0</v>
      </c>
      <c r="M156" s="72">
        <v>1</v>
      </c>
      <c r="N156" s="72">
        <v>1</v>
      </c>
      <c r="O156" s="61">
        <v>0</v>
      </c>
      <c r="P156" s="61">
        <v>0</v>
      </c>
      <c r="Q156" s="61">
        <v>0</v>
      </c>
      <c r="R156" s="61">
        <v>0</v>
      </c>
      <c r="S156" s="61">
        <v>0</v>
      </c>
      <c r="T156" s="60">
        <v>0</v>
      </c>
      <c r="U156" s="61">
        <v>0</v>
      </c>
      <c r="V156" s="72">
        <v>0.2</v>
      </c>
      <c r="W156" s="72">
        <v>0.2</v>
      </c>
      <c r="X156" s="71">
        <v>3</v>
      </c>
      <c r="Y156" s="72">
        <v>1</v>
      </c>
      <c r="Z156" s="72">
        <v>2</v>
      </c>
      <c r="AA156" s="60">
        <v>0</v>
      </c>
      <c r="AB156" s="72">
        <v>5.63</v>
      </c>
      <c r="AC156" s="72">
        <v>5.63</v>
      </c>
      <c r="AD156" s="61">
        <v>0</v>
      </c>
      <c r="AE156" s="72">
        <v>5.63</v>
      </c>
      <c r="AF156" s="60">
        <v>0</v>
      </c>
      <c r="AG156" s="72">
        <v>1.06</v>
      </c>
      <c r="AH156" s="72">
        <v>1.06</v>
      </c>
      <c r="AI156" s="61">
        <v>0</v>
      </c>
      <c r="AJ156" s="72">
        <v>1.06</v>
      </c>
      <c r="AK156" s="64" t="s">
        <v>25</v>
      </c>
    </row>
    <row r="157" spans="1:37" ht="17.25" thickBot="1">
      <c r="A157" s="73">
        <v>155</v>
      </c>
      <c r="B157" s="58" t="s">
        <v>196</v>
      </c>
      <c r="C157" s="59" t="s">
        <v>1814</v>
      </c>
      <c r="D157" s="70" t="s">
        <v>102</v>
      </c>
      <c r="E157" s="59" t="s">
        <v>67</v>
      </c>
      <c r="F157" s="70" t="s">
        <v>3586</v>
      </c>
      <c r="G157" s="70">
        <v>2001</v>
      </c>
      <c r="H157" s="71">
        <v>6</v>
      </c>
      <c r="I157" s="72">
        <v>5</v>
      </c>
      <c r="J157" s="72">
        <v>452</v>
      </c>
      <c r="K157" s="72">
        <v>5</v>
      </c>
      <c r="L157" s="71">
        <v>2</v>
      </c>
      <c r="M157" s="72">
        <v>2</v>
      </c>
      <c r="N157" s="72">
        <v>4</v>
      </c>
      <c r="O157" s="72">
        <v>2</v>
      </c>
      <c r="P157" s="61">
        <v>0</v>
      </c>
      <c r="Q157" s="61">
        <v>0</v>
      </c>
      <c r="R157" s="72">
        <v>4</v>
      </c>
      <c r="S157" s="61">
        <v>0</v>
      </c>
      <c r="T157" s="71">
        <v>1.7</v>
      </c>
      <c r="U157" s="72">
        <v>1.7</v>
      </c>
      <c r="V157" s="72">
        <v>1.7</v>
      </c>
      <c r="W157" s="72">
        <v>3.3</v>
      </c>
      <c r="X157" s="71">
        <v>30</v>
      </c>
      <c r="Y157" s="72">
        <v>15</v>
      </c>
      <c r="Z157" s="72">
        <v>41</v>
      </c>
      <c r="AA157" s="71">
        <v>0.4</v>
      </c>
      <c r="AB157" s="72">
        <v>0.4</v>
      </c>
      <c r="AC157" s="72">
        <v>0.8</v>
      </c>
      <c r="AD157" s="72">
        <v>0.4</v>
      </c>
      <c r="AE157" s="72">
        <v>0.8</v>
      </c>
      <c r="AF157" s="71">
        <v>0.33</v>
      </c>
      <c r="AG157" s="72">
        <v>0.33</v>
      </c>
      <c r="AH157" s="72">
        <v>0.66</v>
      </c>
      <c r="AI157" s="72">
        <v>0.33</v>
      </c>
      <c r="AJ157" s="72">
        <v>0.66</v>
      </c>
      <c r="AK157" s="64" t="s">
        <v>25</v>
      </c>
    </row>
    <row r="158" spans="1:37" ht="17.25" thickBot="1">
      <c r="A158" s="73">
        <v>156</v>
      </c>
      <c r="B158" s="58" t="s">
        <v>3342</v>
      </c>
      <c r="C158" s="59" t="s">
        <v>1820</v>
      </c>
      <c r="D158" s="70" t="s">
        <v>1812</v>
      </c>
      <c r="E158" s="59" t="s">
        <v>79</v>
      </c>
      <c r="F158" s="70" t="s">
        <v>3587</v>
      </c>
      <c r="G158" s="70">
        <v>2002</v>
      </c>
      <c r="H158" s="71">
        <v>2</v>
      </c>
      <c r="I158" s="61">
        <v>0</v>
      </c>
      <c r="J158" s="72">
        <v>15</v>
      </c>
      <c r="K158" s="72">
        <v>0.2</v>
      </c>
      <c r="L158" s="60">
        <v>0</v>
      </c>
      <c r="M158" s="61">
        <v>0</v>
      </c>
      <c r="N158" s="61">
        <v>0</v>
      </c>
      <c r="O158" s="61">
        <v>0</v>
      </c>
      <c r="P158" s="61">
        <v>0</v>
      </c>
      <c r="Q158" s="61">
        <v>0</v>
      </c>
      <c r="R158" s="61">
        <v>0</v>
      </c>
      <c r="S158" s="61">
        <v>0</v>
      </c>
      <c r="T158" s="60">
        <v>0</v>
      </c>
      <c r="U158" s="61">
        <v>0</v>
      </c>
      <c r="V158" s="61">
        <v>0</v>
      </c>
      <c r="W158" s="61">
        <v>0</v>
      </c>
      <c r="X158" s="71">
        <v>1</v>
      </c>
      <c r="Y158" s="72">
        <v>2</v>
      </c>
      <c r="Z158" s="72">
        <v>2</v>
      </c>
      <c r="AA158" s="60">
        <v>0</v>
      </c>
      <c r="AB158" s="61">
        <v>0</v>
      </c>
      <c r="AC158" s="61">
        <v>0</v>
      </c>
      <c r="AD158" s="61">
        <v>0</v>
      </c>
      <c r="AE158" s="61">
        <v>0</v>
      </c>
      <c r="AF158" s="60">
        <v>0</v>
      </c>
      <c r="AG158" s="61">
        <v>0</v>
      </c>
      <c r="AH158" s="61">
        <v>0</v>
      </c>
      <c r="AI158" s="61">
        <v>0</v>
      </c>
      <c r="AJ158" s="61">
        <v>0</v>
      </c>
      <c r="AK158" s="64" t="s">
        <v>25</v>
      </c>
    </row>
    <row r="159" spans="1:37" ht="17.25" thickBot="1">
      <c r="A159" s="73">
        <v>157</v>
      </c>
      <c r="B159" s="58" t="s">
        <v>197</v>
      </c>
      <c r="C159" s="59" t="s">
        <v>1814</v>
      </c>
      <c r="D159" s="70" t="s">
        <v>102</v>
      </c>
      <c r="E159" s="59" t="s">
        <v>65</v>
      </c>
      <c r="F159" s="70" t="s">
        <v>3588</v>
      </c>
      <c r="G159" s="70">
        <v>1995</v>
      </c>
      <c r="H159" s="71">
        <v>3</v>
      </c>
      <c r="I159" s="72">
        <v>2</v>
      </c>
      <c r="J159" s="72">
        <v>184</v>
      </c>
      <c r="K159" s="72">
        <v>2</v>
      </c>
      <c r="L159" s="60">
        <v>0</v>
      </c>
      <c r="M159" s="72">
        <v>1</v>
      </c>
      <c r="N159" s="72">
        <v>1</v>
      </c>
      <c r="O159" s="61">
        <v>0</v>
      </c>
      <c r="P159" s="61">
        <v>0</v>
      </c>
      <c r="Q159" s="61">
        <v>0</v>
      </c>
      <c r="R159" s="72">
        <v>1</v>
      </c>
      <c r="S159" s="61">
        <v>0</v>
      </c>
      <c r="T159" s="71">
        <v>0.4</v>
      </c>
      <c r="U159" s="72">
        <v>0.4</v>
      </c>
      <c r="V159" s="72">
        <v>0.5</v>
      </c>
      <c r="W159" s="72">
        <v>0.8</v>
      </c>
      <c r="X159" s="71">
        <v>16</v>
      </c>
      <c r="Y159" s="72">
        <v>3</v>
      </c>
      <c r="Z159" s="72">
        <v>24</v>
      </c>
      <c r="AA159" s="60">
        <v>0</v>
      </c>
      <c r="AB159" s="72">
        <v>0.49</v>
      </c>
      <c r="AC159" s="72">
        <v>0.49</v>
      </c>
      <c r="AD159" s="61">
        <v>0</v>
      </c>
      <c r="AE159" s="72">
        <v>0.49</v>
      </c>
      <c r="AF159" s="71">
        <v>0.18</v>
      </c>
      <c r="AG159" s="72">
        <v>0.22</v>
      </c>
      <c r="AH159" s="72">
        <v>0.41</v>
      </c>
      <c r="AI159" s="72">
        <v>0.18</v>
      </c>
      <c r="AJ159" s="72">
        <v>0.41</v>
      </c>
      <c r="AK159" s="64" t="s">
        <v>25</v>
      </c>
    </row>
    <row r="160" spans="1:37" ht="17.25" thickBot="1">
      <c r="A160" s="73">
        <v>158</v>
      </c>
      <c r="B160" s="58" t="s">
        <v>198</v>
      </c>
      <c r="C160" s="59" t="s">
        <v>1838</v>
      </c>
      <c r="D160" s="70" t="s">
        <v>103</v>
      </c>
      <c r="E160" s="59" t="s">
        <v>73</v>
      </c>
      <c r="F160" s="70" t="s">
        <v>3589</v>
      </c>
      <c r="G160" s="70">
        <v>1991</v>
      </c>
      <c r="H160" s="71">
        <v>5</v>
      </c>
      <c r="I160" s="72">
        <v>5</v>
      </c>
      <c r="J160" s="72">
        <v>438</v>
      </c>
      <c r="K160" s="72">
        <v>4.9000000000000004</v>
      </c>
      <c r="L160" s="71">
        <v>2</v>
      </c>
      <c r="M160" s="61">
        <v>0</v>
      </c>
      <c r="N160" s="72">
        <v>2</v>
      </c>
      <c r="O160" s="72">
        <v>2</v>
      </c>
      <c r="P160" s="61">
        <v>0</v>
      </c>
      <c r="Q160" s="61">
        <v>0</v>
      </c>
      <c r="R160" s="72">
        <v>1</v>
      </c>
      <c r="S160" s="61">
        <v>0</v>
      </c>
      <c r="T160" s="71">
        <v>1</v>
      </c>
      <c r="U160" s="72">
        <v>1</v>
      </c>
      <c r="V160" s="72">
        <v>1.1000000000000001</v>
      </c>
      <c r="W160" s="72">
        <v>2.1</v>
      </c>
      <c r="X160" s="71">
        <v>9</v>
      </c>
      <c r="Y160" s="72">
        <v>50</v>
      </c>
      <c r="Z160" s="72">
        <v>26</v>
      </c>
      <c r="AA160" s="71">
        <v>0.41</v>
      </c>
      <c r="AB160" s="61">
        <v>0</v>
      </c>
      <c r="AC160" s="72">
        <v>0.41</v>
      </c>
      <c r="AD160" s="72">
        <v>0.41</v>
      </c>
      <c r="AE160" s="72">
        <v>0.41</v>
      </c>
      <c r="AF160" s="71">
        <v>0.2</v>
      </c>
      <c r="AG160" s="72">
        <v>0.22</v>
      </c>
      <c r="AH160" s="72">
        <v>0.43</v>
      </c>
      <c r="AI160" s="72">
        <v>0.2</v>
      </c>
      <c r="AJ160" s="72">
        <v>0.43</v>
      </c>
      <c r="AK160" s="64" t="s">
        <v>25</v>
      </c>
    </row>
    <row r="161" spans="1:37" ht="17.25" thickBot="1">
      <c r="A161" s="73">
        <v>159</v>
      </c>
      <c r="B161" s="58" t="s">
        <v>199</v>
      </c>
      <c r="C161" s="59" t="s">
        <v>1814</v>
      </c>
      <c r="D161" s="70" t="s">
        <v>104</v>
      </c>
      <c r="E161" s="59" t="s">
        <v>85</v>
      </c>
      <c r="F161" s="70" t="s">
        <v>3590</v>
      </c>
      <c r="G161" s="70">
        <v>2000</v>
      </c>
      <c r="H161" s="71">
        <v>5</v>
      </c>
      <c r="I161" s="72">
        <v>5</v>
      </c>
      <c r="J161" s="72">
        <v>449</v>
      </c>
      <c r="K161" s="72">
        <v>5</v>
      </c>
      <c r="L161" s="60">
        <v>0</v>
      </c>
      <c r="M161" s="61">
        <v>0</v>
      </c>
      <c r="N161" s="61">
        <v>0</v>
      </c>
      <c r="O161" s="61">
        <v>0</v>
      </c>
      <c r="P161" s="61">
        <v>0</v>
      </c>
      <c r="Q161" s="61">
        <v>0</v>
      </c>
      <c r="R161" s="61">
        <v>0</v>
      </c>
      <c r="S161" s="61">
        <v>0</v>
      </c>
      <c r="T161" s="60">
        <v>0</v>
      </c>
      <c r="U161" s="61">
        <v>0</v>
      </c>
      <c r="V161" s="61">
        <v>0</v>
      </c>
      <c r="W161" s="72">
        <v>0.1</v>
      </c>
      <c r="X161" s="71">
        <v>5</v>
      </c>
      <c r="Y161" s="72">
        <v>14</v>
      </c>
      <c r="Z161" s="72">
        <v>1</v>
      </c>
      <c r="AA161" s="60">
        <v>0</v>
      </c>
      <c r="AB161" s="61">
        <v>0</v>
      </c>
      <c r="AC161" s="61">
        <v>0</v>
      </c>
      <c r="AD161" s="61">
        <v>0</v>
      </c>
      <c r="AE161" s="61">
        <v>0</v>
      </c>
      <c r="AF161" s="71">
        <v>0.01</v>
      </c>
      <c r="AG161" s="61">
        <v>0</v>
      </c>
      <c r="AH161" s="72">
        <v>0.01</v>
      </c>
      <c r="AI161" s="72">
        <v>0.01</v>
      </c>
      <c r="AJ161" s="72">
        <v>0.01</v>
      </c>
      <c r="AK161" s="64" t="s">
        <v>25</v>
      </c>
    </row>
    <row r="162" spans="1:37" ht="17.25" thickBot="1">
      <c r="A162" s="73">
        <v>160</v>
      </c>
      <c r="B162" s="58" t="s">
        <v>200</v>
      </c>
      <c r="C162" s="59" t="s">
        <v>1824</v>
      </c>
      <c r="D162" s="70" t="s">
        <v>103</v>
      </c>
      <c r="E162" s="59" t="s">
        <v>67</v>
      </c>
      <c r="F162" s="70" t="s">
        <v>3591</v>
      </c>
      <c r="G162" s="70">
        <v>1997</v>
      </c>
      <c r="H162" s="71">
        <v>6</v>
      </c>
      <c r="I162" s="72">
        <v>6</v>
      </c>
      <c r="J162" s="72">
        <v>524</v>
      </c>
      <c r="K162" s="72">
        <v>5.8</v>
      </c>
      <c r="L162" s="71">
        <v>1</v>
      </c>
      <c r="M162" s="72">
        <v>1</v>
      </c>
      <c r="N162" s="72">
        <v>2</v>
      </c>
      <c r="O162" s="72">
        <v>1</v>
      </c>
      <c r="P162" s="61">
        <v>0</v>
      </c>
      <c r="Q162" s="61">
        <v>0</v>
      </c>
      <c r="R162" s="72">
        <v>3</v>
      </c>
      <c r="S162" s="61">
        <v>0</v>
      </c>
      <c r="T162" s="71">
        <v>0.7</v>
      </c>
      <c r="U162" s="72">
        <v>0.7</v>
      </c>
      <c r="V162" s="72">
        <v>0.6</v>
      </c>
      <c r="W162" s="72">
        <v>1.4</v>
      </c>
      <c r="X162" s="71">
        <v>9</v>
      </c>
      <c r="Y162" s="72">
        <v>40</v>
      </c>
      <c r="Z162" s="72">
        <v>8</v>
      </c>
      <c r="AA162" s="71">
        <v>0.17</v>
      </c>
      <c r="AB162" s="72">
        <v>0.17</v>
      </c>
      <c r="AC162" s="72">
        <v>0.34</v>
      </c>
      <c r="AD162" s="72">
        <v>0.17</v>
      </c>
      <c r="AE162" s="72">
        <v>0.34</v>
      </c>
      <c r="AF162" s="71">
        <v>0.13</v>
      </c>
      <c r="AG162" s="72">
        <v>0.11</v>
      </c>
      <c r="AH162" s="72">
        <v>0.24</v>
      </c>
      <c r="AI162" s="72">
        <v>0.13</v>
      </c>
      <c r="AJ162" s="72">
        <v>0.24</v>
      </c>
      <c r="AK162" s="64" t="s">
        <v>25</v>
      </c>
    </row>
    <row r="163" spans="1:37" ht="17.25" thickBot="1">
      <c r="A163" s="73">
        <v>161</v>
      </c>
      <c r="B163" s="58" t="s">
        <v>2700</v>
      </c>
      <c r="C163" s="59" t="s">
        <v>1816</v>
      </c>
      <c r="D163" s="70" t="s">
        <v>104</v>
      </c>
      <c r="E163" s="59" t="s">
        <v>81</v>
      </c>
      <c r="F163" s="70" t="s">
        <v>3592</v>
      </c>
      <c r="G163" s="70">
        <v>2003</v>
      </c>
      <c r="H163" s="71">
        <v>6</v>
      </c>
      <c r="I163" s="72">
        <v>5</v>
      </c>
      <c r="J163" s="72">
        <v>410</v>
      </c>
      <c r="K163" s="72">
        <v>4.5999999999999996</v>
      </c>
      <c r="L163" s="60">
        <v>0</v>
      </c>
      <c r="M163" s="72">
        <v>2</v>
      </c>
      <c r="N163" s="72">
        <v>2</v>
      </c>
      <c r="O163" s="61">
        <v>0</v>
      </c>
      <c r="P163" s="61">
        <v>0</v>
      </c>
      <c r="Q163" s="61">
        <v>0</v>
      </c>
      <c r="R163" s="61">
        <v>0</v>
      </c>
      <c r="S163" s="72">
        <v>1</v>
      </c>
      <c r="T163" s="71">
        <v>0.1</v>
      </c>
      <c r="U163" s="72">
        <v>0.1</v>
      </c>
      <c r="V163" s="72">
        <v>0.6</v>
      </c>
      <c r="W163" s="72">
        <v>0.6</v>
      </c>
      <c r="X163" s="71">
        <v>25</v>
      </c>
      <c r="Y163" s="72">
        <v>22</v>
      </c>
      <c r="Z163" s="72">
        <v>38</v>
      </c>
      <c r="AA163" s="60">
        <v>0</v>
      </c>
      <c r="AB163" s="72">
        <v>0.44</v>
      </c>
      <c r="AC163" s="72">
        <v>0.44</v>
      </c>
      <c r="AD163" s="61">
        <v>0</v>
      </c>
      <c r="AE163" s="72">
        <v>0.44</v>
      </c>
      <c r="AF163" s="71">
        <v>0.02</v>
      </c>
      <c r="AG163" s="72">
        <v>0.12</v>
      </c>
      <c r="AH163" s="72">
        <v>0.14000000000000001</v>
      </c>
      <c r="AI163" s="72">
        <v>0.02</v>
      </c>
      <c r="AJ163" s="72">
        <v>0.14000000000000001</v>
      </c>
      <c r="AK163" s="64" t="s">
        <v>25</v>
      </c>
    </row>
    <row r="164" spans="1:37" ht="17.25" thickBot="1">
      <c r="A164" s="73">
        <v>162</v>
      </c>
      <c r="B164" s="58" t="s">
        <v>2701</v>
      </c>
      <c r="C164" s="59" t="s">
        <v>1845</v>
      </c>
      <c r="D164" s="70" t="s">
        <v>104</v>
      </c>
      <c r="E164" s="59" t="s">
        <v>65</v>
      </c>
      <c r="F164" s="70" t="s">
        <v>3593</v>
      </c>
      <c r="G164" s="70">
        <v>2002</v>
      </c>
      <c r="H164" s="71">
        <v>5</v>
      </c>
      <c r="I164" s="72">
        <v>4</v>
      </c>
      <c r="J164" s="72">
        <v>371</v>
      </c>
      <c r="K164" s="72">
        <v>4.0999999999999996</v>
      </c>
      <c r="L164" s="60">
        <v>0</v>
      </c>
      <c r="M164" s="61">
        <v>0</v>
      </c>
      <c r="N164" s="61">
        <v>0</v>
      </c>
      <c r="O164" s="61">
        <v>0</v>
      </c>
      <c r="P164" s="61">
        <v>0</v>
      </c>
      <c r="Q164" s="61">
        <v>0</v>
      </c>
      <c r="R164" s="72">
        <v>1</v>
      </c>
      <c r="S164" s="61">
        <v>0</v>
      </c>
      <c r="T164" s="71">
        <v>0.1</v>
      </c>
      <c r="U164" s="72">
        <v>0.1</v>
      </c>
      <c r="V164" s="72">
        <v>0.6</v>
      </c>
      <c r="W164" s="72">
        <v>0.7</v>
      </c>
      <c r="X164" s="71">
        <v>10</v>
      </c>
      <c r="Y164" s="72">
        <v>24</v>
      </c>
      <c r="Z164" s="72">
        <v>7</v>
      </c>
      <c r="AA164" s="60">
        <v>0</v>
      </c>
      <c r="AB164" s="61">
        <v>0</v>
      </c>
      <c r="AC164" s="61">
        <v>0</v>
      </c>
      <c r="AD164" s="61">
        <v>0</v>
      </c>
      <c r="AE164" s="61">
        <v>0</v>
      </c>
      <c r="AF164" s="71">
        <v>0.02</v>
      </c>
      <c r="AG164" s="72">
        <v>0.15</v>
      </c>
      <c r="AH164" s="72">
        <v>0.17</v>
      </c>
      <c r="AI164" s="72">
        <v>0.02</v>
      </c>
      <c r="AJ164" s="72">
        <v>0.17</v>
      </c>
      <c r="AK164" s="64" t="s">
        <v>25</v>
      </c>
    </row>
    <row r="165" spans="1:37" ht="17.25" thickBot="1">
      <c r="A165" s="73">
        <v>163</v>
      </c>
      <c r="B165" s="58" t="s">
        <v>201</v>
      </c>
      <c r="C165" s="59" t="s">
        <v>1818</v>
      </c>
      <c r="D165" s="70" t="s">
        <v>102</v>
      </c>
      <c r="E165" s="59" t="s">
        <v>65</v>
      </c>
      <c r="F165" s="70" t="s">
        <v>3594</v>
      </c>
      <c r="G165" s="70">
        <v>2000</v>
      </c>
      <c r="H165" s="71">
        <v>6</v>
      </c>
      <c r="I165" s="72">
        <v>6</v>
      </c>
      <c r="J165" s="72">
        <v>528</v>
      </c>
      <c r="K165" s="72">
        <v>5.9</v>
      </c>
      <c r="L165" s="71">
        <v>8</v>
      </c>
      <c r="M165" s="72">
        <v>1</v>
      </c>
      <c r="N165" s="72">
        <v>9</v>
      </c>
      <c r="O165" s="72">
        <v>7</v>
      </c>
      <c r="P165" s="72">
        <v>1</v>
      </c>
      <c r="Q165" s="72">
        <v>2</v>
      </c>
      <c r="R165" s="61">
        <v>0</v>
      </c>
      <c r="S165" s="61">
        <v>0</v>
      </c>
      <c r="T165" s="71">
        <v>7.9</v>
      </c>
      <c r="U165" s="72">
        <v>6.3</v>
      </c>
      <c r="V165" s="72">
        <v>1.1000000000000001</v>
      </c>
      <c r="W165" s="72">
        <v>7.4</v>
      </c>
      <c r="X165" s="71">
        <v>4</v>
      </c>
      <c r="Y165" s="72">
        <v>3</v>
      </c>
      <c r="Z165" s="72">
        <v>27</v>
      </c>
      <c r="AA165" s="71">
        <v>1.36</v>
      </c>
      <c r="AB165" s="72">
        <v>0.17</v>
      </c>
      <c r="AC165" s="72">
        <v>1.53</v>
      </c>
      <c r="AD165" s="72">
        <v>1.19</v>
      </c>
      <c r="AE165" s="72">
        <v>1.36</v>
      </c>
      <c r="AF165" s="71">
        <v>1.34</v>
      </c>
      <c r="AG165" s="72">
        <v>0.2</v>
      </c>
      <c r="AH165" s="72">
        <v>1.54</v>
      </c>
      <c r="AI165" s="72">
        <v>1.07</v>
      </c>
      <c r="AJ165" s="72">
        <v>1.27</v>
      </c>
      <c r="AK165" s="64" t="s">
        <v>25</v>
      </c>
    </row>
    <row r="166" spans="1:37" ht="17.25" thickBot="1">
      <c r="A166" s="73">
        <v>164</v>
      </c>
      <c r="B166" s="58" t="s">
        <v>2702</v>
      </c>
      <c r="C166" s="59" t="s">
        <v>1814</v>
      </c>
      <c r="D166" s="70" t="s">
        <v>102</v>
      </c>
      <c r="E166" s="59" t="s">
        <v>2353</v>
      </c>
      <c r="F166" s="70" t="s">
        <v>3595</v>
      </c>
      <c r="G166" s="70">
        <v>2004</v>
      </c>
      <c r="H166" s="71">
        <v>2</v>
      </c>
      <c r="I166" s="61">
        <v>0</v>
      </c>
      <c r="J166" s="72">
        <v>13</v>
      </c>
      <c r="K166" s="72">
        <v>0.1</v>
      </c>
      <c r="L166" s="60">
        <v>0</v>
      </c>
      <c r="M166" s="61">
        <v>0</v>
      </c>
      <c r="N166" s="61">
        <v>0</v>
      </c>
      <c r="O166" s="61">
        <v>0</v>
      </c>
      <c r="P166" s="61">
        <v>0</v>
      </c>
      <c r="Q166" s="61">
        <v>0</v>
      </c>
      <c r="R166" s="61">
        <v>0</v>
      </c>
      <c r="S166" s="61">
        <v>0</v>
      </c>
      <c r="T166" s="60">
        <v>0</v>
      </c>
      <c r="U166" s="61">
        <v>0</v>
      </c>
      <c r="V166" s="61">
        <v>0</v>
      </c>
      <c r="W166" s="61">
        <v>0</v>
      </c>
      <c r="X166" s="60">
        <v>0</v>
      </c>
      <c r="Y166" s="61">
        <v>0</v>
      </c>
      <c r="Z166" s="61">
        <v>0</v>
      </c>
      <c r="AA166" s="60">
        <v>0</v>
      </c>
      <c r="AB166" s="61">
        <v>0</v>
      </c>
      <c r="AC166" s="61">
        <v>0</v>
      </c>
      <c r="AD166" s="61">
        <v>0</v>
      </c>
      <c r="AE166" s="61">
        <v>0</v>
      </c>
      <c r="AF166" s="60">
        <v>0</v>
      </c>
      <c r="AG166" s="61">
        <v>0</v>
      </c>
      <c r="AH166" s="61">
        <v>0</v>
      </c>
      <c r="AI166" s="61">
        <v>0</v>
      </c>
      <c r="AJ166" s="61">
        <v>0</v>
      </c>
      <c r="AK166" s="64" t="s">
        <v>25</v>
      </c>
    </row>
    <row r="167" spans="1:37" ht="17.25" thickBot="1">
      <c r="A167" s="73">
        <v>165</v>
      </c>
      <c r="B167" s="58" t="s">
        <v>3188</v>
      </c>
      <c r="C167" s="59" t="s">
        <v>1814</v>
      </c>
      <c r="D167" s="70" t="s">
        <v>104</v>
      </c>
      <c r="E167" s="59" t="s">
        <v>67</v>
      </c>
      <c r="F167" s="70" t="s">
        <v>3596</v>
      </c>
      <c r="G167" s="70">
        <v>2004</v>
      </c>
      <c r="H167" s="71">
        <v>1</v>
      </c>
      <c r="I167" s="61">
        <v>0</v>
      </c>
      <c r="J167" s="72">
        <v>10</v>
      </c>
      <c r="K167" s="72">
        <v>0.1</v>
      </c>
      <c r="L167" s="60">
        <v>0</v>
      </c>
      <c r="M167" s="61">
        <v>0</v>
      </c>
      <c r="N167" s="61">
        <v>0</v>
      </c>
      <c r="O167" s="61">
        <v>0</v>
      </c>
      <c r="P167" s="61">
        <v>0</v>
      </c>
      <c r="Q167" s="61">
        <v>0</v>
      </c>
      <c r="R167" s="61">
        <v>0</v>
      </c>
      <c r="S167" s="61">
        <v>0</v>
      </c>
      <c r="T167" s="60">
        <v>0</v>
      </c>
      <c r="U167" s="61">
        <v>0</v>
      </c>
      <c r="V167" s="61">
        <v>0</v>
      </c>
      <c r="W167" s="61">
        <v>0</v>
      </c>
      <c r="X167" s="60">
        <v>0</v>
      </c>
      <c r="Y167" s="61">
        <v>0</v>
      </c>
      <c r="Z167" s="61">
        <v>0</v>
      </c>
      <c r="AA167" s="60">
        <v>0</v>
      </c>
      <c r="AB167" s="61">
        <v>0</v>
      </c>
      <c r="AC167" s="61">
        <v>0</v>
      </c>
      <c r="AD167" s="61">
        <v>0</v>
      </c>
      <c r="AE167" s="61">
        <v>0</v>
      </c>
      <c r="AF167" s="60">
        <v>0</v>
      </c>
      <c r="AG167" s="61">
        <v>0</v>
      </c>
      <c r="AH167" s="61">
        <v>0</v>
      </c>
      <c r="AI167" s="61">
        <v>0</v>
      </c>
      <c r="AJ167" s="61">
        <v>0</v>
      </c>
      <c r="AK167" s="64" t="s">
        <v>25</v>
      </c>
    </row>
    <row r="168" spans="1:37" ht="17.25" thickBot="1">
      <c r="A168" s="73">
        <v>166</v>
      </c>
      <c r="B168" s="58" t="s">
        <v>2858</v>
      </c>
      <c r="C168" s="59" t="s">
        <v>1820</v>
      </c>
      <c r="D168" s="70" t="s">
        <v>103</v>
      </c>
      <c r="E168" s="59" t="s">
        <v>2353</v>
      </c>
      <c r="F168" s="70" t="s">
        <v>3597</v>
      </c>
      <c r="G168" s="70">
        <v>1997</v>
      </c>
      <c r="H168" s="71">
        <v>5</v>
      </c>
      <c r="I168" s="72">
        <v>5</v>
      </c>
      <c r="J168" s="72">
        <v>415</v>
      </c>
      <c r="K168" s="72">
        <v>4.5999999999999996</v>
      </c>
      <c r="L168" s="71">
        <v>2</v>
      </c>
      <c r="M168" s="61">
        <v>0</v>
      </c>
      <c r="N168" s="72">
        <v>2</v>
      </c>
      <c r="O168" s="72">
        <v>2</v>
      </c>
      <c r="P168" s="61">
        <v>0</v>
      </c>
      <c r="Q168" s="61">
        <v>0</v>
      </c>
      <c r="R168" s="72">
        <v>1</v>
      </c>
      <c r="S168" s="61">
        <v>0</v>
      </c>
      <c r="T168" s="71">
        <v>0.6</v>
      </c>
      <c r="U168" s="72">
        <v>0.6</v>
      </c>
      <c r="V168" s="72">
        <v>0.5</v>
      </c>
      <c r="W168" s="72">
        <v>1.1000000000000001</v>
      </c>
      <c r="X168" s="71">
        <v>6</v>
      </c>
      <c r="Y168" s="72">
        <v>14</v>
      </c>
      <c r="Z168" s="72">
        <v>7</v>
      </c>
      <c r="AA168" s="71">
        <v>0.43</v>
      </c>
      <c r="AB168" s="61">
        <v>0</v>
      </c>
      <c r="AC168" s="72">
        <v>0.43</v>
      </c>
      <c r="AD168" s="72">
        <v>0.43</v>
      </c>
      <c r="AE168" s="72">
        <v>0.43</v>
      </c>
      <c r="AF168" s="71">
        <v>0.12</v>
      </c>
      <c r="AG168" s="72">
        <v>0.12</v>
      </c>
      <c r="AH168" s="72">
        <v>0.24</v>
      </c>
      <c r="AI168" s="72">
        <v>0.12</v>
      </c>
      <c r="AJ168" s="72">
        <v>0.24</v>
      </c>
      <c r="AK168" s="64" t="s">
        <v>25</v>
      </c>
    </row>
    <row r="169" spans="1:37" ht="17.25" thickBot="1">
      <c r="A169" s="73">
        <v>167</v>
      </c>
      <c r="B169" s="58" t="s">
        <v>2999</v>
      </c>
      <c r="C169" s="59" t="s">
        <v>1840</v>
      </c>
      <c r="D169" s="70" t="s">
        <v>103</v>
      </c>
      <c r="E169" s="59" t="s">
        <v>75</v>
      </c>
      <c r="F169" s="70" t="s">
        <v>3598</v>
      </c>
      <c r="G169" s="70">
        <v>2005</v>
      </c>
      <c r="H169" s="71">
        <v>1</v>
      </c>
      <c r="I169" s="61">
        <v>0</v>
      </c>
      <c r="J169" s="72">
        <v>75</v>
      </c>
      <c r="K169" s="72">
        <v>0.8</v>
      </c>
      <c r="L169" s="60">
        <v>0</v>
      </c>
      <c r="M169" s="61">
        <v>0</v>
      </c>
      <c r="N169" s="61">
        <v>0</v>
      </c>
      <c r="O169" s="61">
        <v>0</v>
      </c>
      <c r="P169" s="61">
        <v>0</v>
      </c>
      <c r="Q169" s="61">
        <v>0</v>
      </c>
      <c r="R169" s="61">
        <v>0</v>
      </c>
      <c r="S169" s="61">
        <v>0</v>
      </c>
      <c r="T169" s="71">
        <v>0.3</v>
      </c>
      <c r="U169" s="72">
        <v>0.3</v>
      </c>
      <c r="V169" s="61">
        <v>0</v>
      </c>
      <c r="W169" s="72">
        <v>0.3</v>
      </c>
      <c r="X169" s="60">
        <v>0</v>
      </c>
      <c r="Y169" s="72">
        <v>1</v>
      </c>
      <c r="Z169" s="61">
        <v>0</v>
      </c>
      <c r="AA169" s="60">
        <v>0</v>
      </c>
      <c r="AB169" s="61">
        <v>0</v>
      </c>
      <c r="AC169" s="61">
        <v>0</v>
      </c>
      <c r="AD169" s="61">
        <v>0</v>
      </c>
      <c r="AE169" s="61">
        <v>0</v>
      </c>
      <c r="AF169" s="71">
        <v>0.33</v>
      </c>
      <c r="AG169" s="61">
        <v>0</v>
      </c>
      <c r="AH169" s="72">
        <v>0.33</v>
      </c>
      <c r="AI169" s="72">
        <v>0.33</v>
      </c>
      <c r="AJ169" s="72">
        <v>0.33</v>
      </c>
      <c r="AK169" s="64" t="s">
        <v>25</v>
      </c>
    </row>
    <row r="170" spans="1:37" ht="17.25" thickBot="1">
      <c r="A170" s="73">
        <v>168</v>
      </c>
      <c r="B170" s="58" t="s">
        <v>202</v>
      </c>
      <c r="C170" s="59" t="s">
        <v>1838</v>
      </c>
      <c r="D170" s="70" t="s">
        <v>1812</v>
      </c>
      <c r="E170" s="59" t="s">
        <v>63</v>
      </c>
      <c r="F170" s="70" t="s">
        <v>3599</v>
      </c>
      <c r="G170" s="70">
        <v>1999</v>
      </c>
      <c r="H170" s="71">
        <v>6</v>
      </c>
      <c r="I170" s="72">
        <v>4</v>
      </c>
      <c r="J170" s="72">
        <v>367</v>
      </c>
      <c r="K170" s="72">
        <v>4.0999999999999996</v>
      </c>
      <c r="L170" s="60">
        <v>0</v>
      </c>
      <c r="M170" s="61">
        <v>0</v>
      </c>
      <c r="N170" s="61">
        <v>0</v>
      </c>
      <c r="O170" s="61">
        <v>0</v>
      </c>
      <c r="P170" s="61">
        <v>0</v>
      </c>
      <c r="Q170" s="61">
        <v>0</v>
      </c>
      <c r="R170" s="72">
        <v>2</v>
      </c>
      <c r="S170" s="61">
        <v>0</v>
      </c>
      <c r="T170" s="71">
        <v>0.8</v>
      </c>
      <c r="U170" s="72">
        <v>0.8</v>
      </c>
      <c r="V170" s="72">
        <v>0.6</v>
      </c>
      <c r="W170" s="72">
        <v>1.4</v>
      </c>
      <c r="X170" s="71">
        <v>6</v>
      </c>
      <c r="Y170" s="72">
        <v>18</v>
      </c>
      <c r="Z170" s="72">
        <v>20</v>
      </c>
      <c r="AA170" s="60">
        <v>0</v>
      </c>
      <c r="AB170" s="61">
        <v>0</v>
      </c>
      <c r="AC170" s="61">
        <v>0</v>
      </c>
      <c r="AD170" s="61">
        <v>0</v>
      </c>
      <c r="AE170" s="61">
        <v>0</v>
      </c>
      <c r="AF170" s="71">
        <v>0.19</v>
      </c>
      <c r="AG170" s="72">
        <v>0.15</v>
      </c>
      <c r="AH170" s="72">
        <v>0.34</v>
      </c>
      <c r="AI170" s="72">
        <v>0.19</v>
      </c>
      <c r="AJ170" s="72">
        <v>0.34</v>
      </c>
      <c r="AK170" s="64" t="s">
        <v>25</v>
      </c>
    </row>
    <row r="171" spans="1:37" ht="17.25" thickBot="1">
      <c r="A171" s="73">
        <v>169</v>
      </c>
      <c r="B171" s="58" t="s">
        <v>203</v>
      </c>
      <c r="C171" s="59" t="s">
        <v>1820</v>
      </c>
      <c r="D171" s="70" t="s">
        <v>104</v>
      </c>
      <c r="E171" s="59" t="s">
        <v>73</v>
      </c>
      <c r="F171" s="70" t="s">
        <v>3600</v>
      </c>
      <c r="G171" s="70">
        <v>2000</v>
      </c>
      <c r="H171" s="71">
        <v>3</v>
      </c>
      <c r="I171" s="72">
        <v>3</v>
      </c>
      <c r="J171" s="72">
        <v>270</v>
      </c>
      <c r="K171" s="72">
        <v>3</v>
      </c>
      <c r="L171" s="60">
        <v>0</v>
      </c>
      <c r="M171" s="61">
        <v>0</v>
      </c>
      <c r="N171" s="61">
        <v>0</v>
      </c>
      <c r="O171" s="61">
        <v>0</v>
      </c>
      <c r="P171" s="61">
        <v>0</v>
      </c>
      <c r="Q171" s="61">
        <v>0</v>
      </c>
      <c r="R171" s="72">
        <v>1</v>
      </c>
      <c r="S171" s="61">
        <v>0</v>
      </c>
      <c r="T171" s="60">
        <v>0</v>
      </c>
      <c r="U171" s="61">
        <v>0</v>
      </c>
      <c r="V171" s="61">
        <v>0</v>
      </c>
      <c r="W171" s="61">
        <v>0</v>
      </c>
      <c r="X171" s="71">
        <v>1</v>
      </c>
      <c r="Y171" s="72">
        <v>11</v>
      </c>
      <c r="Z171" s="61">
        <v>0</v>
      </c>
      <c r="AA171" s="60">
        <v>0</v>
      </c>
      <c r="AB171" s="61">
        <v>0</v>
      </c>
      <c r="AC171" s="61">
        <v>0</v>
      </c>
      <c r="AD171" s="61">
        <v>0</v>
      </c>
      <c r="AE171" s="61">
        <v>0</v>
      </c>
      <c r="AF171" s="71">
        <v>0.01</v>
      </c>
      <c r="AG171" s="61">
        <v>0</v>
      </c>
      <c r="AH171" s="72">
        <v>0.01</v>
      </c>
      <c r="AI171" s="72">
        <v>0.01</v>
      </c>
      <c r="AJ171" s="72">
        <v>0.01</v>
      </c>
      <c r="AK171" s="64" t="s">
        <v>25</v>
      </c>
    </row>
    <row r="172" spans="1:37" ht="17.25" thickBot="1">
      <c r="A172" s="73">
        <v>170</v>
      </c>
      <c r="B172" s="58" t="s">
        <v>204</v>
      </c>
      <c r="C172" s="59" t="s">
        <v>1856</v>
      </c>
      <c r="D172" s="70" t="s">
        <v>1812</v>
      </c>
      <c r="E172" s="59" t="s">
        <v>93</v>
      </c>
      <c r="F172" s="70" t="s">
        <v>3601</v>
      </c>
      <c r="G172" s="70">
        <v>1996</v>
      </c>
      <c r="H172" s="71">
        <v>6</v>
      </c>
      <c r="I172" s="72">
        <v>3</v>
      </c>
      <c r="J172" s="72">
        <v>244</v>
      </c>
      <c r="K172" s="72">
        <v>2.7</v>
      </c>
      <c r="L172" s="71">
        <v>3</v>
      </c>
      <c r="M172" s="61">
        <v>0</v>
      </c>
      <c r="N172" s="72">
        <v>3</v>
      </c>
      <c r="O172" s="72">
        <v>3</v>
      </c>
      <c r="P172" s="61">
        <v>0</v>
      </c>
      <c r="Q172" s="61">
        <v>0</v>
      </c>
      <c r="R172" s="72">
        <v>1</v>
      </c>
      <c r="S172" s="61">
        <v>0</v>
      </c>
      <c r="T172" s="71">
        <v>0.5</v>
      </c>
      <c r="U172" s="72">
        <v>0.5</v>
      </c>
      <c r="V172" s="72">
        <v>0.4</v>
      </c>
      <c r="W172" s="72">
        <v>1</v>
      </c>
      <c r="X172" s="71">
        <v>5</v>
      </c>
      <c r="Y172" s="72">
        <v>10</v>
      </c>
      <c r="Z172" s="72">
        <v>15</v>
      </c>
      <c r="AA172" s="71">
        <v>1.1100000000000001</v>
      </c>
      <c r="AB172" s="61">
        <v>0</v>
      </c>
      <c r="AC172" s="72">
        <v>1.1100000000000001</v>
      </c>
      <c r="AD172" s="72">
        <v>1.1100000000000001</v>
      </c>
      <c r="AE172" s="72">
        <v>1.1100000000000001</v>
      </c>
      <c r="AF172" s="71">
        <v>0.2</v>
      </c>
      <c r="AG172" s="72">
        <v>0.16</v>
      </c>
      <c r="AH172" s="72">
        <v>0.37</v>
      </c>
      <c r="AI172" s="72">
        <v>0.2</v>
      </c>
      <c r="AJ172" s="72">
        <v>0.37</v>
      </c>
      <c r="AK172" s="64" t="s">
        <v>25</v>
      </c>
    </row>
    <row r="173" spans="1:37" ht="17.25" thickBot="1">
      <c r="A173" s="73">
        <v>171</v>
      </c>
      <c r="B173" s="58" t="s">
        <v>205</v>
      </c>
      <c r="C173" s="59" t="s">
        <v>1814</v>
      </c>
      <c r="D173" s="70" t="s">
        <v>104</v>
      </c>
      <c r="E173" s="59" t="s">
        <v>77</v>
      </c>
      <c r="F173" s="70" t="s">
        <v>3501</v>
      </c>
      <c r="G173" s="70">
        <v>1997</v>
      </c>
      <c r="H173" s="71">
        <v>5</v>
      </c>
      <c r="I173" s="72">
        <v>5</v>
      </c>
      <c r="J173" s="72">
        <v>401</v>
      </c>
      <c r="K173" s="72">
        <v>4.5</v>
      </c>
      <c r="L173" s="60">
        <v>0</v>
      </c>
      <c r="M173" s="72">
        <v>1</v>
      </c>
      <c r="N173" s="72">
        <v>1</v>
      </c>
      <c r="O173" s="61">
        <v>0</v>
      </c>
      <c r="P173" s="61">
        <v>0</v>
      </c>
      <c r="Q173" s="61">
        <v>0</v>
      </c>
      <c r="R173" s="72">
        <v>1</v>
      </c>
      <c r="S173" s="61">
        <v>0</v>
      </c>
      <c r="T173" s="71">
        <v>0.1</v>
      </c>
      <c r="U173" s="72">
        <v>0.1</v>
      </c>
      <c r="V173" s="72">
        <v>1</v>
      </c>
      <c r="W173" s="72">
        <v>1.1000000000000001</v>
      </c>
      <c r="X173" s="71">
        <v>13</v>
      </c>
      <c r="Y173" s="72">
        <v>20</v>
      </c>
      <c r="Z173" s="72">
        <v>12</v>
      </c>
      <c r="AA173" s="60">
        <v>0</v>
      </c>
      <c r="AB173" s="72">
        <v>0.22</v>
      </c>
      <c r="AC173" s="72">
        <v>0.22</v>
      </c>
      <c r="AD173" s="61">
        <v>0</v>
      </c>
      <c r="AE173" s="72">
        <v>0.22</v>
      </c>
      <c r="AF173" s="71">
        <v>0.02</v>
      </c>
      <c r="AG173" s="72">
        <v>0.22</v>
      </c>
      <c r="AH173" s="72">
        <v>0.24</v>
      </c>
      <c r="AI173" s="72">
        <v>0.02</v>
      </c>
      <c r="AJ173" s="72">
        <v>0.24</v>
      </c>
      <c r="AK173" s="64" t="s">
        <v>25</v>
      </c>
    </row>
    <row r="174" spans="1:37" ht="17.25" thickBot="1">
      <c r="A174" s="73">
        <v>172</v>
      </c>
      <c r="B174" s="58" t="s">
        <v>206</v>
      </c>
      <c r="C174" s="59" t="s">
        <v>1856</v>
      </c>
      <c r="D174" s="70" t="s">
        <v>102</v>
      </c>
      <c r="E174" s="59" t="s">
        <v>71</v>
      </c>
      <c r="F174" s="70" t="s">
        <v>3602</v>
      </c>
      <c r="G174" s="70">
        <v>1992</v>
      </c>
      <c r="H174" s="71">
        <v>6</v>
      </c>
      <c r="I174" s="72">
        <v>6</v>
      </c>
      <c r="J174" s="72">
        <v>482</v>
      </c>
      <c r="K174" s="72">
        <v>5.4</v>
      </c>
      <c r="L174" s="71">
        <v>5</v>
      </c>
      <c r="M174" s="61">
        <v>0</v>
      </c>
      <c r="N174" s="72">
        <v>5</v>
      </c>
      <c r="O174" s="72">
        <v>5</v>
      </c>
      <c r="P174" s="61">
        <v>0</v>
      </c>
      <c r="Q174" s="61">
        <v>0</v>
      </c>
      <c r="R174" s="61">
        <v>0</v>
      </c>
      <c r="S174" s="61">
        <v>0</v>
      </c>
      <c r="T174" s="71">
        <v>2.1</v>
      </c>
      <c r="U174" s="72">
        <v>2.1</v>
      </c>
      <c r="V174" s="72">
        <v>1.3</v>
      </c>
      <c r="W174" s="72">
        <v>3.4</v>
      </c>
      <c r="X174" s="71">
        <v>15</v>
      </c>
      <c r="Y174" s="72">
        <v>27</v>
      </c>
      <c r="Z174" s="72">
        <v>51</v>
      </c>
      <c r="AA174" s="71">
        <v>0.93</v>
      </c>
      <c r="AB174" s="61">
        <v>0</v>
      </c>
      <c r="AC174" s="72">
        <v>0.93</v>
      </c>
      <c r="AD174" s="72">
        <v>0.93</v>
      </c>
      <c r="AE174" s="72">
        <v>0.93</v>
      </c>
      <c r="AF174" s="71">
        <v>0.39</v>
      </c>
      <c r="AG174" s="72">
        <v>0.24</v>
      </c>
      <c r="AH174" s="72">
        <v>0.63</v>
      </c>
      <c r="AI174" s="72">
        <v>0.39</v>
      </c>
      <c r="AJ174" s="72">
        <v>0.63</v>
      </c>
      <c r="AK174" s="64" t="s">
        <v>25</v>
      </c>
    </row>
    <row r="175" spans="1:37" ht="17.25" thickBot="1">
      <c r="A175" s="73">
        <v>173</v>
      </c>
      <c r="B175" s="58" t="s">
        <v>207</v>
      </c>
      <c r="C175" s="59" t="s">
        <v>1813</v>
      </c>
      <c r="D175" s="70" t="s">
        <v>104</v>
      </c>
      <c r="E175" s="59" t="s">
        <v>77</v>
      </c>
      <c r="F175" s="70" t="s">
        <v>3603</v>
      </c>
      <c r="G175" s="70">
        <v>2002</v>
      </c>
      <c r="H175" s="71">
        <v>6</v>
      </c>
      <c r="I175" s="72">
        <v>6</v>
      </c>
      <c r="J175" s="72">
        <v>472</v>
      </c>
      <c r="K175" s="72">
        <v>5.2</v>
      </c>
      <c r="L175" s="60">
        <v>0</v>
      </c>
      <c r="M175" s="61">
        <v>0</v>
      </c>
      <c r="N175" s="61">
        <v>0</v>
      </c>
      <c r="O175" s="61">
        <v>0</v>
      </c>
      <c r="P175" s="61">
        <v>0</v>
      </c>
      <c r="Q175" s="61">
        <v>0</v>
      </c>
      <c r="R175" s="72">
        <v>3</v>
      </c>
      <c r="S175" s="61">
        <v>0</v>
      </c>
      <c r="T175" s="71">
        <v>0.2</v>
      </c>
      <c r="U175" s="72">
        <v>0.2</v>
      </c>
      <c r="V175" s="72">
        <v>0.1</v>
      </c>
      <c r="W175" s="72">
        <v>0.2</v>
      </c>
      <c r="X175" s="71">
        <v>3</v>
      </c>
      <c r="Y175" s="72">
        <v>16</v>
      </c>
      <c r="Z175" s="72">
        <v>8</v>
      </c>
      <c r="AA175" s="60">
        <v>0</v>
      </c>
      <c r="AB175" s="61">
        <v>0</v>
      </c>
      <c r="AC175" s="61">
        <v>0</v>
      </c>
      <c r="AD175" s="61">
        <v>0</v>
      </c>
      <c r="AE175" s="61">
        <v>0</v>
      </c>
      <c r="AF175" s="71">
        <v>0.03</v>
      </c>
      <c r="AG175" s="72">
        <v>0.02</v>
      </c>
      <c r="AH175" s="72">
        <v>0.05</v>
      </c>
      <c r="AI175" s="72">
        <v>0.03</v>
      </c>
      <c r="AJ175" s="72">
        <v>0.05</v>
      </c>
      <c r="AK175" s="64" t="s">
        <v>25</v>
      </c>
    </row>
    <row r="176" spans="1:37" ht="17.25" thickBot="1">
      <c r="A176" s="73">
        <v>174</v>
      </c>
      <c r="B176" s="58" t="s">
        <v>370</v>
      </c>
      <c r="C176" s="59" t="s">
        <v>1814</v>
      </c>
      <c r="D176" s="70" t="s">
        <v>104</v>
      </c>
      <c r="E176" s="59" t="s">
        <v>95</v>
      </c>
      <c r="F176" s="70" t="s">
        <v>3604</v>
      </c>
      <c r="G176" s="70">
        <v>2002</v>
      </c>
      <c r="H176" s="71">
        <v>1</v>
      </c>
      <c r="I176" s="61">
        <v>0</v>
      </c>
      <c r="J176" s="72">
        <v>16</v>
      </c>
      <c r="K176" s="72">
        <v>0.2</v>
      </c>
      <c r="L176" s="60">
        <v>0</v>
      </c>
      <c r="M176" s="61">
        <v>0</v>
      </c>
      <c r="N176" s="61">
        <v>0</v>
      </c>
      <c r="O176" s="61">
        <v>0</v>
      </c>
      <c r="P176" s="61">
        <v>0</v>
      </c>
      <c r="Q176" s="61">
        <v>0</v>
      </c>
      <c r="R176" s="61">
        <v>0</v>
      </c>
      <c r="S176" s="61">
        <v>0</v>
      </c>
      <c r="T176" s="60">
        <v>0</v>
      </c>
      <c r="U176" s="61">
        <v>0</v>
      </c>
      <c r="V176" s="61">
        <v>0</v>
      </c>
      <c r="W176" s="61">
        <v>0</v>
      </c>
      <c r="X176" s="60">
        <v>0</v>
      </c>
      <c r="Y176" s="72">
        <v>3</v>
      </c>
      <c r="Z176" s="72">
        <v>1</v>
      </c>
      <c r="AA176" s="60">
        <v>0</v>
      </c>
      <c r="AB176" s="61">
        <v>0</v>
      </c>
      <c r="AC176" s="61">
        <v>0</v>
      </c>
      <c r="AD176" s="61">
        <v>0</v>
      </c>
      <c r="AE176" s="61">
        <v>0</v>
      </c>
      <c r="AF176" s="60">
        <v>0</v>
      </c>
      <c r="AG176" s="61">
        <v>0</v>
      </c>
      <c r="AH176" s="61">
        <v>0</v>
      </c>
      <c r="AI176" s="61">
        <v>0</v>
      </c>
      <c r="AJ176" s="61">
        <v>0</v>
      </c>
      <c r="AK176" s="64" t="s">
        <v>25</v>
      </c>
    </row>
    <row r="177" spans="1:37" ht="17.25" thickBot="1">
      <c r="A177" s="73">
        <v>175</v>
      </c>
      <c r="B177" s="58" t="s">
        <v>3346</v>
      </c>
      <c r="C177" s="59" t="s">
        <v>1814</v>
      </c>
      <c r="D177" s="70" t="s">
        <v>2863</v>
      </c>
      <c r="E177" s="59" t="s">
        <v>87</v>
      </c>
      <c r="F177" s="70" t="s">
        <v>3605</v>
      </c>
      <c r="G177" s="70">
        <v>2000</v>
      </c>
      <c r="H177" s="71">
        <v>2</v>
      </c>
      <c r="I177" s="72">
        <v>1</v>
      </c>
      <c r="J177" s="72">
        <v>105</v>
      </c>
      <c r="K177" s="72">
        <v>1.2</v>
      </c>
      <c r="L177" s="71">
        <v>1</v>
      </c>
      <c r="M177" s="61">
        <v>0</v>
      </c>
      <c r="N177" s="72">
        <v>1</v>
      </c>
      <c r="O177" s="72">
        <v>1</v>
      </c>
      <c r="P177" s="61">
        <v>0</v>
      </c>
      <c r="Q177" s="61">
        <v>0</v>
      </c>
      <c r="R177" s="61">
        <v>0</v>
      </c>
      <c r="S177" s="61">
        <v>0</v>
      </c>
      <c r="T177" s="71">
        <v>0.1</v>
      </c>
      <c r="U177" s="72">
        <v>0.1</v>
      </c>
      <c r="V177" s="72">
        <v>0.2</v>
      </c>
      <c r="W177" s="72">
        <v>0.3</v>
      </c>
      <c r="X177" s="71">
        <v>11</v>
      </c>
      <c r="Y177" s="72">
        <v>6</v>
      </c>
      <c r="Z177" s="72">
        <v>15</v>
      </c>
      <c r="AA177" s="71">
        <v>0.86</v>
      </c>
      <c r="AB177" s="61">
        <v>0</v>
      </c>
      <c r="AC177" s="72">
        <v>0.86</v>
      </c>
      <c r="AD177" s="72">
        <v>0.86</v>
      </c>
      <c r="AE177" s="72">
        <v>0.86</v>
      </c>
      <c r="AF177" s="71">
        <v>0.11</v>
      </c>
      <c r="AG177" s="72">
        <v>0.15</v>
      </c>
      <c r="AH177" s="72">
        <v>0.26</v>
      </c>
      <c r="AI177" s="72">
        <v>0.11</v>
      </c>
      <c r="AJ177" s="72">
        <v>0.26</v>
      </c>
      <c r="AK177" s="64" t="s">
        <v>25</v>
      </c>
    </row>
    <row r="178" spans="1:37" ht="17.25" thickBot="1">
      <c r="A178" s="73">
        <v>176</v>
      </c>
      <c r="B178" s="58" t="s">
        <v>3165</v>
      </c>
      <c r="C178" s="59" t="s">
        <v>1814</v>
      </c>
      <c r="D178" s="70" t="s">
        <v>103</v>
      </c>
      <c r="E178" s="59" t="s">
        <v>85</v>
      </c>
      <c r="F178" s="70" t="s">
        <v>3606</v>
      </c>
      <c r="G178" s="70">
        <v>1995</v>
      </c>
      <c r="H178" s="71">
        <v>3</v>
      </c>
      <c r="I178" s="72">
        <v>2</v>
      </c>
      <c r="J178" s="72">
        <v>181</v>
      </c>
      <c r="K178" s="72">
        <v>2</v>
      </c>
      <c r="L178" s="60">
        <v>0</v>
      </c>
      <c r="M178" s="61">
        <v>0</v>
      </c>
      <c r="N178" s="61">
        <v>0</v>
      </c>
      <c r="O178" s="61">
        <v>0</v>
      </c>
      <c r="P178" s="61">
        <v>0</v>
      </c>
      <c r="Q178" s="61">
        <v>0</v>
      </c>
      <c r="R178" s="72">
        <v>1</v>
      </c>
      <c r="S178" s="61">
        <v>0</v>
      </c>
      <c r="T178" s="60">
        <v>0</v>
      </c>
      <c r="U178" s="61">
        <v>0</v>
      </c>
      <c r="V178" s="72">
        <v>0.1</v>
      </c>
      <c r="W178" s="72">
        <v>0.1</v>
      </c>
      <c r="X178" s="71">
        <v>1</v>
      </c>
      <c r="Y178" s="72">
        <v>8</v>
      </c>
      <c r="Z178" s="72">
        <v>2</v>
      </c>
      <c r="AA178" s="60">
        <v>0</v>
      </c>
      <c r="AB178" s="61">
        <v>0</v>
      </c>
      <c r="AC178" s="61">
        <v>0</v>
      </c>
      <c r="AD178" s="61">
        <v>0</v>
      </c>
      <c r="AE178" s="61">
        <v>0</v>
      </c>
      <c r="AF178" s="71">
        <v>0.02</v>
      </c>
      <c r="AG178" s="72">
        <v>0.05</v>
      </c>
      <c r="AH178" s="72">
        <v>7.0000000000000007E-2</v>
      </c>
      <c r="AI178" s="72">
        <v>0.02</v>
      </c>
      <c r="AJ178" s="72">
        <v>7.0000000000000007E-2</v>
      </c>
      <c r="AK178" s="64" t="s">
        <v>25</v>
      </c>
    </row>
    <row r="179" spans="1:37" ht="17.25" thickBot="1">
      <c r="A179" s="73">
        <v>177</v>
      </c>
      <c r="B179" s="58" t="s">
        <v>209</v>
      </c>
      <c r="C179" s="59" t="s">
        <v>1827</v>
      </c>
      <c r="D179" s="70" t="s">
        <v>103</v>
      </c>
      <c r="E179" s="59" t="s">
        <v>71</v>
      </c>
      <c r="F179" s="70" t="s">
        <v>3607</v>
      </c>
      <c r="G179" s="70">
        <v>1995</v>
      </c>
      <c r="H179" s="71">
        <v>5</v>
      </c>
      <c r="I179" s="61">
        <v>0</v>
      </c>
      <c r="J179" s="72">
        <v>83</v>
      </c>
      <c r="K179" s="72">
        <v>0.9</v>
      </c>
      <c r="L179" s="60">
        <v>0</v>
      </c>
      <c r="M179" s="61">
        <v>0</v>
      </c>
      <c r="N179" s="61">
        <v>0</v>
      </c>
      <c r="O179" s="61">
        <v>0</v>
      </c>
      <c r="P179" s="61">
        <v>0</v>
      </c>
      <c r="Q179" s="61">
        <v>0</v>
      </c>
      <c r="R179" s="72">
        <v>1</v>
      </c>
      <c r="S179" s="61">
        <v>0</v>
      </c>
      <c r="T179" s="60">
        <v>0</v>
      </c>
      <c r="U179" s="61">
        <v>0</v>
      </c>
      <c r="V179" s="61">
        <v>0</v>
      </c>
      <c r="W179" s="61">
        <v>0</v>
      </c>
      <c r="X179" s="60">
        <v>0</v>
      </c>
      <c r="Y179" s="72">
        <v>7</v>
      </c>
      <c r="Z179" s="72">
        <v>2</v>
      </c>
      <c r="AA179" s="60">
        <v>0</v>
      </c>
      <c r="AB179" s="61">
        <v>0</v>
      </c>
      <c r="AC179" s="61">
        <v>0</v>
      </c>
      <c r="AD179" s="61">
        <v>0</v>
      </c>
      <c r="AE179" s="61">
        <v>0</v>
      </c>
      <c r="AF179" s="60">
        <v>0</v>
      </c>
      <c r="AG179" s="61">
        <v>0</v>
      </c>
      <c r="AH179" s="61">
        <v>0</v>
      </c>
      <c r="AI179" s="61">
        <v>0</v>
      </c>
      <c r="AJ179" s="61">
        <v>0</v>
      </c>
      <c r="AK179" s="64" t="s">
        <v>25</v>
      </c>
    </row>
    <row r="180" spans="1:37" ht="17.25" thickBot="1">
      <c r="A180" s="73">
        <v>178</v>
      </c>
      <c r="B180" s="58" t="s">
        <v>3166</v>
      </c>
      <c r="C180" s="59" t="s">
        <v>1827</v>
      </c>
      <c r="D180" s="70" t="s">
        <v>102</v>
      </c>
      <c r="E180" s="59" t="s">
        <v>69</v>
      </c>
      <c r="F180" s="70" t="s">
        <v>3357</v>
      </c>
      <c r="G180" s="70">
        <v>2003</v>
      </c>
      <c r="H180" s="71">
        <v>3</v>
      </c>
      <c r="I180" s="72">
        <v>2</v>
      </c>
      <c r="J180" s="72">
        <v>177</v>
      </c>
      <c r="K180" s="72">
        <v>2</v>
      </c>
      <c r="L180" s="60">
        <v>0</v>
      </c>
      <c r="M180" s="61">
        <v>0</v>
      </c>
      <c r="N180" s="61">
        <v>0</v>
      </c>
      <c r="O180" s="61">
        <v>0</v>
      </c>
      <c r="P180" s="61">
        <v>0</v>
      </c>
      <c r="Q180" s="61">
        <v>0</v>
      </c>
      <c r="R180" s="61">
        <v>0</v>
      </c>
      <c r="S180" s="61">
        <v>0</v>
      </c>
      <c r="T180" s="71">
        <v>0.5</v>
      </c>
      <c r="U180" s="72">
        <v>0.5</v>
      </c>
      <c r="V180" s="72">
        <v>0.1</v>
      </c>
      <c r="W180" s="72">
        <v>0.6</v>
      </c>
      <c r="X180" s="71">
        <v>1</v>
      </c>
      <c r="Y180" s="72">
        <v>1</v>
      </c>
      <c r="Z180" s="72">
        <v>10</v>
      </c>
      <c r="AA180" s="60">
        <v>0</v>
      </c>
      <c r="AB180" s="61">
        <v>0</v>
      </c>
      <c r="AC180" s="61">
        <v>0</v>
      </c>
      <c r="AD180" s="61">
        <v>0</v>
      </c>
      <c r="AE180" s="61">
        <v>0</v>
      </c>
      <c r="AF180" s="71">
        <v>0.24</v>
      </c>
      <c r="AG180" s="72">
        <v>0.04</v>
      </c>
      <c r="AH180" s="72">
        <v>0.28000000000000003</v>
      </c>
      <c r="AI180" s="72">
        <v>0.24</v>
      </c>
      <c r="AJ180" s="72">
        <v>0.28000000000000003</v>
      </c>
      <c r="AK180" s="64" t="s">
        <v>25</v>
      </c>
    </row>
    <row r="181" spans="1:37" ht="17.25" thickBot="1">
      <c r="A181" s="73">
        <v>179</v>
      </c>
      <c r="B181" s="58" t="s">
        <v>210</v>
      </c>
      <c r="C181" s="59" t="s">
        <v>1814</v>
      </c>
      <c r="D181" s="70" t="s">
        <v>1821</v>
      </c>
      <c r="E181" s="59" t="s">
        <v>91</v>
      </c>
      <c r="F181" s="70" t="s">
        <v>3374</v>
      </c>
      <c r="G181" s="70">
        <v>1992</v>
      </c>
      <c r="H181" s="71">
        <v>5</v>
      </c>
      <c r="I181" s="61">
        <v>0</v>
      </c>
      <c r="J181" s="72">
        <v>38</v>
      </c>
      <c r="K181" s="72">
        <v>0.4</v>
      </c>
      <c r="L181" s="60">
        <v>0</v>
      </c>
      <c r="M181" s="61">
        <v>0</v>
      </c>
      <c r="N181" s="61">
        <v>0</v>
      </c>
      <c r="O181" s="61">
        <v>0</v>
      </c>
      <c r="P181" s="61">
        <v>0</v>
      </c>
      <c r="Q181" s="61">
        <v>0</v>
      </c>
      <c r="R181" s="61">
        <v>0</v>
      </c>
      <c r="S181" s="61">
        <v>0</v>
      </c>
      <c r="T181" s="71">
        <v>0.1</v>
      </c>
      <c r="U181" s="72">
        <v>0.1</v>
      </c>
      <c r="V181" s="61">
        <v>0</v>
      </c>
      <c r="W181" s="72">
        <v>0.1</v>
      </c>
      <c r="X181" s="60">
        <v>0</v>
      </c>
      <c r="Y181" s="72">
        <v>1</v>
      </c>
      <c r="Z181" s="72">
        <v>6</v>
      </c>
      <c r="AA181" s="60">
        <v>0</v>
      </c>
      <c r="AB181" s="61">
        <v>0</v>
      </c>
      <c r="AC181" s="61">
        <v>0</v>
      </c>
      <c r="AD181" s="61">
        <v>0</v>
      </c>
      <c r="AE181" s="61">
        <v>0</v>
      </c>
      <c r="AF181" s="71">
        <v>0.28999999999999998</v>
      </c>
      <c r="AG181" s="61">
        <v>0</v>
      </c>
      <c r="AH181" s="72">
        <v>0.28999999999999998</v>
      </c>
      <c r="AI181" s="72">
        <v>0.28999999999999998</v>
      </c>
      <c r="AJ181" s="72">
        <v>0.28999999999999998</v>
      </c>
      <c r="AK181" s="64" t="s">
        <v>25</v>
      </c>
    </row>
    <row r="182" spans="1:37" ht="17.25" thickBot="1">
      <c r="A182" s="73">
        <v>180</v>
      </c>
      <c r="B182" s="58" t="s">
        <v>211</v>
      </c>
      <c r="C182" s="59" t="s">
        <v>1831</v>
      </c>
      <c r="D182" s="70" t="s">
        <v>102</v>
      </c>
      <c r="E182" s="59" t="s">
        <v>67</v>
      </c>
      <c r="F182" s="70" t="s">
        <v>3608</v>
      </c>
      <c r="G182" s="70">
        <v>1999</v>
      </c>
      <c r="H182" s="71">
        <v>5</v>
      </c>
      <c r="I182" s="72">
        <v>4</v>
      </c>
      <c r="J182" s="72">
        <v>297</v>
      </c>
      <c r="K182" s="72">
        <v>3.3</v>
      </c>
      <c r="L182" s="71">
        <v>3</v>
      </c>
      <c r="M182" s="61">
        <v>0</v>
      </c>
      <c r="N182" s="72">
        <v>3</v>
      </c>
      <c r="O182" s="72">
        <v>3</v>
      </c>
      <c r="P182" s="61">
        <v>0</v>
      </c>
      <c r="Q182" s="61">
        <v>0</v>
      </c>
      <c r="R182" s="61">
        <v>0</v>
      </c>
      <c r="S182" s="61">
        <v>0</v>
      </c>
      <c r="T182" s="71">
        <v>2</v>
      </c>
      <c r="U182" s="72">
        <v>2</v>
      </c>
      <c r="V182" s="72">
        <v>0.1</v>
      </c>
      <c r="W182" s="72">
        <v>2</v>
      </c>
      <c r="X182" s="71">
        <v>7</v>
      </c>
      <c r="Y182" s="72">
        <v>6</v>
      </c>
      <c r="Z182" s="72">
        <v>14</v>
      </c>
      <c r="AA182" s="71">
        <v>0.91</v>
      </c>
      <c r="AB182" s="61">
        <v>0</v>
      </c>
      <c r="AC182" s="72">
        <v>0.91</v>
      </c>
      <c r="AD182" s="72">
        <v>0.91</v>
      </c>
      <c r="AE182" s="72">
        <v>0.91</v>
      </c>
      <c r="AF182" s="71">
        <v>0.6</v>
      </c>
      <c r="AG182" s="72">
        <v>0.02</v>
      </c>
      <c r="AH182" s="72">
        <v>0.62</v>
      </c>
      <c r="AI182" s="72">
        <v>0.6</v>
      </c>
      <c r="AJ182" s="72">
        <v>0.62</v>
      </c>
      <c r="AK182" s="64" t="s">
        <v>25</v>
      </c>
    </row>
    <row r="183" spans="1:37" ht="17.25" thickBot="1">
      <c r="A183" s="73">
        <v>181</v>
      </c>
      <c r="B183" s="58" t="s">
        <v>212</v>
      </c>
      <c r="C183" s="59" t="s">
        <v>1829</v>
      </c>
      <c r="D183" s="70" t="s">
        <v>103</v>
      </c>
      <c r="E183" s="59" t="s">
        <v>96</v>
      </c>
      <c r="F183" s="70" t="s">
        <v>3609</v>
      </c>
      <c r="G183" s="70">
        <v>1996</v>
      </c>
      <c r="H183" s="71">
        <v>2</v>
      </c>
      <c r="I183" s="72">
        <v>2</v>
      </c>
      <c r="J183" s="72">
        <v>140</v>
      </c>
      <c r="K183" s="72">
        <v>1.6</v>
      </c>
      <c r="L183" s="60">
        <v>0</v>
      </c>
      <c r="M183" s="61">
        <v>0</v>
      </c>
      <c r="N183" s="61">
        <v>0</v>
      </c>
      <c r="O183" s="61">
        <v>0</v>
      </c>
      <c r="P183" s="61">
        <v>0</v>
      </c>
      <c r="Q183" s="61">
        <v>0</v>
      </c>
      <c r="R183" s="61">
        <v>0</v>
      </c>
      <c r="S183" s="61">
        <v>0</v>
      </c>
      <c r="T183" s="71">
        <v>0.3</v>
      </c>
      <c r="U183" s="72">
        <v>0.3</v>
      </c>
      <c r="V183" s="72">
        <v>0.2</v>
      </c>
      <c r="W183" s="72">
        <v>0.5</v>
      </c>
      <c r="X183" s="71">
        <v>6</v>
      </c>
      <c r="Y183" s="72">
        <v>4</v>
      </c>
      <c r="Z183" s="72">
        <v>8</v>
      </c>
      <c r="AA183" s="60">
        <v>0</v>
      </c>
      <c r="AB183" s="61">
        <v>0</v>
      </c>
      <c r="AC183" s="61">
        <v>0</v>
      </c>
      <c r="AD183" s="61">
        <v>0</v>
      </c>
      <c r="AE183" s="61">
        <v>0</v>
      </c>
      <c r="AF183" s="71">
        <v>0.21</v>
      </c>
      <c r="AG183" s="72">
        <v>0.14000000000000001</v>
      </c>
      <c r="AH183" s="72">
        <v>0.35</v>
      </c>
      <c r="AI183" s="72">
        <v>0.21</v>
      </c>
      <c r="AJ183" s="72">
        <v>0.35</v>
      </c>
      <c r="AK183" s="64" t="s">
        <v>25</v>
      </c>
    </row>
    <row r="184" spans="1:37" ht="17.25" thickBot="1">
      <c r="A184" s="73">
        <v>182</v>
      </c>
      <c r="B184" s="58" t="s">
        <v>212</v>
      </c>
      <c r="C184" s="59" t="s">
        <v>1829</v>
      </c>
      <c r="D184" s="70" t="s">
        <v>103</v>
      </c>
      <c r="E184" s="59" t="s">
        <v>75</v>
      </c>
      <c r="F184" s="70" t="s">
        <v>3609</v>
      </c>
      <c r="G184" s="70">
        <v>1996</v>
      </c>
      <c r="H184" s="71">
        <v>2</v>
      </c>
      <c r="I184" s="61">
        <v>0</v>
      </c>
      <c r="J184" s="72">
        <v>45</v>
      </c>
      <c r="K184" s="72">
        <v>0.5</v>
      </c>
      <c r="L184" s="60">
        <v>0</v>
      </c>
      <c r="M184" s="61">
        <v>0</v>
      </c>
      <c r="N184" s="61">
        <v>0</v>
      </c>
      <c r="O184" s="61">
        <v>0</v>
      </c>
      <c r="P184" s="61">
        <v>0</v>
      </c>
      <c r="Q184" s="61">
        <v>0</v>
      </c>
      <c r="R184" s="61">
        <v>0</v>
      </c>
      <c r="S184" s="61">
        <v>0</v>
      </c>
      <c r="T184" s="71">
        <v>0.1</v>
      </c>
      <c r="U184" s="72">
        <v>0.1</v>
      </c>
      <c r="V184" s="61">
        <v>0</v>
      </c>
      <c r="W184" s="72">
        <v>0.1</v>
      </c>
      <c r="X184" s="71">
        <v>2</v>
      </c>
      <c r="Y184" s="72">
        <v>6</v>
      </c>
      <c r="Z184" s="72">
        <v>3</v>
      </c>
      <c r="AA184" s="60">
        <v>0</v>
      </c>
      <c r="AB184" s="61">
        <v>0</v>
      </c>
      <c r="AC184" s="61">
        <v>0</v>
      </c>
      <c r="AD184" s="61">
        <v>0</v>
      </c>
      <c r="AE184" s="61">
        <v>0</v>
      </c>
      <c r="AF184" s="71">
        <v>0.21</v>
      </c>
      <c r="AG184" s="72">
        <v>0.08</v>
      </c>
      <c r="AH184" s="72">
        <v>0.28999999999999998</v>
      </c>
      <c r="AI184" s="72">
        <v>0.21</v>
      </c>
      <c r="AJ184" s="72">
        <v>0.28999999999999998</v>
      </c>
      <c r="AK184" s="64" t="s">
        <v>25</v>
      </c>
    </row>
    <row r="185" spans="1:37" ht="17.25" thickBot="1">
      <c r="A185" s="73">
        <v>183</v>
      </c>
      <c r="B185" s="58" t="s">
        <v>2703</v>
      </c>
      <c r="C185" s="59" t="s">
        <v>1853</v>
      </c>
      <c r="D185" s="70" t="s">
        <v>102</v>
      </c>
      <c r="E185" s="59" t="s">
        <v>81</v>
      </c>
      <c r="F185" s="70" t="s">
        <v>3610</v>
      </c>
      <c r="G185" s="70">
        <v>2001</v>
      </c>
      <c r="H185" s="71">
        <v>6</v>
      </c>
      <c r="I185" s="72">
        <v>6</v>
      </c>
      <c r="J185" s="72">
        <v>509</v>
      </c>
      <c r="K185" s="72">
        <v>5.7</v>
      </c>
      <c r="L185" s="71">
        <v>1</v>
      </c>
      <c r="M185" s="61">
        <v>0</v>
      </c>
      <c r="N185" s="72">
        <v>1</v>
      </c>
      <c r="O185" s="72">
        <v>1</v>
      </c>
      <c r="P185" s="61">
        <v>0</v>
      </c>
      <c r="Q185" s="61">
        <v>0</v>
      </c>
      <c r="R185" s="72">
        <v>5</v>
      </c>
      <c r="S185" s="61">
        <v>0</v>
      </c>
      <c r="T185" s="71">
        <v>3.8</v>
      </c>
      <c r="U185" s="72">
        <v>3.8</v>
      </c>
      <c r="V185" s="72">
        <v>0.4</v>
      </c>
      <c r="W185" s="72">
        <v>4.2</v>
      </c>
      <c r="X185" s="71">
        <v>16</v>
      </c>
      <c r="Y185" s="72">
        <v>10</v>
      </c>
      <c r="Z185" s="72">
        <v>44</v>
      </c>
      <c r="AA185" s="71">
        <v>0.18</v>
      </c>
      <c r="AB185" s="61">
        <v>0</v>
      </c>
      <c r="AC185" s="72">
        <v>0.18</v>
      </c>
      <c r="AD185" s="72">
        <v>0.18</v>
      </c>
      <c r="AE185" s="72">
        <v>0.18</v>
      </c>
      <c r="AF185" s="71">
        <v>0.67</v>
      </c>
      <c r="AG185" s="72">
        <v>7.0000000000000007E-2</v>
      </c>
      <c r="AH185" s="72">
        <v>0.74</v>
      </c>
      <c r="AI185" s="72">
        <v>0.67</v>
      </c>
      <c r="AJ185" s="72">
        <v>0.74</v>
      </c>
      <c r="AK185" s="64" t="s">
        <v>25</v>
      </c>
    </row>
    <row r="186" spans="1:37" ht="17.25" thickBot="1">
      <c r="A186" s="73">
        <v>184</v>
      </c>
      <c r="B186" s="58" t="s">
        <v>213</v>
      </c>
      <c r="C186" s="59" t="s">
        <v>1814</v>
      </c>
      <c r="D186" s="70" t="s">
        <v>104</v>
      </c>
      <c r="E186" s="59" t="s">
        <v>81</v>
      </c>
      <c r="F186" s="70" t="s">
        <v>3611</v>
      </c>
      <c r="G186" s="70">
        <v>1999</v>
      </c>
      <c r="H186" s="71">
        <v>1</v>
      </c>
      <c r="I186" s="72">
        <v>1</v>
      </c>
      <c r="J186" s="72">
        <v>75</v>
      </c>
      <c r="K186" s="72">
        <v>0.8</v>
      </c>
      <c r="L186" s="60">
        <v>0</v>
      </c>
      <c r="M186" s="61">
        <v>0</v>
      </c>
      <c r="N186" s="61">
        <v>0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60">
        <v>0</v>
      </c>
      <c r="U186" s="61">
        <v>0</v>
      </c>
      <c r="V186" s="72">
        <v>0.3</v>
      </c>
      <c r="W186" s="72">
        <v>0.3</v>
      </c>
      <c r="X186" s="71">
        <v>5</v>
      </c>
      <c r="Y186" s="72">
        <v>7</v>
      </c>
      <c r="Z186" s="72">
        <v>13</v>
      </c>
      <c r="AA186" s="60">
        <v>0</v>
      </c>
      <c r="AB186" s="61">
        <v>0</v>
      </c>
      <c r="AC186" s="61">
        <v>0</v>
      </c>
      <c r="AD186" s="61">
        <v>0</v>
      </c>
      <c r="AE186" s="61">
        <v>0</v>
      </c>
      <c r="AF186" s="71">
        <v>0.04</v>
      </c>
      <c r="AG186" s="72">
        <v>0.31</v>
      </c>
      <c r="AH186" s="72">
        <v>0.35</v>
      </c>
      <c r="AI186" s="72">
        <v>0.04</v>
      </c>
      <c r="AJ186" s="72">
        <v>0.35</v>
      </c>
      <c r="AK186" s="64" t="s">
        <v>25</v>
      </c>
    </row>
    <row r="187" spans="1:37" ht="17.25" thickBot="1">
      <c r="A187" s="73">
        <v>185</v>
      </c>
      <c r="B187" s="58" t="s">
        <v>214</v>
      </c>
      <c r="C187" s="59" t="s">
        <v>1838</v>
      </c>
      <c r="D187" s="70" t="s">
        <v>103</v>
      </c>
      <c r="E187" s="59" t="s">
        <v>77</v>
      </c>
      <c r="F187" s="70" t="s">
        <v>3612</v>
      </c>
      <c r="G187" s="70">
        <v>1998</v>
      </c>
      <c r="H187" s="71">
        <v>6</v>
      </c>
      <c r="I187" s="72">
        <v>6</v>
      </c>
      <c r="J187" s="72">
        <v>472</v>
      </c>
      <c r="K187" s="72">
        <v>5.2</v>
      </c>
      <c r="L187" s="60">
        <v>0</v>
      </c>
      <c r="M187" s="72">
        <v>1</v>
      </c>
      <c r="N187" s="72">
        <v>1</v>
      </c>
      <c r="O187" s="61">
        <v>0</v>
      </c>
      <c r="P187" s="61">
        <v>0</v>
      </c>
      <c r="Q187" s="61">
        <v>0</v>
      </c>
      <c r="R187" s="61">
        <v>0</v>
      </c>
      <c r="S187" s="61">
        <v>0</v>
      </c>
      <c r="T187" s="71">
        <v>0.3</v>
      </c>
      <c r="U187" s="72">
        <v>0.3</v>
      </c>
      <c r="V187" s="72">
        <v>0.3</v>
      </c>
      <c r="W187" s="72">
        <v>0.6</v>
      </c>
      <c r="X187" s="71">
        <v>1</v>
      </c>
      <c r="Y187" s="72">
        <v>21</v>
      </c>
      <c r="Z187" s="72">
        <v>16</v>
      </c>
      <c r="AA187" s="60">
        <v>0</v>
      </c>
      <c r="AB187" s="72">
        <v>0.19</v>
      </c>
      <c r="AC187" s="72">
        <v>0.19</v>
      </c>
      <c r="AD187" s="61">
        <v>0</v>
      </c>
      <c r="AE187" s="72">
        <v>0.19</v>
      </c>
      <c r="AF187" s="71">
        <v>0.05</v>
      </c>
      <c r="AG187" s="72">
        <v>0.06</v>
      </c>
      <c r="AH187" s="72">
        <v>0.11</v>
      </c>
      <c r="AI187" s="72">
        <v>0.05</v>
      </c>
      <c r="AJ187" s="72">
        <v>0.11</v>
      </c>
      <c r="AK187" s="64" t="s">
        <v>25</v>
      </c>
    </row>
    <row r="188" spans="1:37" ht="17.25" thickBot="1">
      <c r="A188" s="73">
        <v>186</v>
      </c>
      <c r="B188" s="58" t="s">
        <v>215</v>
      </c>
      <c r="C188" s="59" t="s">
        <v>1827</v>
      </c>
      <c r="D188" s="70" t="s">
        <v>103</v>
      </c>
      <c r="E188" s="59" t="s">
        <v>77</v>
      </c>
      <c r="F188" s="70" t="s">
        <v>3528</v>
      </c>
      <c r="G188" s="70">
        <v>1996</v>
      </c>
      <c r="H188" s="71">
        <v>6</v>
      </c>
      <c r="I188" s="72">
        <v>6</v>
      </c>
      <c r="J188" s="72">
        <v>468</v>
      </c>
      <c r="K188" s="72">
        <v>5.2</v>
      </c>
      <c r="L188" s="71">
        <v>2</v>
      </c>
      <c r="M188" s="61">
        <v>0</v>
      </c>
      <c r="N188" s="72">
        <v>2</v>
      </c>
      <c r="O188" s="72">
        <v>2</v>
      </c>
      <c r="P188" s="61">
        <v>0</v>
      </c>
      <c r="Q188" s="61">
        <v>0</v>
      </c>
      <c r="R188" s="72">
        <v>1</v>
      </c>
      <c r="S188" s="61">
        <v>0</v>
      </c>
      <c r="T188" s="71">
        <v>0.2</v>
      </c>
      <c r="U188" s="72">
        <v>0.2</v>
      </c>
      <c r="V188" s="72">
        <v>0.9</v>
      </c>
      <c r="W188" s="72">
        <v>1.1000000000000001</v>
      </c>
      <c r="X188" s="71">
        <v>4</v>
      </c>
      <c r="Y188" s="72">
        <v>25</v>
      </c>
      <c r="Z188" s="72">
        <v>17</v>
      </c>
      <c r="AA188" s="71">
        <v>0.38</v>
      </c>
      <c r="AB188" s="61">
        <v>0</v>
      </c>
      <c r="AC188" s="72">
        <v>0.38</v>
      </c>
      <c r="AD188" s="72">
        <v>0.38</v>
      </c>
      <c r="AE188" s="72">
        <v>0.38</v>
      </c>
      <c r="AF188" s="71">
        <v>0.04</v>
      </c>
      <c r="AG188" s="72">
        <v>0.18</v>
      </c>
      <c r="AH188" s="72">
        <v>0.21</v>
      </c>
      <c r="AI188" s="72">
        <v>0.04</v>
      </c>
      <c r="AJ188" s="72">
        <v>0.21</v>
      </c>
      <c r="AK188" s="64" t="s">
        <v>25</v>
      </c>
    </row>
    <row r="189" spans="1:37" ht="17.25" thickBot="1">
      <c r="A189" s="73">
        <v>187</v>
      </c>
      <c r="B189" s="58" t="s">
        <v>2985</v>
      </c>
      <c r="C189" s="59" t="s">
        <v>1824</v>
      </c>
      <c r="D189" s="70" t="s">
        <v>102</v>
      </c>
      <c r="E189" s="59" t="s">
        <v>63</v>
      </c>
      <c r="F189" s="70" t="s">
        <v>3350</v>
      </c>
      <c r="G189" s="70">
        <v>1997</v>
      </c>
      <c r="H189" s="71">
        <v>4</v>
      </c>
      <c r="I189" s="72">
        <v>1</v>
      </c>
      <c r="J189" s="72">
        <v>117</v>
      </c>
      <c r="K189" s="72">
        <v>1.3</v>
      </c>
      <c r="L189" s="71">
        <v>1</v>
      </c>
      <c r="M189" s="61">
        <v>0</v>
      </c>
      <c r="N189" s="72">
        <v>1</v>
      </c>
      <c r="O189" s="72">
        <v>1</v>
      </c>
      <c r="P189" s="61">
        <v>0</v>
      </c>
      <c r="Q189" s="61">
        <v>0</v>
      </c>
      <c r="R189" s="72">
        <v>1</v>
      </c>
      <c r="S189" s="61">
        <v>0</v>
      </c>
      <c r="T189" s="71">
        <v>1.4</v>
      </c>
      <c r="U189" s="72">
        <v>1.4</v>
      </c>
      <c r="V189" s="61">
        <v>0</v>
      </c>
      <c r="W189" s="72">
        <v>1.4</v>
      </c>
      <c r="X189" s="71">
        <v>3</v>
      </c>
      <c r="Y189" s="72">
        <v>3</v>
      </c>
      <c r="Z189" s="72">
        <v>10</v>
      </c>
      <c r="AA189" s="71">
        <v>0.77</v>
      </c>
      <c r="AB189" s="61">
        <v>0</v>
      </c>
      <c r="AC189" s="72">
        <v>0.77</v>
      </c>
      <c r="AD189" s="72">
        <v>0.77</v>
      </c>
      <c r="AE189" s="72">
        <v>0.77</v>
      </c>
      <c r="AF189" s="71">
        <v>1.08</v>
      </c>
      <c r="AG189" s="72">
        <v>0.02</v>
      </c>
      <c r="AH189" s="72">
        <v>1.0900000000000001</v>
      </c>
      <c r="AI189" s="72">
        <v>1.08</v>
      </c>
      <c r="AJ189" s="72">
        <v>1.0900000000000001</v>
      </c>
      <c r="AK189" s="64" t="s">
        <v>25</v>
      </c>
    </row>
    <row r="190" spans="1:37" ht="17.25" thickBot="1">
      <c r="A190" s="73">
        <v>188</v>
      </c>
      <c r="B190" s="58" t="s">
        <v>216</v>
      </c>
      <c r="C190" s="59" t="s">
        <v>1857</v>
      </c>
      <c r="D190" s="70" t="s">
        <v>102</v>
      </c>
      <c r="E190" s="59" t="s">
        <v>75</v>
      </c>
      <c r="F190" s="70" t="s">
        <v>3387</v>
      </c>
      <c r="G190" s="70">
        <v>1991</v>
      </c>
      <c r="H190" s="71">
        <v>6</v>
      </c>
      <c r="I190" s="72">
        <v>6</v>
      </c>
      <c r="J190" s="72">
        <v>451</v>
      </c>
      <c r="K190" s="72">
        <v>5</v>
      </c>
      <c r="L190" s="60">
        <v>0</v>
      </c>
      <c r="M190" s="61">
        <v>0</v>
      </c>
      <c r="N190" s="61">
        <v>0</v>
      </c>
      <c r="O190" s="61">
        <v>0</v>
      </c>
      <c r="P190" s="61">
        <v>0</v>
      </c>
      <c r="Q190" s="61">
        <v>0</v>
      </c>
      <c r="R190" s="72">
        <v>1</v>
      </c>
      <c r="S190" s="61">
        <v>0</v>
      </c>
      <c r="T190" s="71">
        <v>0.6</v>
      </c>
      <c r="U190" s="72">
        <v>0.6</v>
      </c>
      <c r="V190" s="72">
        <v>0.7</v>
      </c>
      <c r="W190" s="72">
        <v>1.4</v>
      </c>
      <c r="X190" s="71">
        <v>3</v>
      </c>
      <c r="Y190" s="72">
        <v>3</v>
      </c>
      <c r="Z190" s="72">
        <v>26</v>
      </c>
      <c r="AA190" s="60">
        <v>0</v>
      </c>
      <c r="AB190" s="61">
        <v>0</v>
      </c>
      <c r="AC190" s="61">
        <v>0</v>
      </c>
      <c r="AD190" s="61">
        <v>0</v>
      </c>
      <c r="AE190" s="61">
        <v>0</v>
      </c>
      <c r="AF190" s="71">
        <v>0.13</v>
      </c>
      <c r="AG190" s="72">
        <v>0.14000000000000001</v>
      </c>
      <c r="AH190" s="72">
        <v>0.27</v>
      </c>
      <c r="AI190" s="72">
        <v>0.13</v>
      </c>
      <c r="AJ190" s="72">
        <v>0.27</v>
      </c>
      <c r="AK190" s="64" t="s">
        <v>25</v>
      </c>
    </row>
    <row r="191" spans="1:37" ht="17.25" thickBot="1">
      <c r="A191" s="73">
        <v>189</v>
      </c>
      <c r="B191" s="58" t="s">
        <v>1953</v>
      </c>
      <c r="C191" s="59" t="s">
        <v>1824</v>
      </c>
      <c r="D191" s="70" t="s">
        <v>1812</v>
      </c>
      <c r="E191" s="59" t="s">
        <v>73</v>
      </c>
      <c r="F191" s="70" t="s">
        <v>3613</v>
      </c>
      <c r="G191" s="70">
        <v>2001</v>
      </c>
      <c r="H191" s="71">
        <v>6</v>
      </c>
      <c r="I191" s="72">
        <v>2</v>
      </c>
      <c r="J191" s="72">
        <v>283</v>
      </c>
      <c r="K191" s="72">
        <v>3.1</v>
      </c>
      <c r="L191" s="71">
        <v>2</v>
      </c>
      <c r="M191" s="61">
        <v>0</v>
      </c>
      <c r="N191" s="72">
        <v>2</v>
      </c>
      <c r="O191" s="72">
        <v>1</v>
      </c>
      <c r="P191" s="72">
        <v>1</v>
      </c>
      <c r="Q191" s="72">
        <v>1</v>
      </c>
      <c r="R191" s="72">
        <v>1</v>
      </c>
      <c r="S191" s="61">
        <v>0</v>
      </c>
      <c r="T191" s="71">
        <v>2</v>
      </c>
      <c r="U191" s="72">
        <v>1.2</v>
      </c>
      <c r="V191" s="72">
        <v>0.6</v>
      </c>
      <c r="W191" s="72">
        <v>1.7</v>
      </c>
      <c r="X191" s="71">
        <v>14</v>
      </c>
      <c r="Y191" s="72">
        <v>13</v>
      </c>
      <c r="Z191" s="72">
        <v>31</v>
      </c>
      <c r="AA191" s="71">
        <v>0.64</v>
      </c>
      <c r="AB191" s="61">
        <v>0</v>
      </c>
      <c r="AC191" s="72">
        <v>0.64</v>
      </c>
      <c r="AD191" s="72">
        <v>0.32</v>
      </c>
      <c r="AE191" s="72">
        <v>0.32</v>
      </c>
      <c r="AF191" s="71">
        <v>0.62</v>
      </c>
      <c r="AG191" s="72">
        <v>0.19</v>
      </c>
      <c r="AH191" s="72">
        <v>0.81</v>
      </c>
      <c r="AI191" s="72">
        <v>0.37</v>
      </c>
      <c r="AJ191" s="72">
        <v>0.56000000000000005</v>
      </c>
      <c r="AK191" s="64" t="s">
        <v>25</v>
      </c>
    </row>
    <row r="192" spans="1:37" ht="17.25" thickBot="1">
      <c r="A192" s="73">
        <v>190</v>
      </c>
      <c r="B192" s="58" t="s">
        <v>217</v>
      </c>
      <c r="C192" s="59" t="s">
        <v>1824</v>
      </c>
      <c r="D192" s="70" t="s">
        <v>103</v>
      </c>
      <c r="E192" s="59" t="s">
        <v>67</v>
      </c>
      <c r="F192" s="70" t="s">
        <v>3614</v>
      </c>
      <c r="G192" s="70">
        <v>1996</v>
      </c>
      <c r="H192" s="71">
        <v>4</v>
      </c>
      <c r="I192" s="72">
        <v>4</v>
      </c>
      <c r="J192" s="72">
        <v>284</v>
      </c>
      <c r="K192" s="72">
        <v>3.2</v>
      </c>
      <c r="L192" s="60">
        <v>0</v>
      </c>
      <c r="M192" s="61">
        <v>0</v>
      </c>
      <c r="N192" s="61">
        <v>0</v>
      </c>
      <c r="O192" s="61">
        <v>0</v>
      </c>
      <c r="P192" s="61">
        <v>0</v>
      </c>
      <c r="Q192" s="61">
        <v>0</v>
      </c>
      <c r="R192" s="72">
        <v>1</v>
      </c>
      <c r="S192" s="61">
        <v>0</v>
      </c>
      <c r="T192" s="71">
        <v>0.3</v>
      </c>
      <c r="U192" s="72">
        <v>0.3</v>
      </c>
      <c r="V192" s="72">
        <v>0.3</v>
      </c>
      <c r="W192" s="72">
        <v>0.7</v>
      </c>
      <c r="X192" s="71">
        <v>5</v>
      </c>
      <c r="Y192" s="72">
        <v>9</v>
      </c>
      <c r="Z192" s="72">
        <v>10</v>
      </c>
      <c r="AA192" s="60">
        <v>0</v>
      </c>
      <c r="AB192" s="61">
        <v>0</v>
      </c>
      <c r="AC192" s="61">
        <v>0</v>
      </c>
      <c r="AD192" s="61">
        <v>0</v>
      </c>
      <c r="AE192" s="61">
        <v>0</v>
      </c>
      <c r="AF192" s="71">
        <v>0.11</v>
      </c>
      <c r="AG192" s="72">
        <v>0.1</v>
      </c>
      <c r="AH192" s="72">
        <v>0.21</v>
      </c>
      <c r="AI192" s="72">
        <v>0.11</v>
      </c>
      <c r="AJ192" s="72">
        <v>0.21</v>
      </c>
      <c r="AK192" s="64" t="s">
        <v>25</v>
      </c>
    </row>
    <row r="193" spans="1:37" ht="17.25" thickBot="1">
      <c r="A193" s="73">
        <v>191</v>
      </c>
      <c r="B193" s="58" t="s">
        <v>2704</v>
      </c>
      <c r="C193" s="59" t="s">
        <v>1814</v>
      </c>
      <c r="D193" s="70" t="s">
        <v>1835</v>
      </c>
      <c r="E193" s="59" t="s">
        <v>2668</v>
      </c>
      <c r="F193" s="70" t="s">
        <v>3615</v>
      </c>
      <c r="G193" s="70">
        <v>2000</v>
      </c>
      <c r="H193" s="71">
        <v>4</v>
      </c>
      <c r="I193" s="72">
        <v>3</v>
      </c>
      <c r="J193" s="72">
        <v>269</v>
      </c>
      <c r="K193" s="72">
        <v>3</v>
      </c>
      <c r="L193" s="60">
        <v>0</v>
      </c>
      <c r="M193" s="61">
        <v>0</v>
      </c>
      <c r="N193" s="61">
        <v>0</v>
      </c>
      <c r="O193" s="61">
        <v>0</v>
      </c>
      <c r="P193" s="61">
        <v>0</v>
      </c>
      <c r="Q193" s="61">
        <v>0</v>
      </c>
      <c r="R193" s="61">
        <v>0</v>
      </c>
      <c r="S193" s="61">
        <v>0</v>
      </c>
      <c r="T193" s="71">
        <v>0.1</v>
      </c>
      <c r="U193" s="72">
        <v>0.1</v>
      </c>
      <c r="V193" s="72">
        <v>0.2</v>
      </c>
      <c r="W193" s="72">
        <v>0.3</v>
      </c>
      <c r="X193" s="71">
        <v>5</v>
      </c>
      <c r="Y193" s="72">
        <v>9</v>
      </c>
      <c r="Z193" s="72">
        <v>21</v>
      </c>
      <c r="AA193" s="60">
        <v>0</v>
      </c>
      <c r="AB193" s="61">
        <v>0</v>
      </c>
      <c r="AC193" s="61">
        <v>0</v>
      </c>
      <c r="AD193" s="61">
        <v>0</v>
      </c>
      <c r="AE193" s="61">
        <v>0</v>
      </c>
      <c r="AF193" s="71">
        <v>0.02</v>
      </c>
      <c r="AG193" s="72">
        <v>7.0000000000000007E-2</v>
      </c>
      <c r="AH193" s="72">
        <v>0.09</v>
      </c>
      <c r="AI193" s="72">
        <v>0.02</v>
      </c>
      <c r="AJ193" s="72">
        <v>0.09</v>
      </c>
      <c r="AK193" s="64" t="s">
        <v>25</v>
      </c>
    </row>
    <row r="194" spans="1:37" ht="17.25" thickBot="1">
      <c r="A194" s="73">
        <v>192</v>
      </c>
      <c r="B194" s="58" t="s">
        <v>219</v>
      </c>
      <c r="C194" s="59" t="s">
        <v>1840</v>
      </c>
      <c r="D194" s="70" t="s">
        <v>102</v>
      </c>
      <c r="E194" s="59" t="s">
        <v>71</v>
      </c>
      <c r="F194" s="70" t="s">
        <v>3616</v>
      </c>
      <c r="G194" s="70">
        <v>2001</v>
      </c>
      <c r="H194" s="71">
        <v>2</v>
      </c>
      <c r="I194" s="72">
        <v>1</v>
      </c>
      <c r="J194" s="72">
        <v>73</v>
      </c>
      <c r="K194" s="72">
        <v>0.8</v>
      </c>
      <c r="L194" s="60">
        <v>0</v>
      </c>
      <c r="M194" s="61">
        <v>0</v>
      </c>
      <c r="N194" s="61">
        <v>0</v>
      </c>
      <c r="O194" s="61">
        <v>0</v>
      </c>
      <c r="P194" s="61">
        <v>0</v>
      </c>
      <c r="Q194" s="61">
        <v>0</v>
      </c>
      <c r="R194" s="61">
        <v>0</v>
      </c>
      <c r="S194" s="61">
        <v>0</v>
      </c>
      <c r="T194" s="71">
        <v>0.6</v>
      </c>
      <c r="U194" s="72">
        <v>0.6</v>
      </c>
      <c r="V194" s="72">
        <v>0.1</v>
      </c>
      <c r="W194" s="72">
        <v>0.7</v>
      </c>
      <c r="X194" s="71">
        <v>5</v>
      </c>
      <c r="Y194" s="61">
        <v>0</v>
      </c>
      <c r="Z194" s="72">
        <v>10</v>
      </c>
      <c r="AA194" s="60">
        <v>0</v>
      </c>
      <c r="AB194" s="61">
        <v>0</v>
      </c>
      <c r="AC194" s="61">
        <v>0</v>
      </c>
      <c r="AD194" s="61">
        <v>0</v>
      </c>
      <c r="AE194" s="61">
        <v>0</v>
      </c>
      <c r="AF194" s="71">
        <v>0.72</v>
      </c>
      <c r="AG194" s="72">
        <v>0.1</v>
      </c>
      <c r="AH194" s="72">
        <v>0.82</v>
      </c>
      <c r="AI194" s="72">
        <v>0.72</v>
      </c>
      <c r="AJ194" s="72">
        <v>0.82</v>
      </c>
      <c r="AK194" s="64" t="s">
        <v>25</v>
      </c>
    </row>
    <row r="195" spans="1:37" ht="17.25" thickBot="1">
      <c r="A195" s="73">
        <v>193</v>
      </c>
      <c r="B195" s="58" t="s">
        <v>219</v>
      </c>
      <c r="C195" s="59" t="s">
        <v>1840</v>
      </c>
      <c r="D195" s="70" t="s">
        <v>1821</v>
      </c>
      <c r="E195" s="59" t="s">
        <v>87</v>
      </c>
      <c r="F195" s="70" t="s">
        <v>3616</v>
      </c>
      <c r="G195" s="70">
        <v>2001</v>
      </c>
      <c r="H195" s="71">
        <v>3</v>
      </c>
      <c r="I195" s="72">
        <v>3</v>
      </c>
      <c r="J195" s="72">
        <v>237</v>
      </c>
      <c r="K195" s="72">
        <v>2.6</v>
      </c>
      <c r="L195" s="60">
        <v>0</v>
      </c>
      <c r="M195" s="61">
        <v>0</v>
      </c>
      <c r="N195" s="61">
        <v>0</v>
      </c>
      <c r="O195" s="61">
        <v>0</v>
      </c>
      <c r="P195" s="61">
        <v>0</v>
      </c>
      <c r="Q195" s="61">
        <v>0</v>
      </c>
      <c r="R195" s="61">
        <v>0</v>
      </c>
      <c r="S195" s="61">
        <v>0</v>
      </c>
      <c r="T195" s="71">
        <v>0.3</v>
      </c>
      <c r="U195" s="72">
        <v>0.3</v>
      </c>
      <c r="V195" s="72">
        <v>0.2</v>
      </c>
      <c r="W195" s="72">
        <v>0.5</v>
      </c>
      <c r="X195" s="71">
        <v>8</v>
      </c>
      <c r="Y195" s="72">
        <v>1</v>
      </c>
      <c r="Z195" s="72">
        <v>14</v>
      </c>
      <c r="AA195" s="60">
        <v>0</v>
      </c>
      <c r="AB195" s="61">
        <v>0</v>
      </c>
      <c r="AC195" s="61">
        <v>0</v>
      </c>
      <c r="AD195" s="61">
        <v>0</v>
      </c>
      <c r="AE195" s="61">
        <v>0</v>
      </c>
      <c r="AF195" s="71">
        <v>0.12</v>
      </c>
      <c r="AG195" s="72">
        <v>0.08</v>
      </c>
      <c r="AH195" s="72">
        <v>0.21</v>
      </c>
      <c r="AI195" s="72">
        <v>0.12</v>
      </c>
      <c r="AJ195" s="72">
        <v>0.21</v>
      </c>
      <c r="AK195" s="64" t="s">
        <v>25</v>
      </c>
    </row>
    <row r="196" spans="1:37" ht="17.25" thickBot="1">
      <c r="A196" s="73">
        <v>194</v>
      </c>
      <c r="B196" s="58" t="s">
        <v>372</v>
      </c>
      <c r="C196" s="59" t="s">
        <v>1814</v>
      </c>
      <c r="D196" s="70" t="s">
        <v>111</v>
      </c>
      <c r="E196" s="59" t="s">
        <v>85</v>
      </c>
      <c r="F196" s="70" t="s">
        <v>3617</v>
      </c>
      <c r="G196" s="70">
        <v>1993</v>
      </c>
      <c r="H196" s="71">
        <v>6</v>
      </c>
      <c r="I196" s="72">
        <v>6</v>
      </c>
      <c r="J196" s="72">
        <v>540</v>
      </c>
      <c r="K196" s="72">
        <v>6</v>
      </c>
      <c r="L196" s="60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61">
        <v>0</v>
      </c>
      <c r="S196" s="61">
        <v>0</v>
      </c>
      <c r="T196" s="60">
        <v>0</v>
      </c>
      <c r="U196" s="61">
        <v>0</v>
      </c>
      <c r="V196" s="61">
        <v>0</v>
      </c>
      <c r="W196" s="61">
        <v>0</v>
      </c>
      <c r="X196" s="60">
        <v>0</v>
      </c>
      <c r="Y196" s="61">
        <v>0</v>
      </c>
      <c r="Z196" s="61">
        <v>0</v>
      </c>
      <c r="AA196" s="60">
        <v>0</v>
      </c>
      <c r="AB196" s="61">
        <v>0</v>
      </c>
      <c r="AC196" s="61">
        <v>0</v>
      </c>
      <c r="AD196" s="61">
        <v>0</v>
      </c>
      <c r="AE196" s="61">
        <v>0</v>
      </c>
      <c r="AF196" s="60">
        <v>0</v>
      </c>
      <c r="AG196" s="61">
        <v>0</v>
      </c>
      <c r="AH196" s="61">
        <v>0</v>
      </c>
      <c r="AI196" s="61">
        <v>0</v>
      </c>
      <c r="AJ196" s="61">
        <v>0</v>
      </c>
      <c r="AK196" s="64" t="s">
        <v>25</v>
      </c>
    </row>
    <row r="197" spans="1:37" ht="17.25" thickBot="1">
      <c r="A197" s="73">
        <v>195</v>
      </c>
      <c r="B197" s="58" t="s">
        <v>220</v>
      </c>
      <c r="C197" s="59" t="s">
        <v>1814</v>
      </c>
      <c r="D197" s="70" t="s">
        <v>103</v>
      </c>
      <c r="E197" s="59" t="s">
        <v>79</v>
      </c>
      <c r="F197" s="70" t="s">
        <v>3618</v>
      </c>
      <c r="G197" s="70">
        <v>2001</v>
      </c>
      <c r="H197" s="71">
        <v>4</v>
      </c>
      <c r="I197" s="72">
        <v>3</v>
      </c>
      <c r="J197" s="72">
        <v>255</v>
      </c>
      <c r="K197" s="72">
        <v>2.8</v>
      </c>
      <c r="L197" s="60">
        <v>0</v>
      </c>
      <c r="M197" s="61">
        <v>0</v>
      </c>
      <c r="N197" s="61">
        <v>0</v>
      </c>
      <c r="O197" s="61">
        <v>0</v>
      </c>
      <c r="P197" s="61">
        <v>0</v>
      </c>
      <c r="Q197" s="61">
        <v>0</v>
      </c>
      <c r="R197" s="72">
        <v>1</v>
      </c>
      <c r="S197" s="61">
        <v>0</v>
      </c>
      <c r="T197" s="60">
        <v>0</v>
      </c>
      <c r="U197" s="61">
        <v>0</v>
      </c>
      <c r="V197" s="61">
        <v>0</v>
      </c>
      <c r="W197" s="61">
        <v>0</v>
      </c>
      <c r="X197" s="71">
        <v>2</v>
      </c>
      <c r="Y197" s="72">
        <v>18</v>
      </c>
      <c r="Z197" s="72">
        <v>24</v>
      </c>
      <c r="AA197" s="60">
        <v>0</v>
      </c>
      <c r="AB197" s="61">
        <v>0</v>
      </c>
      <c r="AC197" s="61">
        <v>0</v>
      </c>
      <c r="AD197" s="61">
        <v>0</v>
      </c>
      <c r="AE197" s="61">
        <v>0</v>
      </c>
      <c r="AF197" s="71">
        <v>0.02</v>
      </c>
      <c r="AG197" s="61">
        <v>0</v>
      </c>
      <c r="AH197" s="72">
        <v>0.02</v>
      </c>
      <c r="AI197" s="72">
        <v>0.02</v>
      </c>
      <c r="AJ197" s="72">
        <v>0.02</v>
      </c>
      <c r="AK197" s="64" t="s">
        <v>25</v>
      </c>
    </row>
    <row r="198" spans="1:37" ht="17.25" thickBot="1">
      <c r="A198" s="73">
        <v>196</v>
      </c>
      <c r="B198" s="58" t="s">
        <v>221</v>
      </c>
      <c r="C198" s="59" t="s">
        <v>1854</v>
      </c>
      <c r="D198" s="70" t="s">
        <v>103</v>
      </c>
      <c r="E198" s="59" t="s">
        <v>63</v>
      </c>
      <c r="F198" s="70" t="s">
        <v>3619</v>
      </c>
      <c r="G198" s="70">
        <v>1991</v>
      </c>
      <c r="H198" s="71">
        <v>4</v>
      </c>
      <c r="I198" s="61">
        <v>0</v>
      </c>
      <c r="J198" s="72">
        <v>65</v>
      </c>
      <c r="K198" s="72">
        <v>0.7</v>
      </c>
      <c r="L198" s="60">
        <v>0</v>
      </c>
      <c r="M198" s="61">
        <v>0</v>
      </c>
      <c r="N198" s="61">
        <v>0</v>
      </c>
      <c r="O198" s="61">
        <v>0</v>
      </c>
      <c r="P198" s="61">
        <v>0</v>
      </c>
      <c r="Q198" s="61">
        <v>0</v>
      </c>
      <c r="R198" s="61">
        <v>0</v>
      </c>
      <c r="S198" s="61">
        <v>0</v>
      </c>
      <c r="T198" s="60">
        <v>0</v>
      </c>
      <c r="U198" s="61">
        <v>0</v>
      </c>
      <c r="V198" s="61">
        <v>0</v>
      </c>
      <c r="W198" s="61">
        <v>0</v>
      </c>
      <c r="X198" s="71">
        <v>2</v>
      </c>
      <c r="Y198" s="72">
        <v>12</v>
      </c>
      <c r="Z198" s="61">
        <v>0</v>
      </c>
      <c r="AA198" s="60">
        <v>0</v>
      </c>
      <c r="AB198" s="61">
        <v>0</v>
      </c>
      <c r="AC198" s="61">
        <v>0</v>
      </c>
      <c r="AD198" s="61">
        <v>0</v>
      </c>
      <c r="AE198" s="61">
        <v>0</v>
      </c>
      <c r="AF198" s="60">
        <v>0</v>
      </c>
      <c r="AG198" s="61">
        <v>0</v>
      </c>
      <c r="AH198" s="61">
        <v>0</v>
      </c>
      <c r="AI198" s="61">
        <v>0</v>
      </c>
      <c r="AJ198" s="61">
        <v>0</v>
      </c>
      <c r="AK198" s="64" t="s">
        <v>25</v>
      </c>
    </row>
    <row r="199" spans="1:37" ht="17.25" thickBot="1">
      <c r="A199" s="73">
        <v>197</v>
      </c>
      <c r="B199" s="58" t="s">
        <v>222</v>
      </c>
      <c r="C199" s="59" t="s">
        <v>1843</v>
      </c>
      <c r="D199" s="70" t="s">
        <v>1821</v>
      </c>
      <c r="E199" s="59" t="s">
        <v>79</v>
      </c>
      <c r="F199" s="70" t="s">
        <v>3620</v>
      </c>
      <c r="G199" s="70">
        <v>1996</v>
      </c>
      <c r="H199" s="71">
        <v>6</v>
      </c>
      <c r="I199" s="72">
        <v>3</v>
      </c>
      <c r="J199" s="72">
        <v>264</v>
      </c>
      <c r="K199" s="72">
        <v>2.9</v>
      </c>
      <c r="L199" s="71">
        <v>2</v>
      </c>
      <c r="M199" s="61">
        <v>0</v>
      </c>
      <c r="N199" s="72">
        <v>2</v>
      </c>
      <c r="O199" s="72">
        <v>2</v>
      </c>
      <c r="P199" s="61">
        <v>0</v>
      </c>
      <c r="Q199" s="61">
        <v>0</v>
      </c>
      <c r="R199" s="72">
        <v>1</v>
      </c>
      <c r="S199" s="61">
        <v>0</v>
      </c>
      <c r="T199" s="71">
        <v>1.4</v>
      </c>
      <c r="U199" s="72">
        <v>1.4</v>
      </c>
      <c r="V199" s="72">
        <v>0.3</v>
      </c>
      <c r="W199" s="72">
        <v>1.8</v>
      </c>
      <c r="X199" s="71">
        <v>16</v>
      </c>
      <c r="Y199" s="72">
        <v>4</v>
      </c>
      <c r="Z199" s="72">
        <v>36</v>
      </c>
      <c r="AA199" s="71">
        <v>0.68</v>
      </c>
      <c r="AB199" s="61">
        <v>0</v>
      </c>
      <c r="AC199" s="72">
        <v>0.68</v>
      </c>
      <c r="AD199" s="72">
        <v>0.68</v>
      </c>
      <c r="AE199" s="72">
        <v>0.68</v>
      </c>
      <c r="AF199" s="71">
        <v>0.49</v>
      </c>
      <c r="AG199" s="72">
        <v>0.11</v>
      </c>
      <c r="AH199" s="72">
        <v>0.61</v>
      </c>
      <c r="AI199" s="72">
        <v>0.49</v>
      </c>
      <c r="AJ199" s="72">
        <v>0.61</v>
      </c>
      <c r="AK199" s="64" t="s">
        <v>25</v>
      </c>
    </row>
    <row r="200" spans="1:37" ht="17.25" thickBot="1">
      <c r="A200" s="73">
        <v>198</v>
      </c>
      <c r="B200" s="58" t="s">
        <v>2705</v>
      </c>
      <c r="C200" s="59" t="s">
        <v>1827</v>
      </c>
      <c r="D200" s="70" t="s">
        <v>104</v>
      </c>
      <c r="E200" s="59" t="s">
        <v>2668</v>
      </c>
      <c r="F200" s="70" t="s">
        <v>3621</v>
      </c>
      <c r="G200" s="70">
        <v>1997</v>
      </c>
      <c r="H200" s="71">
        <v>4</v>
      </c>
      <c r="I200" s="72">
        <v>3</v>
      </c>
      <c r="J200" s="72">
        <v>269</v>
      </c>
      <c r="K200" s="72">
        <v>3</v>
      </c>
      <c r="L200" s="71">
        <v>1</v>
      </c>
      <c r="M200" s="61">
        <v>0</v>
      </c>
      <c r="N200" s="72">
        <v>1</v>
      </c>
      <c r="O200" s="72">
        <v>1</v>
      </c>
      <c r="P200" s="61">
        <v>0</v>
      </c>
      <c r="Q200" s="61">
        <v>0</v>
      </c>
      <c r="R200" s="72">
        <v>1</v>
      </c>
      <c r="S200" s="61">
        <v>0</v>
      </c>
      <c r="T200" s="71">
        <v>0.2</v>
      </c>
      <c r="U200" s="72">
        <v>0.2</v>
      </c>
      <c r="V200" s="61">
        <v>0</v>
      </c>
      <c r="W200" s="72">
        <v>0.2</v>
      </c>
      <c r="X200" s="60">
        <v>0</v>
      </c>
      <c r="Y200" s="72">
        <v>6</v>
      </c>
      <c r="Z200" s="72">
        <v>1</v>
      </c>
      <c r="AA200" s="71">
        <v>0.33</v>
      </c>
      <c r="AB200" s="61">
        <v>0</v>
      </c>
      <c r="AC200" s="72">
        <v>0.33</v>
      </c>
      <c r="AD200" s="72">
        <v>0.33</v>
      </c>
      <c r="AE200" s="72">
        <v>0.33</v>
      </c>
      <c r="AF200" s="71">
        <v>7.0000000000000007E-2</v>
      </c>
      <c r="AG200" s="61">
        <v>0</v>
      </c>
      <c r="AH200" s="72">
        <v>7.0000000000000007E-2</v>
      </c>
      <c r="AI200" s="72">
        <v>7.0000000000000007E-2</v>
      </c>
      <c r="AJ200" s="72">
        <v>7.0000000000000007E-2</v>
      </c>
      <c r="AK200" s="64" t="s">
        <v>25</v>
      </c>
    </row>
    <row r="201" spans="1:37" ht="17.25" thickBot="1">
      <c r="A201" s="73">
        <v>199</v>
      </c>
      <c r="B201" s="58" t="s">
        <v>1781</v>
      </c>
      <c r="C201" s="59" t="s">
        <v>1832</v>
      </c>
      <c r="D201" s="70" t="s">
        <v>103</v>
      </c>
      <c r="E201" s="59" t="s">
        <v>95</v>
      </c>
      <c r="F201" s="70" t="s">
        <v>3622</v>
      </c>
      <c r="G201" s="70">
        <v>2000</v>
      </c>
      <c r="H201" s="71">
        <v>3</v>
      </c>
      <c r="I201" s="61">
        <v>0</v>
      </c>
      <c r="J201" s="72">
        <v>47</v>
      </c>
      <c r="K201" s="72">
        <v>0.5</v>
      </c>
      <c r="L201" s="60">
        <v>0</v>
      </c>
      <c r="M201" s="61">
        <v>0</v>
      </c>
      <c r="N201" s="61">
        <v>0</v>
      </c>
      <c r="O201" s="61">
        <v>0</v>
      </c>
      <c r="P201" s="61">
        <v>0</v>
      </c>
      <c r="Q201" s="61">
        <v>0</v>
      </c>
      <c r="R201" s="61">
        <v>0</v>
      </c>
      <c r="S201" s="61">
        <v>0</v>
      </c>
      <c r="T201" s="71">
        <v>0.2</v>
      </c>
      <c r="U201" s="72">
        <v>0.2</v>
      </c>
      <c r="V201" s="61">
        <v>0</v>
      </c>
      <c r="W201" s="72">
        <v>0.2</v>
      </c>
      <c r="X201" s="71">
        <v>2</v>
      </c>
      <c r="Y201" s="72">
        <v>3</v>
      </c>
      <c r="Z201" s="72">
        <v>4</v>
      </c>
      <c r="AA201" s="60">
        <v>0</v>
      </c>
      <c r="AB201" s="61">
        <v>0</v>
      </c>
      <c r="AC201" s="61">
        <v>0</v>
      </c>
      <c r="AD201" s="61">
        <v>0</v>
      </c>
      <c r="AE201" s="61">
        <v>0</v>
      </c>
      <c r="AF201" s="71">
        <v>0.34</v>
      </c>
      <c r="AG201" s="72">
        <v>7.0000000000000007E-2</v>
      </c>
      <c r="AH201" s="72">
        <v>0.41</v>
      </c>
      <c r="AI201" s="72">
        <v>0.34</v>
      </c>
      <c r="AJ201" s="72">
        <v>0.41</v>
      </c>
      <c r="AK201" s="64" t="s">
        <v>25</v>
      </c>
    </row>
    <row r="202" spans="1:37" ht="17.25" thickBot="1">
      <c r="A202" s="73">
        <v>200</v>
      </c>
      <c r="B202" s="58" t="s">
        <v>223</v>
      </c>
      <c r="C202" s="59" t="s">
        <v>1827</v>
      </c>
      <c r="D202" s="70" t="s">
        <v>104</v>
      </c>
      <c r="E202" s="59" t="s">
        <v>77</v>
      </c>
      <c r="F202" s="70" t="s">
        <v>3623</v>
      </c>
      <c r="G202" s="70">
        <v>1990</v>
      </c>
      <c r="H202" s="71">
        <v>1</v>
      </c>
      <c r="I202" s="61">
        <v>0</v>
      </c>
      <c r="J202" s="72">
        <v>7</v>
      </c>
      <c r="K202" s="72">
        <v>0.1</v>
      </c>
      <c r="L202" s="60">
        <v>0</v>
      </c>
      <c r="M202" s="61">
        <v>0</v>
      </c>
      <c r="N202" s="61">
        <v>0</v>
      </c>
      <c r="O202" s="61">
        <v>0</v>
      </c>
      <c r="P202" s="61">
        <v>0</v>
      </c>
      <c r="Q202" s="61">
        <v>0</v>
      </c>
      <c r="R202" s="61">
        <v>0</v>
      </c>
      <c r="S202" s="61">
        <v>0</v>
      </c>
      <c r="T202" s="60">
        <v>0</v>
      </c>
      <c r="U202" s="61">
        <v>0</v>
      </c>
      <c r="V202" s="72">
        <v>0.3</v>
      </c>
      <c r="W202" s="72">
        <v>0.3</v>
      </c>
      <c r="X202" s="60">
        <v>0</v>
      </c>
      <c r="Y202" s="72">
        <v>1</v>
      </c>
      <c r="Z202" s="72">
        <v>1</v>
      </c>
      <c r="AA202" s="60">
        <v>0</v>
      </c>
      <c r="AB202" s="61">
        <v>0</v>
      </c>
      <c r="AC202" s="61">
        <v>0</v>
      </c>
      <c r="AD202" s="61">
        <v>0</v>
      </c>
      <c r="AE202" s="61">
        <v>0</v>
      </c>
      <c r="AF202" s="60">
        <v>0</v>
      </c>
      <c r="AG202" s="72">
        <v>4.4800000000000004</v>
      </c>
      <c r="AH202" s="72">
        <v>4.4800000000000004</v>
      </c>
      <c r="AI202" s="61">
        <v>0</v>
      </c>
      <c r="AJ202" s="72">
        <v>4.4800000000000004</v>
      </c>
      <c r="AK202" s="64" t="s">
        <v>25</v>
      </c>
    </row>
    <row r="203" spans="1:37" ht="17.25" thickBot="1">
      <c r="A203" s="73">
        <v>201</v>
      </c>
      <c r="B203" s="58" t="s">
        <v>2706</v>
      </c>
      <c r="C203" s="59" t="s">
        <v>1865</v>
      </c>
      <c r="D203" s="70" t="s">
        <v>1835</v>
      </c>
      <c r="E203" s="59" t="s">
        <v>2668</v>
      </c>
      <c r="F203" s="70" t="s">
        <v>3624</v>
      </c>
      <c r="G203" s="70">
        <v>2001</v>
      </c>
      <c r="H203" s="71">
        <v>5</v>
      </c>
      <c r="I203" s="72">
        <v>4</v>
      </c>
      <c r="J203" s="72">
        <v>326</v>
      </c>
      <c r="K203" s="72">
        <v>3.6</v>
      </c>
      <c r="L203" s="60">
        <v>0</v>
      </c>
      <c r="M203" s="61">
        <v>0</v>
      </c>
      <c r="N203" s="61">
        <v>0</v>
      </c>
      <c r="O203" s="61">
        <v>0</v>
      </c>
      <c r="P203" s="61">
        <v>0</v>
      </c>
      <c r="Q203" s="61">
        <v>0</v>
      </c>
      <c r="R203" s="72">
        <v>1</v>
      </c>
      <c r="S203" s="61">
        <v>0</v>
      </c>
      <c r="T203" s="71">
        <v>0.1</v>
      </c>
      <c r="U203" s="72">
        <v>0.1</v>
      </c>
      <c r="V203" s="72">
        <v>0.9</v>
      </c>
      <c r="W203" s="72">
        <v>1</v>
      </c>
      <c r="X203" s="71">
        <v>15</v>
      </c>
      <c r="Y203" s="72">
        <v>12</v>
      </c>
      <c r="Z203" s="72">
        <v>17</v>
      </c>
      <c r="AA203" s="60">
        <v>0</v>
      </c>
      <c r="AB203" s="61">
        <v>0</v>
      </c>
      <c r="AC203" s="61">
        <v>0</v>
      </c>
      <c r="AD203" s="61">
        <v>0</v>
      </c>
      <c r="AE203" s="61">
        <v>0</v>
      </c>
      <c r="AF203" s="71">
        <v>0.03</v>
      </c>
      <c r="AG203" s="72">
        <v>0.25</v>
      </c>
      <c r="AH203" s="72">
        <v>0.28999999999999998</v>
      </c>
      <c r="AI203" s="72">
        <v>0.03</v>
      </c>
      <c r="AJ203" s="72">
        <v>0.28999999999999998</v>
      </c>
      <c r="AK203" s="64" t="s">
        <v>25</v>
      </c>
    </row>
    <row r="204" spans="1:37" ht="17.25" thickBot="1">
      <c r="A204" s="73">
        <v>202</v>
      </c>
      <c r="B204" s="58" t="s">
        <v>224</v>
      </c>
      <c r="C204" s="59" t="s">
        <v>1858</v>
      </c>
      <c r="D204" s="70" t="s">
        <v>102</v>
      </c>
      <c r="E204" s="59" t="s">
        <v>93</v>
      </c>
      <c r="F204" s="70" t="s">
        <v>3625</v>
      </c>
      <c r="G204" s="70">
        <v>1997</v>
      </c>
      <c r="H204" s="71">
        <v>3</v>
      </c>
      <c r="I204" s="61">
        <v>0</v>
      </c>
      <c r="J204" s="72">
        <v>19</v>
      </c>
      <c r="K204" s="72">
        <v>0.2</v>
      </c>
      <c r="L204" s="71">
        <v>1</v>
      </c>
      <c r="M204" s="61">
        <v>0</v>
      </c>
      <c r="N204" s="72">
        <v>1</v>
      </c>
      <c r="O204" s="72">
        <v>1</v>
      </c>
      <c r="P204" s="61">
        <v>0</v>
      </c>
      <c r="Q204" s="61">
        <v>0</v>
      </c>
      <c r="R204" s="61">
        <v>0</v>
      </c>
      <c r="S204" s="61">
        <v>0</v>
      </c>
      <c r="T204" s="71">
        <v>0.3</v>
      </c>
      <c r="U204" s="72">
        <v>0.3</v>
      </c>
      <c r="V204" s="72">
        <v>0.1</v>
      </c>
      <c r="W204" s="72">
        <v>0.4</v>
      </c>
      <c r="X204" s="60">
        <v>0</v>
      </c>
      <c r="Y204" s="61">
        <v>0</v>
      </c>
      <c r="Z204" s="61">
        <v>0</v>
      </c>
      <c r="AA204" s="71">
        <v>4.74</v>
      </c>
      <c r="AB204" s="61">
        <v>0</v>
      </c>
      <c r="AC204" s="72">
        <v>4.74</v>
      </c>
      <c r="AD204" s="72">
        <v>4.74</v>
      </c>
      <c r="AE204" s="72">
        <v>4.74</v>
      </c>
      <c r="AF204" s="71">
        <v>1.22</v>
      </c>
      <c r="AG204" s="72">
        <v>0.6</v>
      </c>
      <c r="AH204" s="72">
        <v>1.83</v>
      </c>
      <c r="AI204" s="72">
        <v>1.22</v>
      </c>
      <c r="AJ204" s="72">
        <v>1.83</v>
      </c>
      <c r="AK204" s="64" t="s">
        <v>25</v>
      </c>
    </row>
    <row r="205" spans="1:37" ht="17.25" thickBot="1">
      <c r="A205" s="73">
        <v>203</v>
      </c>
      <c r="B205" s="58" t="s">
        <v>225</v>
      </c>
      <c r="C205" s="59" t="s">
        <v>1816</v>
      </c>
      <c r="D205" s="70" t="s">
        <v>103</v>
      </c>
      <c r="E205" s="59" t="s">
        <v>83</v>
      </c>
      <c r="F205" s="70" t="s">
        <v>3626</v>
      </c>
      <c r="G205" s="70">
        <v>1999</v>
      </c>
      <c r="H205" s="71">
        <v>6</v>
      </c>
      <c r="I205" s="72">
        <v>6</v>
      </c>
      <c r="J205" s="72">
        <v>506</v>
      </c>
      <c r="K205" s="72">
        <v>5.6</v>
      </c>
      <c r="L205" s="60">
        <v>0</v>
      </c>
      <c r="M205" s="61">
        <v>0</v>
      </c>
      <c r="N205" s="61">
        <v>0</v>
      </c>
      <c r="O205" s="61">
        <v>0</v>
      </c>
      <c r="P205" s="61">
        <v>0</v>
      </c>
      <c r="Q205" s="61">
        <v>0</v>
      </c>
      <c r="R205" s="72">
        <v>1</v>
      </c>
      <c r="S205" s="61">
        <v>0</v>
      </c>
      <c r="T205" s="71">
        <v>0.1</v>
      </c>
      <c r="U205" s="72">
        <v>0.1</v>
      </c>
      <c r="V205" s="72">
        <v>0.7</v>
      </c>
      <c r="W205" s="72">
        <v>0.7</v>
      </c>
      <c r="X205" s="71">
        <v>5</v>
      </c>
      <c r="Y205" s="72">
        <v>25</v>
      </c>
      <c r="Z205" s="72">
        <v>2</v>
      </c>
      <c r="AA205" s="60">
        <v>0</v>
      </c>
      <c r="AB205" s="61">
        <v>0</v>
      </c>
      <c r="AC205" s="61">
        <v>0</v>
      </c>
      <c r="AD205" s="61">
        <v>0</v>
      </c>
      <c r="AE205" s="61">
        <v>0</v>
      </c>
      <c r="AF205" s="71">
        <v>0.01</v>
      </c>
      <c r="AG205" s="72">
        <v>0.12</v>
      </c>
      <c r="AH205" s="72">
        <v>0.13</v>
      </c>
      <c r="AI205" s="72">
        <v>0.01</v>
      </c>
      <c r="AJ205" s="72">
        <v>0.13</v>
      </c>
      <c r="AK205" s="64" t="s">
        <v>25</v>
      </c>
    </row>
    <row r="206" spans="1:37" ht="17.25" thickBot="1">
      <c r="A206" s="73">
        <v>204</v>
      </c>
      <c r="B206" s="58" t="s">
        <v>2707</v>
      </c>
      <c r="C206" s="59" t="s">
        <v>1846</v>
      </c>
      <c r="D206" s="70" t="s">
        <v>111</v>
      </c>
      <c r="E206" s="59" t="s">
        <v>2668</v>
      </c>
      <c r="F206" s="70" t="s">
        <v>3627</v>
      </c>
      <c r="G206" s="70">
        <v>1992</v>
      </c>
      <c r="H206" s="71">
        <v>5</v>
      </c>
      <c r="I206" s="72">
        <v>5</v>
      </c>
      <c r="J206" s="72">
        <v>450</v>
      </c>
      <c r="K206" s="72">
        <v>5</v>
      </c>
      <c r="L206" s="60">
        <v>0</v>
      </c>
      <c r="M206" s="61">
        <v>0</v>
      </c>
      <c r="N206" s="61">
        <v>0</v>
      </c>
      <c r="O206" s="61">
        <v>0</v>
      </c>
      <c r="P206" s="61">
        <v>0</v>
      </c>
      <c r="Q206" s="61">
        <v>0</v>
      </c>
      <c r="R206" s="72">
        <v>1</v>
      </c>
      <c r="S206" s="61">
        <v>0</v>
      </c>
      <c r="T206" s="60">
        <v>0</v>
      </c>
      <c r="U206" s="61">
        <v>0</v>
      </c>
      <c r="V206" s="61">
        <v>0</v>
      </c>
      <c r="W206" s="61">
        <v>0</v>
      </c>
      <c r="X206" s="60">
        <v>0</v>
      </c>
      <c r="Y206" s="61">
        <v>0</v>
      </c>
      <c r="Z206" s="61">
        <v>0</v>
      </c>
      <c r="AA206" s="60">
        <v>0</v>
      </c>
      <c r="AB206" s="61">
        <v>0</v>
      </c>
      <c r="AC206" s="61">
        <v>0</v>
      </c>
      <c r="AD206" s="61">
        <v>0</v>
      </c>
      <c r="AE206" s="61">
        <v>0</v>
      </c>
      <c r="AF206" s="60">
        <v>0</v>
      </c>
      <c r="AG206" s="61">
        <v>0</v>
      </c>
      <c r="AH206" s="61">
        <v>0</v>
      </c>
      <c r="AI206" s="61">
        <v>0</v>
      </c>
      <c r="AJ206" s="61">
        <v>0</v>
      </c>
      <c r="AK206" s="64" t="s">
        <v>25</v>
      </c>
    </row>
    <row r="207" spans="1:37" ht="17.25" thickBot="1">
      <c r="A207" s="73">
        <v>205</v>
      </c>
      <c r="B207" s="58" t="s">
        <v>226</v>
      </c>
      <c r="C207" s="59" t="s">
        <v>1814</v>
      </c>
      <c r="D207" s="70" t="s">
        <v>104</v>
      </c>
      <c r="E207" s="59" t="s">
        <v>96</v>
      </c>
      <c r="F207" s="70" t="s">
        <v>3628</v>
      </c>
      <c r="G207" s="70">
        <v>1993</v>
      </c>
      <c r="H207" s="71">
        <v>3</v>
      </c>
      <c r="I207" s="72">
        <v>2</v>
      </c>
      <c r="J207" s="72">
        <v>181</v>
      </c>
      <c r="K207" s="72">
        <v>2</v>
      </c>
      <c r="L207" s="60">
        <v>0</v>
      </c>
      <c r="M207" s="61">
        <v>0</v>
      </c>
      <c r="N207" s="61">
        <v>0</v>
      </c>
      <c r="O207" s="61">
        <v>0</v>
      </c>
      <c r="P207" s="61">
        <v>0</v>
      </c>
      <c r="Q207" s="61">
        <v>0</v>
      </c>
      <c r="R207" s="72">
        <v>1</v>
      </c>
      <c r="S207" s="61">
        <v>0</v>
      </c>
      <c r="T207" s="60">
        <v>0</v>
      </c>
      <c r="U207" s="61">
        <v>0</v>
      </c>
      <c r="V207" s="61">
        <v>0</v>
      </c>
      <c r="W207" s="61">
        <v>0</v>
      </c>
      <c r="X207" s="71">
        <v>2</v>
      </c>
      <c r="Y207" s="72">
        <v>6</v>
      </c>
      <c r="Z207" s="61">
        <v>0</v>
      </c>
      <c r="AA207" s="60">
        <v>0</v>
      </c>
      <c r="AB207" s="61">
        <v>0</v>
      </c>
      <c r="AC207" s="61">
        <v>0</v>
      </c>
      <c r="AD207" s="61">
        <v>0</v>
      </c>
      <c r="AE207" s="61">
        <v>0</v>
      </c>
      <c r="AF207" s="71">
        <v>0.02</v>
      </c>
      <c r="AG207" s="61">
        <v>0</v>
      </c>
      <c r="AH207" s="72">
        <v>0.02</v>
      </c>
      <c r="AI207" s="72">
        <v>0.02</v>
      </c>
      <c r="AJ207" s="72">
        <v>0.02</v>
      </c>
      <c r="AK207" s="64" t="s">
        <v>25</v>
      </c>
    </row>
    <row r="208" spans="1:37" ht="17.25" thickBot="1">
      <c r="A208" s="73">
        <v>206</v>
      </c>
      <c r="B208" s="58" t="s">
        <v>227</v>
      </c>
      <c r="C208" s="59" t="s">
        <v>1838</v>
      </c>
      <c r="D208" s="70" t="s">
        <v>1835</v>
      </c>
      <c r="E208" s="59" t="s">
        <v>91</v>
      </c>
      <c r="F208" s="70" t="s">
        <v>3629</v>
      </c>
      <c r="G208" s="70">
        <v>1996</v>
      </c>
      <c r="H208" s="71">
        <v>3</v>
      </c>
      <c r="I208" s="61">
        <v>0</v>
      </c>
      <c r="J208" s="72">
        <v>21</v>
      </c>
      <c r="K208" s="72">
        <v>0.2</v>
      </c>
      <c r="L208" s="60">
        <v>0</v>
      </c>
      <c r="M208" s="61">
        <v>0</v>
      </c>
      <c r="N208" s="61">
        <v>0</v>
      </c>
      <c r="O208" s="61">
        <v>0</v>
      </c>
      <c r="P208" s="61">
        <v>0</v>
      </c>
      <c r="Q208" s="61">
        <v>0</v>
      </c>
      <c r="R208" s="72">
        <v>1</v>
      </c>
      <c r="S208" s="61">
        <v>0</v>
      </c>
      <c r="T208" s="60">
        <v>0</v>
      </c>
      <c r="U208" s="61">
        <v>0</v>
      </c>
      <c r="V208" s="61">
        <v>0</v>
      </c>
      <c r="W208" s="61">
        <v>0</v>
      </c>
      <c r="X208" s="60">
        <v>0</v>
      </c>
      <c r="Y208" s="61">
        <v>0</v>
      </c>
      <c r="Z208" s="72">
        <v>1</v>
      </c>
      <c r="AA208" s="60">
        <v>0</v>
      </c>
      <c r="AB208" s="61">
        <v>0</v>
      </c>
      <c r="AC208" s="61">
        <v>0</v>
      </c>
      <c r="AD208" s="61">
        <v>0</v>
      </c>
      <c r="AE208" s="61">
        <v>0</v>
      </c>
      <c r="AF208" s="60">
        <v>0</v>
      </c>
      <c r="AG208" s="61">
        <v>0</v>
      </c>
      <c r="AH208" s="61">
        <v>0</v>
      </c>
      <c r="AI208" s="61">
        <v>0</v>
      </c>
      <c r="AJ208" s="61">
        <v>0</v>
      </c>
      <c r="AK208" s="64" t="s">
        <v>25</v>
      </c>
    </row>
    <row r="209" spans="1:37" ht="17.25" thickBot="1">
      <c r="A209" s="73">
        <v>207</v>
      </c>
      <c r="B209" s="58" t="s">
        <v>2859</v>
      </c>
      <c r="C209" s="59" t="s">
        <v>1814</v>
      </c>
      <c r="D209" s="70" t="s">
        <v>104</v>
      </c>
      <c r="E209" s="59" t="s">
        <v>95</v>
      </c>
      <c r="F209" s="70" t="s">
        <v>3630</v>
      </c>
      <c r="G209" s="70">
        <v>1998</v>
      </c>
      <c r="H209" s="71">
        <v>4</v>
      </c>
      <c r="I209" s="72">
        <v>3</v>
      </c>
      <c r="J209" s="72">
        <v>277</v>
      </c>
      <c r="K209" s="72">
        <v>3.1</v>
      </c>
      <c r="L209" s="60">
        <v>0</v>
      </c>
      <c r="M209" s="61">
        <v>0</v>
      </c>
      <c r="N209" s="61">
        <v>0</v>
      </c>
      <c r="O209" s="61">
        <v>0</v>
      </c>
      <c r="P209" s="61">
        <v>0</v>
      </c>
      <c r="Q209" s="61">
        <v>0</v>
      </c>
      <c r="R209" s="72">
        <v>1</v>
      </c>
      <c r="S209" s="61">
        <v>0</v>
      </c>
      <c r="T209" s="60">
        <v>0</v>
      </c>
      <c r="U209" s="61">
        <v>0</v>
      </c>
      <c r="V209" s="72">
        <v>0.1</v>
      </c>
      <c r="W209" s="72">
        <v>0.1</v>
      </c>
      <c r="X209" s="71">
        <v>5</v>
      </c>
      <c r="Y209" s="72">
        <v>12</v>
      </c>
      <c r="Z209" s="72">
        <v>2</v>
      </c>
      <c r="AA209" s="60">
        <v>0</v>
      </c>
      <c r="AB209" s="61">
        <v>0</v>
      </c>
      <c r="AC209" s="61">
        <v>0</v>
      </c>
      <c r="AD209" s="61">
        <v>0</v>
      </c>
      <c r="AE209" s="61">
        <v>0</v>
      </c>
      <c r="AF209" s="60">
        <v>0</v>
      </c>
      <c r="AG209" s="72">
        <v>0.03</v>
      </c>
      <c r="AH209" s="72">
        <v>0.03</v>
      </c>
      <c r="AI209" s="61">
        <v>0</v>
      </c>
      <c r="AJ209" s="72">
        <v>0.03</v>
      </c>
      <c r="AK209" s="64" t="s">
        <v>25</v>
      </c>
    </row>
    <row r="210" spans="1:37" ht="17.25" thickBot="1">
      <c r="A210" s="73">
        <v>208</v>
      </c>
      <c r="B210" s="58" t="s">
        <v>2708</v>
      </c>
      <c r="C210" s="59" t="s">
        <v>1872</v>
      </c>
      <c r="D210" s="70" t="s">
        <v>104</v>
      </c>
      <c r="E210" s="59" t="s">
        <v>95</v>
      </c>
      <c r="F210" s="70" t="s">
        <v>3631</v>
      </c>
      <c r="G210" s="70">
        <v>2003</v>
      </c>
      <c r="H210" s="71">
        <v>6</v>
      </c>
      <c r="I210" s="72">
        <v>6</v>
      </c>
      <c r="J210" s="72">
        <v>523</v>
      </c>
      <c r="K210" s="72">
        <v>5.8</v>
      </c>
      <c r="L210" s="60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72">
        <v>1</v>
      </c>
      <c r="S210" s="61">
        <v>0</v>
      </c>
      <c r="T210" s="60">
        <v>0</v>
      </c>
      <c r="U210" s="61">
        <v>0</v>
      </c>
      <c r="V210" s="72">
        <v>0.1</v>
      </c>
      <c r="W210" s="72">
        <v>0.1</v>
      </c>
      <c r="X210" s="71">
        <v>11</v>
      </c>
      <c r="Y210" s="72">
        <v>11</v>
      </c>
      <c r="Z210" s="72">
        <v>24</v>
      </c>
      <c r="AA210" s="60">
        <v>0</v>
      </c>
      <c r="AB210" s="61">
        <v>0</v>
      </c>
      <c r="AC210" s="61">
        <v>0</v>
      </c>
      <c r="AD210" s="61">
        <v>0</v>
      </c>
      <c r="AE210" s="61">
        <v>0</v>
      </c>
      <c r="AF210" s="60">
        <v>0</v>
      </c>
      <c r="AG210" s="72">
        <v>0.01</v>
      </c>
      <c r="AH210" s="72">
        <v>0.01</v>
      </c>
      <c r="AI210" s="61">
        <v>0</v>
      </c>
      <c r="AJ210" s="72">
        <v>0.01</v>
      </c>
      <c r="AK210" s="64" t="s">
        <v>25</v>
      </c>
    </row>
    <row r="211" spans="1:37" ht="17.25" thickBot="1">
      <c r="A211" s="73">
        <v>209</v>
      </c>
      <c r="B211" s="58" t="s">
        <v>228</v>
      </c>
      <c r="C211" s="59" t="s">
        <v>1814</v>
      </c>
      <c r="D211" s="70" t="s">
        <v>104</v>
      </c>
      <c r="E211" s="59" t="s">
        <v>93</v>
      </c>
      <c r="F211" s="70" t="s">
        <v>3584</v>
      </c>
      <c r="G211" s="70">
        <v>1997</v>
      </c>
      <c r="H211" s="71">
        <v>6</v>
      </c>
      <c r="I211" s="72">
        <v>6</v>
      </c>
      <c r="J211" s="72">
        <v>540</v>
      </c>
      <c r="K211" s="72">
        <v>6</v>
      </c>
      <c r="L211" s="60">
        <v>0</v>
      </c>
      <c r="M211" s="61">
        <v>0</v>
      </c>
      <c r="N211" s="61">
        <v>0</v>
      </c>
      <c r="O211" s="61">
        <v>0</v>
      </c>
      <c r="P211" s="61">
        <v>0</v>
      </c>
      <c r="Q211" s="61">
        <v>0</v>
      </c>
      <c r="R211" s="72">
        <v>1</v>
      </c>
      <c r="S211" s="61">
        <v>0</v>
      </c>
      <c r="T211" s="71">
        <v>0.4</v>
      </c>
      <c r="U211" s="72">
        <v>0.4</v>
      </c>
      <c r="V211" s="72">
        <v>0.3</v>
      </c>
      <c r="W211" s="72">
        <v>0.8</v>
      </c>
      <c r="X211" s="71">
        <v>4</v>
      </c>
      <c r="Y211" s="72">
        <v>18</v>
      </c>
      <c r="Z211" s="61">
        <v>0</v>
      </c>
      <c r="AA211" s="60">
        <v>0</v>
      </c>
      <c r="AB211" s="61">
        <v>0</v>
      </c>
      <c r="AC211" s="61">
        <v>0</v>
      </c>
      <c r="AD211" s="61">
        <v>0</v>
      </c>
      <c r="AE211" s="61">
        <v>0</v>
      </c>
      <c r="AF211" s="71">
        <v>7.0000000000000007E-2</v>
      </c>
      <c r="AG211" s="72">
        <v>0.06</v>
      </c>
      <c r="AH211" s="72">
        <v>0.13</v>
      </c>
      <c r="AI211" s="72">
        <v>7.0000000000000007E-2</v>
      </c>
      <c r="AJ211" s="72">
        <v>0.13</v>
      </c>
      <c r="AK211" s="64" t="s">
        <v>25</v>
      </c>
    </row>
    <row r="212" spans="1:37" ht="17.25" thickBot="1">
      <c r="A212" s="73">
        <v>210</v>
      </c>
      <c r="B212" s="58" t="s">
        <v>1788</v>
      </c>
      <c r="C212" s="59" t="s">
        <v>1836</v>
      </c>
      <c r="D212" s="70" t="s">
        <v>104</v>
      </c>
      <c r="E212" s="59" t="s">
        <v>63</v>
      </c>
      <c r="F212" s="70" t="s">
        <v>3632</v>
      </c>
      <c r="G212" s="70">
        <v>2000</v>
      </c>
      <c r="H212" s="71">
        <v>2</v>
      </c>
      <c r="I212" s="72">
        <v>1</v>
      </c>
      <c r="J212" s="72">
        <v>92</v>
      </c>
      <c r="K212" s="72">
        <v>1</v>
      </c>
      <c r="L212" s="60">
        <v>0</v>
      </c>
      <c r="M212" s="61">
        <v>0</v>
      </c>
      <c r="N212" s="61">
        <v>0</v>
      </c>
      <c r="O212" s="61">
        <v>0</v>
      </c>
      <c r="P212" s="61">
        <v>0</v>
      </c>
      <c r="Q212" s="61">
        <v>0</v>
      </c>
      <c r="R212" s="61">
        <v>0</v>
      </c>
      <c r="S212" s="61">
        <v>0</v>
      </c>
      <c r="T212" s="71">
        <v>0.4</v>
      </c>
      <c r="U212" s="72">
        <v>0.4</v>
      </c>
      <c r="V212" s="61">
        <v>0</v>
      </c>
      <c r="W212" s="72">
        <v>0.4</v>
      </c>
      <c r="X212" s="60">
        <v>0</v>
      </c>
      <c r="Y212" s="72">
        <v>8</v>
      </c>
      <c r="Z212" s="72">
        <v>4</v>
      </c>
      <c r="AA212" s="60">
        <v>0</v>
      </c>
      <c r="AB212" s="61">
        <v>0</v>
      </c>
      <c r="AC212" s="61">
        <v>0</v>
      </c>
      <c r="AD212" s="61">
        <v>0</v>
      </c>
      <c r="AE212" s="61">
        <v>0</v>
      </c>
      <c r="AF212" s="71">
        <v>0.41</v>
      </c>
      <c r="AG212" s="61">
        <v>0</v>
      </c>
      <c r="AH212" s="72">
        <v>0.41</v>
      </c>
      <c r="AI212" s="72">
        <v>0.41</v>
      </c>
      <c r="AJ212" s="72">
        <v>0.41</v>
      </c>
      <c r="AK212" s="64" t="s">
        <v>25</v>
      </c>
    </row>
    <row r="213" spans="1:37" ht="17.25" thickBot="1">
      <c r="A213" s="73">
        <v>211</v>
      </c>
      <c r="B213" s="58" t="s">
        <v>2709</v>
      </c>
      <c r="C213" s="59" t="s">
        <v>1820</v>
      </c>
      <c r="D213" s="70" t="s">
        <v>102</v>
      </c>
      <c r="E213" s="59" t="s">
        <v>95</v>
      </c>
      <c r="F213" s="70" t="s">
        <v>3633</v>
      </c>
      <c r="G213" s="70">
        <v>1999</v>
      </c>
      <c r="H213" s="71">
        <v>6</v>
      </c>
      <c r="I213" s="72">
        <v>3</v>
      </c>
      <c r="J213" s="72">
        <v>279</v>
      </c>
      <c r="K213" s="72">
        <v>3.1</v>
      </c>
      <c r="L213" s="60">
        <v>0</v>
      </c>
      <c r="M213" s="61">
        <v>0</v>
      </c>
      <c r="N213" s="61">
        <v>0</v>
      </c>
      <c r="O213" s="61">
        <v>0</v>
      </c>
      <c r="P213" s="61">
        <v>0</v>
      </c>
      <c r="Q213" s="61">
        <v>0</v>
      </c>
      <c r="R213" s="61">
        <v>0</v>
      </c>
      <c r="S213" s="61">
        <v>0</v>
      </c>
      <c r="T213" s="71">
        <v>0.4</v>
      </c>
      <c r="U213" s="72">
        <v>0.4</v>
      </c>
      <c r="V213" s="72">
        <v>0.2</v>
      </c>
      <c r="W213" s="72">
        <v>0.6</v>
      </c>
      <c r="X213" s="71">
        <v>10</v>
      </c>
      <c r="Y213" s="72">
        <v>12</v>
      </c>
      <c r="Z213" s="72">
        <v>23</v>
      </c>
      <c r="AA213" s="60">
        <v>0</v>
      </c>
      <c r="AB213" s="61">
        <v>0</v>
      </c>
      <c r="AC213" s="61">
        <v>0</v>
      </c>
      <c r="AD213" s="61">
        <v>0</v>
      </c>
      <c r="AE213" s="61">
        <v>0</v>
      </c>
      <c r="AF213" s="71">
        <v>0.11</v>
      </c>
      <c r="AG213" s="72">
        <v>7.0000000000000007E-2</v>
      </c>
      <c r="AH213" s="72">
        <v>0.19</v>
      </c>
      <c r="AI213" s="72">
        <v>0.11</v>
      </c>
      <c r="AJ213" s="72">
        <v>0.19</v>
      </c>
      <c r="AK213" s="64" t="s">
        <v>25</v>
      </c>
    </row>
    <row r="214" spans="1:37" ht="17.25" thickBot="1">
      <c r="A214" s="73">
        <v>212</v>
      </c>
      <c r="B214" s="58" t="s">
        <v>2710</v>
      </c>
      <c r="C214" s="59" t="s">
        <v>1854</v>
      </c>
      <c r="D214" s="70" t="s">
        <v>1812</v>
      </c>
      <c r="E214" s="59" t="s">
        <v>2352</v>
      </c>
      <c r="F214" s="70" t="s">
        <v>3634</v>
      </c>
      <c r="G214" s="70">
        <v>2004</v>
      </c>
      <c r="H214" s="71">
        <v>5</v>
      </c>
      <c r="I214" s="72">
        <v>5</v>
      </c>
      <c r="J214" s="72">
        <v>341</v>
      </c>
      <c r="K214" s="72">
        <v>3.8</v>
      </c>
      <c r="L214" s="60">
        <v>0</v>
      </c>
      <c r="M214" s="72">
        <v>1</v>
      </c>
      <c r="N214" s="72">
        <v>1</v>
      </c>
      <c r="O214" s="61">
        <v>0</v>
      </c>
      <c r="P214" s="61">
        <v>0</v>
      </c>
      <c r="Q214" s="61">
        <v>0</v>
      </c>
      <c r="R214" s="61">
        <v>0</v>
      </c>
      <c r="S214" s="61">
        <v>0</v>
      </c>
      <c r="T214" s="71">
        <v>0.2</v>
      </c>
      <c r="U214" s="72">
        <v>0.2</v>
      </c>
      <c r="V214" s="72">
        <v>0.6</v>
      </c>
      <c r="W214" s="72">
        <v>0.9</v>
      </c>
      <c r="X214" s="71">
        <v>21</v>
      </c>
      <c r="Y214" s="72">
        <v>7</v>
      </c>
      <c r="Z214" s="72">
        <v>38</v>
      </c>
      <c r="AA214" s="60">
        <v>0</v>
      </c>
      <c r="AB214" s="72">
        <v>0.26</v>
      </c>
      <c r="AC214" s="72">
        <v>0.26</v>
      </c>
      <c r="AD214" s="61">
        <v>0</v>
      </c>
      <c r="AE214" s="72">
        <v>0.26</v>
      </c>
      <c r="AF214" s="71">
        <v>7.0000000000000007E-2</v>
      </c>
      <c r="AG214" s="72">
        <v>0.16</v>
      </c>
      <c r="AH214" s="72">
        <v>0.23</v>
      </c>
      <c r="AI214" s="72">
        <v>7.0000000000000007E-2</v>
      </c>
      <c r="AJ214" s="72">
        <v>0.23</v>
      </c>
      <c r="AK214" s="64" t="s">
        <v>25</v>
      </c>
    </row>
    <row r="215" spans="1:37" ht="17.25" thickBot="1">
      <c r="A215" s="73">
        <v>213</v>
      </c>
      <c r="B215" s="58" t="s">
        <v>229</v>
      </c>
      <c r="C215" s="59" t="s">
        <v>1816</v>
      </c>
      <c r="D215" s="70" t="s">
        <v>104</v>
      </c>
      <c r="E215" s="59" t="s">
        <v>79</v>
      </c>
      <c r="F215" s="70" t="s">
        <v>3635</v>
      </c>
      <c r="G215" s="70">
        <v>1999</v>
      </c>
      <c r="H215" s="71">
        <v>3</v>
      </c>
      <c r="I215" s="72">
        <v>2</v>
      </c>
      <c r="J215" s="72">
        <v>188</v>
      </c>
      <c r="K215" s="72">
        <v>2.1</v>
      </c>
      <c r="L215" s="60">
        <v>0</v>
      </c>
      <c r="M215" s="61">
        <v>0</v>
      </c>
      <c r="N215" s="61">
        <v>0</v>
      </c>
      <c r="O215" s="61">
        <v>0</v>
      </c>
      <c r="P215" s="61">
        <v>0</v>
      </c>
      <c r="Q215" s="61">
        <v>0</v>
      </c>
      <c r="R215" s="61">
        <v>0</v>
      </c>
      <c r="S215" s="61">
        <v>0</v>
      </c>
      <c r="T215" s="60">
        <v>0</v>
      </c>
      <c r="U215" s="61">
        <v>0</v>
      </c>
      <c r="V215" s="72">
        <v>0.2</v>
      </c>
      <c r="W215" s="72">
        <v>0.2</v>
      </c>
      <c r="X215" s="71">
        <v>1</v>
      </c>
      <c r="Y215" s="72">
        <v>2</v>
      </c>
      <c r="Z215" s="61">
        <v>0</v>
      </c>
      <c r="AA215" s="60">
        <v>0</v>
      </c>
      <c r="AB215" s="61">
        <v>0</v>
      </c>
      <c r="AC215" s="61">
        <v>0</v>
      </c>
      <c r="AD215" s="61">
        <v>0</v>
      </c>
      <c r="AE215" s="61">
        <v>0</v>
      </c>
      <c r="AF215" s="71">
        <v>0.02</v>
      </c>
      <c r="AG215" s="72">
        <v>7.0000000000000007E-2</v>
      </c>
      <c r="AH215" s="72">
        <v>0.1</v>
      </c>
      <c r="AI215" s="72">
        <v>0.02</v>
      </c>
      <c r="AJ215" s="72">
        <v>0.1</v>
      </c>
      <c r="AK215" s="64" t="s">
        <v>25</v>
      </c>
    </row>
    <row r="216" spans="1:37" ht="17.25" thickBot="1">
      <c r="A216" s="73">
        <v>214</v>
      </c>
      <c r="B216" s="58" t="s">
        <v>230</v>
      </c>
      <c r="C216" s="59" t="s">
        <v>1814</v>
      </c>
      <c r="D216" s="70" t="s">
        <v>104</v>
      </c>
      <c r="E216" s="59" t="s">
        <v>83</v>
      </c>
      <c r="F216" s="70" t="s">
        <v>3636</v>
      </c>
      <c r="G216" s="70">
        <v>1997</v>
      </c>
      <c r="H216" s="71">
        <v>6</v>
      </c>
      <c r="I216" s="72">
        <v>6</v>
      </c>
      <c r="J216" s="72">
        <v>540</v>
      </c>
      <c r="K216" s="72">
        <v>6</v>
      </c>
      <c r="L216" s="60">
        <v>0</v>
      </c>
      <c r="M216" s="61">
        <v>0</v>
      </c>
      <c r="N216" s="61">
        <v>0</v>
      </c>
      <c r="O216" s="61">
        <v>0</v>
      </c>
      <c r="P216" s="61">
        <v>0</v>
      </c>
      <c r="Q216" s="61">
        <v>0</v>
      </c>
      <c r="R216" s="61">
        <v>0</v>
      </c>
      <c r="S216" s="61">
        <v>0</v>
      </c>
      <c r="T216" s="71">
        <v>0.2</v>
      </c>
      <c r="U216" s="72">
        <v>0.2</v>
      </c>
      <c r="V216" s="61">
        <v>0</v>
      </c>
      <c r="W216" s="72">
        <v>0.2</v>
      </c>
      <c r="X216" s="71">
        <v>2</v>
      </c>
      <c r="Y216" s="72">
        <v>13</v>
      </c>
      <c r="Z216" s="72">
        <v>2</v>
      </c>
      <c r="AA216" s="60">
        <v>0</v>
      </c>
      <c r="AB216" s="61">
        <v>0</v>
      </c>
      <c r="AC216" s="61">
        <v>0</v>
      </c>
      <c r="AD216" s="61">
        <v>0</v>
      </c>
      <c r="AE216" s="61">
        <v>0</v>
      </c>
      <c r="AF216" s="71">
        <v>0.03</v>
      </c>
      <c r="AG216" s="61">
        <v>0</v>
      </c>
      <c r="AH216" s="72">
        <v>0.03</v>
      </c>
      <c r="AI216" s="72">
        <v>0.03</v>
      </c>
      <c r="AJ216" s="72">
        <v>0.03</v>
      </c>
      <c r="AK216" s="64" t="s">
        <v>25</v>
      </c>
    </row>
    <row r="217" spans="1:37" ht="17.25" thickBot="1">
      <c r="A217" s="73">
        <v>215</v>
      </c>
      <c r="B217" s="58" t="s">
        <v>231</v>
      </c>
      <c r="C217" s="59" t="s">
        <v>1853</v>
      </c>
      <c r="D217" s="70" t="s">
        <v>103</v>
      </c>
      <c r="E217" s="59" t="s">
        <v>87</v>
      </c>
      <c r="F217" s="70" t="s">
        <v>3373</v>
      </c>
      <c r="G217" s="70">
        <v>1989</v>
      </c>
      <c r="H217" s="71">
        <v>4</v>
      </c>
      <c r="I217" s="61">
        <v>0</v>
      </c>
      <c r="J217" s="72">
        <v>41</v>
      </c>
      <c r="K217" s="72">
        <v>0.5</v>
      </c>
      <c r="L217" s="60">
        <v>0</v>
      </c>
      <c r="M217" s="61">
        <v>0</v>
      </c>
      <c r="N217" s="61">
        <v>0</v>
      </c>
      <c r="O217" s="61">
        <v>0</v>
      </c>
      <c r="P217" s="61">
        <v>0</v>
      </c>
      <c r="Q217" s="61">
        <v>0</v>
      </c>
      <c r="R217" s="72">
        <v>1</v>
      </c>
      <c r="S217" s="61">
        <v>0</v>
      </c>
      <c r="T217" s="60">
        <v>0</v>
      </c>
      <c r="U217" s="61">
        <v>0</v>
      </c>
      <c r="V217" s="61">
        <v>0</v>
      </c>
      <c r="W217" s="72">
        <v>0.1</v>
      </c>
      <c r="X217" s="60">
        <v>0</v>
      </c>
      <c r="Y217" s="72">
        <v>2</v>
      </c>
      <c r="Z217" s="61">
        <v>0</v>
      </c>
      <c r="AA217" s="60">
        <v>0</v>
      </c>
      <c r="AB217" s="61">
        <v>0</v>
      </c>
      <c r="AC217" s="61">
        <v>0</v>
      </c>
      <c r="AD217" s="61">
        <v>0</v>
      </c>
      <c r="AE217" s="61">
        <v>0</v>
      </c>
      <c r="AF217" s="71">
        <v>0.05</v>
      </c>
      <c r="AG217" s="72">
        <v>0.1</v>
      </c>
      <c r="AH217" s="72">
        <v>0.15</v>
      </c>
      <c r="AI217" s="72">
        <v>0.05</v>
      </c>
      <c r="AJ217" s="72">
        <v>0.15</v>
      </c>
      <c r="AK217" s="64" t="s">
        <v>25</v>
      </c>
    </row>
    <row r="218" spans="1:37" ht="17.25" thickBot="1">
      <c r="A218" s="73">
        <v>216</v>
      </c>
      <c r="B218" s="58" t="s">
        <v>232</v>
      </c>
      <c r="C218" s="59" t="s">
        <v>1845</v>
      </c>
      <c r="D218" s="70" t="s">
        <v>103</v>
      </c>
      <c r="E218" s="59" t="s">
        <v>65</v>
      </c>
      <c r="F218" s="70" t="s">
        <v>3637</v>
      </c>
      <c r="G218" s="70">
        <v>1994</v>
      </c>
      <c r="H218" s="71">
        <v>4</v>
      </c>
      <c r="I218" s="72">
        <v>3</v>
      </c>
      <c r="J218" s="72">
        <v>326</v>
      </c>
      <c r="K218" s="72">
        <v>3.6</v>
      </c>
      <c r="L218" s="60">
        <v>0</v>
      </c>
      <c r="M218" s="61">
        <v>0</v>
      </c>
      <c r="N218" s="61">
        <v>0</v>
      </c>
      <c r="O218" s="61">
        <v>0</v>
      </c>
      <c r="P218" s="61">
        <v>0</v>
      </c>
      <c r="Q218" s="61">
        <v>0</v>
      </c>
      <c r="R218" s="61">
        <v>0</v>
      </c>
      <c r="S218" s="61">
        <v>0</v>
      </c>
      <c r="T218" s="71">
        <v>0.2</v>
      </c>
      <c r="U218" s="72">
        <v>0.2</v>
      </c>
      <c r="V218" s="72">
        <v>0.7</v>
      </c>
      <c r="W218" s="72">
        <v>0.9</v>
      </c>
      <c r="X218" s="71">
        <v>11</v>
      </c>
      <c r="Y218" s="72">
        <v>25</v>
      </c>
      <c r="Z218" s="72">
        <v>12</v>
      </c>
      <c r="AA218" s="60">
        <v>0</v>
      </c>
      <c r="AB218" s="61">
        <v>0</v>
      </c>
      <c r="AC218" s="61">
        <v>0</v>
      </c>
      <c r="AD218" s="61">
        <v>0</v>
      </c>
      <c r="AE218" s="61">
        <v>0</v>
      </c>
      <c r="AF218" s="71">
        <v>0.04</v>
      </c>
      <c r="AG218" s="72">
        <v>0.19</v>
      </c>
      <c r="AH218" s="72">
        <v>0.24</v>
      </c>
      <c r="AI218" s="72">
        <v>0.04</v>
      </c>
      <c r="AJ218" s="72">
        <v>0.24</v>
      </c>
      <c r="AK218" s="64" t="s">
        <v>25</v>
      </c>
    </row>
    <row r="219" spans="1:37" ht="17.25" thickBot="1">
      <c r="A219" s="73">
        <v>217</v>
      </c>
      <c r="B219" s="58" t="s">
        <v>233</v>
      </c>
      <c r="C219" s="59" t="s">
        <v>1831</v>
      </c>
      <c r="D219" s="70" t="s">
        <v>102</v>
      </c>
      <c r="E219" s="59" t="s">
        <v>71</v>
      </c>
      <c r="F219" s="70" t="s">
        <v>3638</v>
      </c>
      <c r="G219" s="70">
        <v>2000</v>
      </c>
      <c r="H219" s="71">
        <v>6</v>
      </c>
      <c r="I219" s="72">
        <v>6</v>
      </c>
      <c r="J219" s="72">
        <v>532</v>
      </c>
      <c r="K219" s="72">
        <v>5.9</v>
      </c>
      <c r="L219" s="71">
        <v>2</v>
      </c>
      <c r="M219" s="61">
        <v>0</v>
      </c>
      <c r="N219" s="72">
        <v>2</v>
      </c>
      <c r="O219" s="72">
        <v>2</v>
      </c>
      <c r="P219" s="61">
        <v>0</v>
      </c>
      <c r="Q219" s="61">
        <v>0</v>
      </c>
      <c r="R219" s="72">
        <v>1</v>
      </c>
      <c r="S219" s="61">
        <v>0</v>
      </c>
      <c r="T219" s="71">
        <v>0.8</v>
      </c>
      <c r="U219" s="72">
        <v>0.8</v>
      </c>
      <c r="V219" s="72">
        <v>1.5</v>
      </c>
      <c r="W219" s="72">
        <v>2.2000000000000002</v>
      </c>
      <c r="X219" s="71">
        <v>33</v>
      </c>
      <c r="Y219" s="72">
        <v>21</v>
      </c>
      <c r="Z219" s="72">
        <v>71</v>
      </c>
      <c r="AA219" s="71">
        <v>0.34</v>
      </c>
      <c r="AB219" s="61">
        <v>0</v>
      </c>
      <c r="AC219" s="72">
        <v>0.34</v>
      </c>
      <c r="AD219" s="72">
        <v>0.34</v>
      </c>
      <c r="AE219" s="72">
        <v>0.34</v>
      </c>
      <c r="AF219" s="71">
        <v>0.13</v>
      </c>
      <c r="AG219" s="72">
        <v>0.25</v>
      </c>
      <c r="AH219" s="72">
        <v>0.38</v>
      </c>
      <c r="AI219" s="72">
        <v>0.13</v>
      </c>
      <c r="AJ219" s="72">
        <v>0.38</v>
      </c>
      <c r="AK219" s="64" t="s">
        <v>25</v>
      </c>
    </row>
    <row r="220" spans="1:37" ht="17.25" thickBot="1">
      <c r="A220" s="73">
        <v>218</v>
      </c>
      <c r="B220" s="58" t="s">
        <v>2860</v>
      </c>
      <c r="C220" s="59" t="s">
        <v>1814</v>
      </c>
      <c r="D220" s="70" t="s">
        <v>1812</v>
      </c>
      <c r="E220" s="59" t="s">
        <v>73</v>
      </c>
      <c r="F220" s="70" t="s">
        <v>3639</v>
      </c>
      <c r="G220" s="70">
        <v>1988</v>
      </c>
      <c r="H220" s="71">
        <v>4</v>
      </c>
      <c r="I220" s="72">
        <v>1</v>
      </c>
      <c r="J220" s="72">
        <v>114</v>
      </c>
      <c r="K220" s="72">
        <v>1.3</v>
      </c>
      <c r="L220" s="60">
        <v>0</v>
      </c>
      <c r="M220" s="61">
        <v>0</v>
      </c>
      <c r="N220" s="61">
        <v>0</v>
      </c>
      <c r="O220" s="61">
        <v>0</v>
      </c>
      <c r="P220" s="61">
        <v>0</v>
      </c>
      <c r="Q220" s="61">
        <v>0</v>
      </c>
      <c r="R220" s="72">
        <v>1</v>
      </c>
      <c r="S220" s="61">
        <v>0</v>
      </c>
      <c r="T220" s="60">
        <v>0</v>
      </c>
      <c r="U220" s="61">
        <v>0</v>
      </c>
      <c r="V220" s="72">
        <v>0.1</v>
      </c>
      <c r="W220" s="72">
        <v>0.1</v>
      </c>
      <c r="X220" s="60">
        <v>0</v>
      </c>
      <c r="Y220" s="72">
        <v>6</v>
      </c>
      <c r="Z220" s="72">
        <v>10</v>
      </c>
      <c r="AA220" s="60">
        <v>0</v>
      </c>
      <c r="AB220" s="61">
        <v>0</v>
      </c>
      <c r="AC220" s="61">
        <v>0</v>
      </c>
      <c r="AD220" s="61">
        <v>0</v>
      </c>
      <c r="AE220" s="61">
        <v>0</v>
      </c>
      <c r="AF220" s="60">
        <v>0</v>
      </c>
      <c r="AG220" s="72">
        <v>0.06</v>
      </c>
      <c r="AH220" s="72">
        <v>0.06</v>
      </c>
      <c r="AI220" s="61">
        <v>0</v>
      </c>
      <c r="AJ220" s="72">
        <v>0.06</v>
      </c>
      <c r="AK220" s="64" t="s">
        <v>25</v>
      </c>
    </row>
    <row r="221" spans="1:37" ht="17.25" thickBot="1">
      <c r="A221" s="73">
        <v>219</v>
      </c>
      <c r="B221" s="58" t="s">
        <v>3167</v>
      </c>
      <c r="C221" s="59" t="s">
        <v>1826</v>
      </c>
      <c r="D221" s="70" t="s">
        <v>1849</v>
      </c>
      <c r="E221" s="59" t="s">
        <v>73</v>
      </c>
      <c r="F221" s="70" t="s">
        <v>3640</v>
      </c>
      <c r="G221" s="70">
        <v>2000</v>
      </c>
      <c r="H221" s="71">
        <v>3</v>
      </c>
      <c r="I221" s="72">
        <v>1</v>
      </c>
      <c r="J221" s="72">
        <v>94</v>
      </c>
      <c r="K221" s="72">
        <v>1</v>
      </c>
      <c r="L221" s="60">
        <v>0</v>
      </c>
      <c r="M221" s="72">
        <v>2</v>
      </c>
      <c r="N221" s="72">
        <v>2</v>
      </c>
      <c r="O221" s="61">
        <v>0</v>
      </c>
      <c r="P221" s="61">
        <v>0</v>
      </c>
      <c r="Q221" s="61">
        <v>0</v>
      </c>
      <c r="R221" s="72">
        <v>2</v>
      </c>
      <c r="S221" s="61">
        <v>0</v>
      </c>
      <c r="T221" s="60">
        <v>0</v>
      </c>
      <c r="U221" s="61">
        <v>0</v>
      </c>
      <c r="V221" s="72">
        <v>0.4</v>
      </c>
      <c r="W221" s="72">
        <v>0.4</v>
      </c>
      <c r="X221" s="71">
        <v>10</v>
      </c>
      <c r="Y221" s="72">
        <v>2</v>
      </c>
      <c r="Z221" s="72">
        <v>3</v>
      </c>
      <c r="AA221" s="60">
        <v>0</v>
      </c>
      <c r="AB221" s="72">
        <v>1.91</v>
      </c>
      <c r="AC221" s="72">
        <v>1.91</v>
      </c>
      <c r="AD221" s="61">
        <v>0</v>
      </c>
      <c r="AE221" s="72">
        <v>1.91</v>
      </c>
      <c r="AF221" s="71">
        <v>0.01</v>
      </c>
      <c r="AG221" s="72">
        <v>0.37</v>
      </c>
      <c r="AH221" s="72">
        <v>0.39</v>
      </c>
      <c r="AI221" s="72">
        <v>0.01</v>
      </c>
      <c r="AJ221" s="72">
        <v>0.39</v>
      </c>
      <c r="AK221" s="64" t="s">
        <v>25</v>
      </c>
    </row>
    <row r="222" spans="1:37" ht="17.25" thickBot="1">
      <c r="A222" s="73">
        <v>220</v>
      </c>
      <c r="B222" s="58" t="s">
        <v>234</v>
      </c>
      <c r="C222" s="59" t="s">
        <v>1822</v>
      </c>
      <c r="D222" s="70" t="s">
        <v>104</v>
      </c>
      <c r="E222" s="59" t="s">
        <v>65</v>
      </c>
      <c r="F222" s="70" t="s">
        <v>3641</v>
      </c>
      <c r="G222" s="70">
        <v>1994</v>
      </c>
      <c r="H222" s="71">
        <v>1</v>
      </c>
      <c r="I222" s="61">
        <v>0</v>
      </c>
      <c r="J222" s="72">
        <v>12</v>
      </c>
      <c r="K222" s="72">
        <v>0.1</v>
      </c>
      <c r="L222" s="60">
        <v>0</v>
      </c>
      <c r="M222" s="61">
        <v>0</v>
      </c>
      <c r="N222" s="61">
        <v>0</v>
      </c>
      <c r="O222" s="61">
        <v>0</v>
      </c>
      <c r="P222" s="61">
        <v>0</v>
      </c>
      <c r="Q222" s="61">
        <v>0</v>
      </c>
      <c r="R222" s="61">
        <v>0</v>
      </c>
      <c r="S222" s="61">
        <v>0</v>
      </c>
      <c r="T222" s="60">
        <v>0</v>
      </c>
      <c r="U222" s="61">
        <v>0</v>
      </c>
      <c r="V222" s="61">
        <v>0</v>
      </c>
      <c r="W222" s="61">
        <v>0</v>
      </c>
      <c r="X222" s="60">
        <v>0</v>
      </c>
      <c r="Y222" s="61">
        <v>0</v>
      </c>
      <c r="Z222" s="61">
        <v>0</v>
      </c>
      <c r="AA222" s="60">
        <v>0</v>
      </c>
      <c r="AB222" s="61">
        <v>0</v>
      </c>
      <c r="AC222" s="61">
        <v>0</v>
      </c>
      <c r="AD222" s="61">
        <v>0</v>
      </c>
      <c r="AE222" s="61">
        <v>0</v>
      </c>
      <c r="AF222" s="71">
        <v>0.27</v>
      </c>
      <c r="AG222" s="61">
        <v>0</v>
      </c>
      <c r="AH222" s="72">
        <v>0.27</v>
      </c>
      <c r="AI222" s="72">
        <v>0.27</v>
      </c>
      <c r="AJ222" s="72">
        <v>0.27</v>
      </c>
      <c r="AK222" s="64" t="s">
        <v>25</v>
      </c>
    </row>
    <row r="223" spans="1:37" ht="17.25" thickBot="1">
      <c r="A223" s="73">
        <v>221</v>
      </c>
      <c r="B223" s="58" t="s">
        <v>2711</v>
      </c>
      <c r="C223" s="59" t="s">
        <v>1816</v>
      </c>
      <c r="D223" s="70" t="s">
        <v>104</v>
      </c>
      <c r="E223" s="59" t="s">
        <v>2353</v>
      </c>
      <c r="F223" s="70" t="s">
        <v>3642</v>
      </c>
      <c r="G223" s="70">
        <v>2001</v>
      </c>
      <c r="H223" s="71">
        <v>4</v>
      </c>
      <c r="I223" s="72">
        <v>1</v>
      </c>
      <c r="J223" s="72">
        <v>197</v>
      </c>
      <c r="K223" s="72">
        <v>2.2000000000000002</v>
      </c>
      <c r="L223" s="60">
        <v>0</v>
      </c>
      <c r="M223" s="61">
        <v>0</v>
      </c>
      <c r="N223" s="61">
        <v>0</v>
      </c>
      <c r="O223" s="61">
        <v>0</v>
      </c>
      <c r="P223" s="61">
        <v>0</v>
      </c>
      <c r="Q223" s="61">
        <v>0</v>
      </c>
      <c r="R223" s="61">
        <v>0</v>
      </c>
      <c r="S223" s="61">
        <v>0</v>
      </c>
      <c r="T223" s="71">
        <v>0.2</v>
      </c>
      <c r="U223" s="72">
        <v>0.2</v>
      </c>
      <c r="V223" s="61">
        <v>0</v>
      </c>
      <c r="W223" s="72">
        <v>0.2</v>
      </c>
      <c r="X223" s="71">
        <v>7</v>
      </c>
      <c r="Y223" s="72">
        <v>5</v>
      </c>
      <c r="Z223" s="72">
        <v>3</v>
      </c>
      <c r="AA223" s="60">
        <v>0</v>
      </c>
      <c r="AB223" s="61">
        <v>0</v>
      </c>
      <c r="AC223" s="61">
        <v>0</v>
      </c>
      <c r="AD223" s="61">
        <v>0</v>
      </c>
      <c r="AE223" s="61">
        <v>0</v>
      </c>
      <c r="AF223" s="71">
        <v>0.08</v>
      </c>
      <c r="AG223" s="61">
        <v>0</v>
      </c>
      <c r="AH223" s="72">
        <v>0.08</v>
      </c>
      <c r="AI223" s="72">
        <v>0.08</v>
      </c>
      <c r="AJ223" s="72">
        <v>0.08</v>
      </c>
      <c r="AK223" s="64" t="s">
        <v>25</v>
      </c>
    </row>
    <row r="224" spans="1:37" ht="17.25" thickBot="1">
      <c r="A224" s="73">
        <v>222</v>
      </c>
      <c r="B224" s="58" t="s">
        <v>235</v>
      </c>
      <c r="C224" s="59" t="s">
        <v>1814</v>
      </c>
      <c r="D224" s="70" t="s">
        <v>104</v>
      </c>
      <c r="E224" s="59" t="s">
        <v>67</v>
      </c>
      <c r="F224" s="70" t="s">
        <v>3643</v>
      </c>
      <c r="G224" s="70">
        <v>1993</v>
      </c>
      <c r="H224" s="71">
        <v>1</v>
      </c>
      <c r="I224" s="61">
        <v>0</v>
      </c>
      <c r="J224" s="72">
        <v>17</v>
      </c>
      <c r="K224" s="72">
        <v>0.2</v>
      </c>
      <c r="L224" s="60">
        <v>0</v>
      </c>
      <c r="M224" s="61">
        <v>0</v>
      </c>
      <c r="N224" s="61">
        <v>0</v>
      </c>
      <c r="O224" s="61">
        <v>0</v>
      </c>
      <c r="P224" s="61">
        <v>0</v>
      </c>
      <c r="Q224" s="61">
        <v>0</v>
      </c>
      <c r="R224" s="61">
        <v>0</v>
      </c>
      <c r="S224" s="61">
        <v>0</v>
      </c>
      <c r="T224" s="60">
        <v>0</v>
      </c>
      <c r="U224" s="61">
        <v>0</v>
      </c>
      <c r="V224" s="61">
        <v>0</v>
      </c>
      <c r="W224" s="61">
        <v>0</v>
      </c>
      <c r="X224" s="60">
        <v>0</v>
      </c>
      <c r="Y224" s="61">
        <v>0</v>
      </c>
      <c r="Z224" s="61">
        <v>0</v>
      </c>
      <c r="AA224" s="60">
        <v>0</v>
      </c>
      <c r="AB224" s="61">
        <v>0</v>
      </c>
      <c r="AC224" s="61">
        <v>0</v>
      </c>
      <c r="AD224" s="61">
        <v>0</v>
      </c>
      <c r="AE224" s="61">
        <v>0</v>
      </c>
      <c r="AF224" s="60">
        <v>0</v>
      </c>
      <c r="AG224" s="61">
        <v>0</v>
      </c>
      <c r="AH224" s="61">
        <v>0</v>
      </c>
      <c r="AI224" s="61">
        <v>0</v>
      </c>
      <c r="AJ224" s="61">
        <v>0</v>
      </c>
      <c r="AK224" s="64" t="s">
        <v>25</v>
      </c>
    </row>
    <row r="225" spans="1:37" ht="17.25" thickBot="1">
      <c r="A225" s="73">
        <v>223</v>
      </c>
      <c r="B225" s="58" t="s">
        <v>236</v>
      </c>
      <c r="C225" s="59" t="s">
        <v>1830</v>
      </c>
      <c r="D225" s="70" t="s">
        <v>103</v>
      </c>
      <c r="E225" s="59" t="s">
        <v>93</v>
      </c>
      <c r="F225" s="70" t="s">
        <v>3644</v>
      </c>
      <c r="G225" s="70">
        <v>1993</v>
      </c>
      <c r="H225" s="71">
        <v>6</v>
      </c>
      <c r="I225" s="72">
        <v>6</v>
      </c>
      <c r="J225" s="72">
        <v>527</v>
      </c>
      <c r="K225" s="72">
        <v>5.9</v>
      </c>
      <c r="L225" s="60">
        <v>0</v>
      </c>
      <c r="M225" s="61">
        <v>0</v>
      </c>
      <c r="N225" s="61">
        <v>0</v>
      </c>
      <c r="O225" s="61">
        <v>0</v>
      </c>
      <c r="P225" s="61">
        <v>0</v>
      </c>
      <c r="Q225" s="61">
        <v>0</v>
      </c>
      <c r="R225" s="72">
        <v>3</v>
      </c>
      <c r="S225" s="61">
        <v>0</v>
      </c>
      <c r="T225" s="71">
        <v>1</v>
      </c>
      <c r="U225" s="72">
        <v>1</v>
      </c>
      <c r="V225" s="61">
        <v>0</v>
      </c>
      <c r="W225" s="72">
        <v>1</v>
      </c>
      <c r="X225" s="71">
        <v>2</v>
      </c>
      <c r="Y225" s="72">
        <v>15</v>
      </c>
      <c r="Z225" s="72">
        <v>6</v>
      </c>
      <c r="AA225" s="60">
        <v>0</v>
      </c>
      <c r="AB225" s="61">
        <v>0</v>
      </c>
      <c r="AC225" s="61">
        <v>0</v>
      </c>
      <c r="AD225" s="61">
        <v>0</v>
      </c>
      <c r="AE225" s="61">
        <v>0</v>
      </c>
      <c r="AF225" s="71">
        <v>0.17</v>
      </c>
      <c r="AG225" s="72">
        <v>0.01</v>
      </c>
      <c r="AH225" s="72">
        <v>0.17</v>
      </c>
      <c r="AI225" s="72">
        <v>0.17</v>
      </c>
      <c r="AJ225" s="72">
        <v>0.17</v>
      </c>
      <c r="AK225" s="64" t="s">
        <v>25</v>
      </c>
    </row>
    <row r="226" spans="1:37" ht="17.25" thickBot="1">
      <c r="A226" s="73">
        <v>224</v>
      </c>
      <c r="B226" s="58" t="s">
        <v>76</v>
      </c>
      <c r="C226" s="59" t="s">
        <v>1838</v>
      </c>
      <c r="D226" s="70" t="s">
        <v>111</v>
      </c>
      <c r="E226" s="59" t="s">
        <v>75</v>
      </c>
      <c r="F226" s="70" t="s">
        <v>3645</v>
      </c>
      <c r="G226" s="70">
        <v>1992</v>
      </c>
      <c r="H226" s="71">
        <v>6</v>
      </c>
      <c r="I226" s="72">
        <v>6</v>
      </c>
      <c r="J226" s="72">
        <v>540</v>
      </c>
      <c r="K226" s="72">
        <v>6</v>
      </c>
      <c r="L226" s="60">
        <v>0</v>
      </c>
      <c r="M226" s="61">
        <v>0</v>
      </c>
      <c r="N226" s="61">
        <v>0</v>
      </c>
      <c r="O226" s="61">
        <v>0</v>
      </c>
      <c r="P226" s="61">
        <v>0</v>
      </c>
      <c r="Q226" s="61">
        <v>0</v>
      </c>
      <c r="R226" s="61">
        <v>0</v>
      </c>
      <c r="S226" s="61">
        <v>0</v>
      </c>
      <c r="T226" s="60">
        <v>0</v>
      </c>
      <c r="U226" s="61">
        <v>0</v>
      </c>
      <c r="V226" s="61">
        <v>0</v>
      </c>
      <c r="W226" s="61">
        <v>0</v>
      </c>
      <c r="X226" s="60">
        <v>0</v>
      </c>
      <c r="Y226" s="61">
        <v>0</v>
      </c>
      <c r="Z226" s="61">
        <v>0</v>
      </c>
      <c r="AA226" s="60">
        <v>0</v>
      </c>
      <c r="AB226" s="61">
        <v>0</v>
      </c>
      <c r="AC226" s="61">
        <v>0</v>
      </c>
      <c r="AD226" s="61">
        <v>0</v>
      </c>
      <c r="AE226" s="61">
        <v>0</v>
      </c>
      <c r="AF226" s="60">
        <v>0</v>
      </c>
      <c r="AG226" s="61">
        <v>0</v>
      </c>
      <c r="AH226" s="61">
        <v>0</v>
      </c>
      <c r="AI226" s="61">
        <v>0</v>
      </c>
      <c r="AJ226" s="61">
        <v>0</v>
      </c>
      <c r="AK226" s="64" t="s">
        <v>25</v>
      </c>
    </row>
    <row r="227" spans="1:37" ht="17.25" thickBot="1">
      <c r="A227" s="73">
        <v>225</v>
      </c>
      <c r="B227" s="58" t="s">
        <v>237</v>
      </c>
      <c r="C227" s="59" t="s">
        <v>1848</v>
      </c>
      <c r="D227" s="70" t="s">
        <v>103</v>
      </c>
      <c r="E227" s="59" t="s">
        <v>85</v>
      </c>
      <c r="F227" s="70" t="s">
        <v>3646</v>
      </c>
      <c r="G227" s="70">
        <v>1994</v>
      </c>
      <c r="H227" s="71">
        <v>4</v>
      </c>
      <c r="I227" s="72">
        <v>4</v>
      </c>
      <c r="J227" s="72">
        <v>360</v>
      </c>
      <c r="K227" s="72">
        <v>4</v>
      </c>
      <c r="L227" s="60">
        <v>0</v>
      </c>
      <c r="M227" s="61">
        <v>0</v>
      </c>
      <c r="N227" s="61">
        <v>0</v>
      </c>
      <c r="O227" s="61">
        <v>0</v>
      </c>
      <c r="P227" s="61">
        <v>0</v>
      </c>
      <c r="Q227" s="61">
        <v>0</v>
      </c>
      <c r="R227" s="61">
        <v>0</v>
      </c>
      <c r="S227" s="61">
        <v>0</v>
      </c>
      <c r="T227" s="71">
        <v>0.2</v>
      </c>
      <c r="U227" s="72">
        <v>0.2</v>
      </c>
      <c r="V227" s="72">
        <v>0.6</v>
      </c>
      <c r="W227" s="72">
        <v>0.8</v>
      </c>
      <c r="X227" s="71">
        <v>4</v>
      </c>
      <c r="Y227" s="72">
        <v>13</v>
      </c>
      <c r="Z227" s="72">
        <v>9</v>
      </c>
      <c r="AA227" s="60">
        <v>0</v>
      </c>
      <c r="AB227" s="61">
        <v>0</v>
      </c>
      <c r="AC227" s="61">
        <v>0</v>
      </c>
      <c r="AD227" s="61">
        <v>0</v>
      </c>
      <c r="AE227" s="61">
        <v>0</v>
      </c>
      <c r="AF227" s="71">
        <v>0.04</v>
      </c>
      <c r="AG227" s="72">
        <v>0.16</v>
      </c>
      <c r="AH227" s="72">
        <v>0.2</v>
      </c>
      <c r="AI227" s="72">
        <v>0.04</v>
      </c>
      <c r="AJ227" s="72">
        <v>0.2</v>
      </c>
      <c r="AK227" s="64" t="s">
        <v>25</v>
      </c>
    </row>
    <row r="228" spans="1:37" ht="17.25" thickBot="1">
      <c r="A228" s="73">
        <v>226</v>
      </c>
      <c r="B228" s="58" t="s">
        <v>238</v>
      </c>
      <c r="C228" s="59" t="s">
        <v>1814</v>
      </c>
      <c r="D228" s="70" t="s">
        <v>1835</v>
      </c>
      <c r="E228" s="59" t="s">
        <v>65</v>
      </c>
      <c r="F228" s="70" t="s">
        <v>3647</v>
      </c>
      <c r="G228" s="70">
        <v>2004</v>
      </c>
      <c r="H228" s="71">
        <v>3</v>
      </c>
      <c r="I228" s="72">
        <v>1</v>
      </c>
      <c r="J228" s="72">
        <v>80</v>
      </c>
      <c r="K228" s="72">
        <v>0.9</v>
      </c>
      <c r="L228" s="60">
        <v>0</v>
      </c>
      <c r="M228" s="61">
        <v>0</v>
      </c>
      <c r="N228" s="61">
        <v>0</v>
      </c>
      <c r="O228" s="61">
        <v>0</v>
      </c>
      <c r="P228" s="61">
        <v>0</v>
      </c>
      <c r="Q228" s="61">
        <v>0</v>
      </c>
      <c r="R228" s="61">
        <v>0</v>
      </c>
      <c r="S228" s="61">
        <v>0</v>
      </c>
      <c r="T228" s="60">
        <v>0</v>
      </c>
      <c r="U228" s="61">
        <v>0</v>
      </c>
      <c r="V228" s="61">
        <v>0</v>
      </c>
      <c r="W228" s="61">
        <v>0</v>
      </c>
      <c r="X228" s="71">
        <v>1</v>
      </c>
      <c r="Y228" s="72">
        <v>3</v>
      </c>
      <c r="Z228" s="72">
        <v>3</v>
      </c>
      <c r="AA228" s="60">
        <v>0</v>
      </c>
      <c r="AB228" s="61">
        <v>0</v>
      </c>
      <c r="AC228" s="61">
        <v>0</v>
      </c>
      <c r="AD228" s="61">
        <v>0</v>
      </c>
      <c r="AE228" s="61">
        <v>0</v>
      </c>
      <c r="AF228" s="60">
        <v>0</v>
      </c>
      <c r="AG228" s="61">
        <v>0</v>
      </c>
      <c r="AH228" s="61">
        <v>0</v>
      </c>
      <c r="AI228" s="61">
        <v>0</v>
      </c>
      <c r="AJ228" s="61">
        <v>0</v>
      </c>
      <c r="AK228" s="64" t="s">
        <v>25</v>
      </c>
    </row>
    <row r="229" spans="1:37" ht="17.25" thickBot="1">
      <c r="A229" s="73">
        <v>227</v>
      </c>
      <c r="B229" s="58" t="s">
        <v>239</v>
      </c>
      <c r="C229" s="59" t="s">
        <v>1814</v>
      </c>
      <c r="D229" s="70" t="s">
        <v>1821</v>
      </c>
      <c r="E229" s="59" t="s">
        <v>77</v>
      </c>
      <c r="F229" s="70" t="s">
        <v>3648</v>
      </c>
      <c r="G229" s="70">
        <v>2001</v>
      </c>
      <c r="H229" s="71">
        <v>5</v>
      </c>
      <c r="I229" s="72">
        <v>1</v>
      </c>
      <c r="J229" s="72">
        <v>148</v>
      </c>
      <c r="K229" s="72">
        <v>1.6</v>
      </c>
      <c r="L229" s="60">
        <v>0</v>
      </c>
      <c r="M229" s="61">
        <v>0</v>
      </c>
      <c r="N229" s="61">
        <v>0</v>
      </c>
      <c r="O229" s="61">
        <v>0</v>
      </c>
      <c r="P229" s="61">
        <v>0</v>
      </c>
      <c r="Q229" s="61">
        <v>0</v>
      </c>
      <c r="R229" s="61">
        <v>0</v>
      </c>
      <c r="S229" s="61">
        <v>0</v>
      </c>
      <c r="T229" s="71">
        <v>0.9</v>
      </c>
      <c r="U229" s="72">
        <v>0.9</v>
      </c>
      <c r="V229" s="72">
        <v>0.1</v>
      </c>
      <c r="W229" s="72">
        <v>1</v>
      </c>
      <c r="X229" s="71">
        <v>8</v>
      </c>
      <c r="Y229" s="72">
        <v>3</v>
      </c>
      <c r="Z229" s="72">
        <v>19</v>
      </c>
      <c r="AA229" s="60">
        <v>0</v>
      </c>
      <c r="AB229" s="61">
        <v>0</v>
      </c>
      <c r="AC229" s="61">
        <v>0</v>
      </c>
      <c r="AD229" s="61">
        <v>0</v>
      </c>
      <c r="AE229" s="61">
        <v>0</v>
      </c>
      <c r="AF229" s="71">
        <v>0.56999999999999995</v>
      </c>
      <c r="AG229" s="72">
        <v>7.0000000000000007E-2</v>
      </c>
      <c r="AH229" s="72">
        <v>0.63</v>
      </c>
      <c r="AI229" s="72">
        <v>0.56999999999999995</v>
      </c>
      <c r="AJ229" s="72">
        <v>0.63</v>
      </c>
      <c r="AK229" s="64" t="s">
        <v>25</v>
      </c>
    </row>
    <row r="230" spans="1:37" ht="17.25" thickBot="1">
      <c r="A230" s="73">
        <v>228</v>
      </c>
      <c r="B230" s="58" t="s">
        <v>240</v>
      </c>
      <c r="C230" s="59" t="s">
        <v>1831</v>
      </c>
      <c r="D230" s="70" t="s">
        <v>104</v>
      </c>
      <c r="E230" s="59" t="s">
        <v>69</v>
      </c>
      <c r="F230" s="70" t="s">
        <v>3649</v>
      </c>
      <c r="G230" s="70">
        <v>1994</v>
      </c>
      <c r="H230" s="71">
        <v>5</v>
      </c>
      <c r="I230" s="72">
        <v>3</v>
      </c>
      <c r="J230" s="72">
        <v>353</v>
      </c>
      <c r="K230" s="72">
        <v>3.9</v>
      </c>
      <c r="L230" s="60">
        <v>0</v>
      </c>
      <c r="M230" s="61">
        <v>0</v>
      </c>
      <c r="N230" s="61">
        <v>0</v>
      </c>
      <c r="O230" s="61">
        <v>0</v>
      </c>
      <c r="P230" s="61">
        <v>0</v>
      </c>
      <c r="Q230" s="61">
        <v>0</v>
      </c>
      <c r="R230" s="72">
        <v>1</v>
      </c>
      <c r="S230" s="61">
        <v>0</v>
      </c>
      <c r="T230" s="71">
        <v>0.1</v>
      </c>
      <c r="U230" s="72">
        <v>0.1</v>
      </c>
      <c r="V230" s="72">
        <v>0.2</v>
      </c>
      <c r="W230" s="72">
        <v>0.4</v>
      </c>
      <c r="X230" s="71">
        <v>1</v>
      </c>
      <c r="Y230" s="72">
        <v>6</v>
      </c>
      <c r="Z230" s="72">
        <v>2</v>
      </c>
      <c r="AA230" s="60">
        <v>0</v>
      </c>
      <c r="AB230" s="61">
        <v>0</v>
      </c>
      <c r="AC230" s="61">
        <v>0</v>
      </c>
      <c r="AD230" s="61">
        <v>0</v>
      </c>
      <c r="AE230" s="61">
        <v>0</v>
      </c>
      <c r="AF230" s="71">
        <v>0.04</v>
      </c>
      <c r="AG230" s="72">
        <v>0.05</v>
      </c>
      <c r="AH230" s="72">
        <v>0.09</v>
      </c>
      <c r="AI230" s="72">
        <v>0.04</v>
      </c>
      <c r="AJ230" s="72">
        <v>0.09</v>
      </c>
      <c r="AK230" s="64" t="s">
        <v>25</v>
      </c>
    </row>
    <row r="231" spans="1:37" ht="17.25" thickBot="1">
      <c r="A231" s="73">
        <v>229</v>
      </c>
      <c r="B231" s="58" t="s">
        <v>1860</v>
      </c>
      <c r="C231" s="59" t="s">
        <v>1814</v>
      </c>
      <c r="D231" s="70" t="s">
        <v>1849</v>
      </c>
      <c r="E231" s="59" t="s">
        <v>67</v>
      </c>
      <c r="F231" s="70" t="s">
        <v>3327</v>
      </c>
      <c r="G231" s="70">
        <v>2002</v>
      </c>
      <c r="H231" s="71">
        <v>2</v>
      </c>
      <c r="I231" s="61">
        <v>0</v>
      </c>
      <c r="J231" s="72">
        <v>26</v>
      </c>
      <c r="K231" s="72">
        <v>0.3</v>
      </c>
      <c r="L231" s="60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61">
        <v>0</v>
      </c>
      <c r="S231" s="61">
        <v>0</v>
      </c>
      <c r="T231" s="60">
        <v>0</v>
      </c>
      <c r="U231" s="61">
        <v>0</v>
      </c>
      <c r="V231" s="61">
        <v>0</v>
      </c>
      <c r="W231" s="61">
        <v>0</v>
      </c>
      <c r="X231" s="71">
        <v>2</v>
      </c>
      <c r="Y231" s="72">
        <v>3</v>
      </c>
      <c r="Z231" s="72">
        <v>2</v>
      </c>
      <c r="AA231" s="60">
        <v>0</v>
      </c>
      <c r="AB231" s="61">
        <v>0</v>
      </c>
      <c r="AC231" s="61">
        <v>0</v>
      </c>
      <c r="AD231" s="61">
        <v>0</v>
      </c>
      <c r="AE231" s="61">
        <v>0</v>
      </c>
      <c r="AF231" s="60">
        <v>0</v>
      </c>
      <c r="AG231" s="61">
        <v>0</v>
      </c>
      <c r="AH231" s="61">
        <v>0</v>
      </c>
      <c r="AI231" s="61">
        <v>0</v>
      </c>
      <c r="AJ231" s="61">
        <v>0</v>
      </c>
      <c r="AK231" s="64" t="s">
        <v>25</v>
      </c>
    </row>
    <row r="232" spans="1:37" ht="17.25" thickBot="1">
      <c r="A232" s="73">
        <v>230</v>
      </c>
      <c r="B232" s="58" t="s">
        <v>2754</v>
      </c>
      <c r="C232" s="59" t="s">
        <v>1823</v>
      </c>
      <c r="D232" s="70" t="s">
        <v>103</v>
      </c>
      <c r="E232" s="59" t="s">
        <v>71</v>
      </c>
      <c r="F232" s="70" t="s">
        <v>3650</v>
      </c>
      <c r="G232" s="70">
        <v>1996</v>
      </c>
      <c r="H232" s="71">
        <v>1</v>
      </c>
      <c r="I232" s="61">
        <v>0</v>
      </c>
      <c r="J232" s="72">
        <v>17</v>
      </c>
      <c r="K232" s="72">
        <v>0.2</v>
      </c>
      <c r="L232" s="60">
        <v>0</v>
      </c>
      <c r="M232" s="61">
        <v>0</v>
      </c>
      <c r="N232" s="61">
        <v>0</v>
      </c>
      <c r="O232" s="61">
        <v>0</v>
      </c>
      <c r="P232" s="61">
        <v>0</v>
      </c>
      <c r="Q232" s="61">
        <v>0</v>
      </c>
      <c r="R232" s="61">
        <v>0</v>
      </c>
      <c r="S232" s="61">
        <v>0</v>
      </c>
      <c r="T232" s="60">
        <v>0</v>
      </c>
      <c r="U232" s="61">
        <v>0</v>
      </c>
      <c r="V232" s="61">
        <v>0</v>
      </c>
      <c r="W232" s="61">
        <v>0</v>
      </c>
      <c r="X232" s="71">
        <v>2</v>
      </c>
      <c r="Y232" s="72">
        <v>3</v>
      </c>
      <c r="Z232" s="72">
        <v>2</v>
      </c>
      <c r="AA232" s="60">
        <v>0</v>
      </c>
      <c r="AB232" s="61">
        <v>0</v>
      </c>
      <c r="AC232" s="61">
        <v>0</v>
      </c>
      <c r="AD232" s="61">
        <v>0</v>
      </c>
      <c r="AE232" s="61">
        <v>0</v>
      </c>
      <c r="AF232" s="60">
        <v>0</v>
      </c>
      <c r="AG232" s="72">
        <v>0.16</v>
      </c>
      <c r="AH232" s="72">
        <v>0.16</v>
      </c>
      <c r="AI232" s="61">
        <v>0</v>
      </c>
      <c r="AJ232" s="72">
        <v>0.16</v>
      </c>
      <c r="AK232" s="64" t="s">
        <v>25</v>
      </c>
    </row>
    <row r="233" spans="1:37" ht="17.25" thickBot="1">
      <c r="A233" s="73">
        <v>231</v>
      </c>
      <c r="B233" s="58" t="s">
        <v>2712</v>
      </c>
      <c r="C233" s="59" t="s">
        <v>1840</v>
      </c>
      <c r="D233" s="70" t="s">
        <v>104</v>
      </c>
      <c r="E233" s="59" t="s">
        <v>2668</v>
      </c>
      <c r="F233" s="70" t="s">
        <v>3651</v>
      </c>
      <c r="G233" s="70">
        <v>1994</v>
      </c>
      <c r="H233" s="71">
        <v>4</v>
      </c>
      <c r="I233" s="72">
        <v>4</v>
      </c>
      <c r="J233" s="72">
        <v>360</v>
      </c>
      <c r="K233" s="72">
        <v>4</v>
      </c>
      <c r="L233" s="60">
        <v>0</v>
      </c>
      <c r="M233" s="61">
        <v>0</v>
      </c>
      <c r="N233" s="61">
        <v>0</v>
      </c>
      <c r="O233" s="61">
        <v>0</v>
      </c>
      <c r="P233" s="61">
        <v>0</v>
      </c>
      <c r="Q233" s="61">
        <v>0</v>
      </c>
      <c r="R233" s="72">
        <v>1</v>
      </c>
      <c r="S233" s="61">
        <v>0</v>
      </c>
      <c r="T233" s="71">
        <v>0.2</v>
      </c>
      <c r="U233" s="72">
        <v>0.2</v>
      </c>
      <c r="V233" s="61">
        <v>0</v>
      </c>
      <c r="W233" s="72">
        <v>0.2</v>
      </c>
      <c r="X233" s="71">
        <v>3</v>
      </c>
      <c r="Y233" s="72">
        <v>21</v>
      </c>
      <c r="Z233" s="72">
        <v>1</v>
      </c>
      <c r="AA233" s="60">
        <v>0</v>
      </c>
      <c r="AB233" s="61">
        <v>0</v>
      </c>
      <c r="AC233" s="61">
        <v>0</v>
      </c>
      <c r="AD233" s="61">
        <v>0</v>
      </c>
      <c r="AE233" s="61">
        <v>0</v>
      </c>
      <c r="AF233" s="71">
        <v>0.05</v>
      </c>
      <c r="AG233" s="72">
        <v>0.01</v>
      </c>
      <c r="AH233" s="72">
        <v>0.06</v>
      </c>
      <c r="AI233" s="72">
        <v>0.05</v>
      </c>
      <c r="AJ233" s="72">
        <v>0.06</v>
      </c>
      <c r="AK233" s="64" t="s">
        <v>25</v>
      </c>
    </row>
    <row r="234" spans="1:37" ht="17.25" thickBot="1">
      <c r="A234" s="73">
        <v>232</v>
      </c>
      <c r="B234" s="58" t="s">
        <v>241</v>
      </c>
      <c r="C234" s="59" t="s">
        <v>1814</v>
      </c>
      <c r="D234" s="70" t="s">
        <v>103</v>
      </c>
      <c r="E234" s="59" t="s">
        <v>67</v>
      </c>
      <c r="F234" s="70" t="s">
        <v>3325</v>
      </c>
      <c r="G234" s="70">
        <v>1997</v>
      </c>
      <c r="H234" s="71">
        <v>6</v>
      </c>
      <c r="I234" s="72">
        <v>2</v>
      </c>
      <c r="J234" s="72">
        <v>272</v>
      </c>
      <c r="K234" s="72">
        <v>3</v>
      </c>
      <c r="L234" s="71">
        <v>1</v>
      </c>
      <c r="M234" s="72">
        <v>1</v>
      </c>
      <c r="N234" s="72">
        <v>2</v>
      </c>
      <c r="O234" s="72">
        <v>1</v>
      </c>
      <c r="P234" s="61">
        <v>0</v>
      </c>
      <c r="Q234" s="61">
        <v>0</v>
      </c>
      <c r="R234" s="61">
        <v>0</v>
      </c>
      <c r="S234" s="61">
        <v>0</v>
      </c>
      <c r="T234" s="71">
        <v>0.5</v>
      </c>
      <c r="U234" s="72">
        <v>0.5</v>
      </c>
      <c r="V234" s="72">
        <v>0.6</v>
      </c>
      <c r="W234" s="72">
        <v>1.1000000000000001</v>
      </c>
      <c r="X234" s="71">
        <v>2</v>
      </c>
      <c r="Y234" s="72">
        <v>20</v>
      </c>
      <c r="Z234" s="72">
        <v>12</v>
      </c>
      <c r="AA234" s="71">
        <v>0.33</v>
      </c>
      <c r="AB234" s="72">
        <v>0.33</v>
      </c>
      <c r="AC234" s="72">
        <v>0.66</v>
      </c>
      <c r="AD234" s="72">
        <v>0.33</v>
      </c>
      <c r="AE234" s="72">
        <v>0.66</v>
      </c>
      <c r="AF234" s="71">
        <v>0.16</v>
      </c>
      <c r="AG234" s="72">
        <v>0.2</v>
      </c>
      <c r="AH234" s="72">
        <v>0.36</v>
      </c>
      <c r="AI234" s="72">
        <v>0.16</v>
      </c>
      <c r="AJ234" s="72">
        <v>0.36</v>
      </c>
      <c r="AK234" s="64" t="s">
        <v>25</v>
      </c>
    </row>
    <row r="235" spans="1:37" ht="17.25" thickBot="1">
      <c r="A235" s="73">
        <v>233</v>
      </c>
      <c r="B235" s="58" t="s">
        <v>2713</v>
      </c>
      <c r="C235" s="59" t="s">
        <v>1814</v>
      </c>
      <c r="D235" s="70" t="s">
        <v>1855</v>
      </c>
      <c r="E235" s="59" t="s">
        <v>2353</v>
      </c>
      <c r="F235" s="70" t="s">
        <v>3652</v>
      </c>
      <c r="G235" s="70">
        <v>1997</v>
      </c>
      <c r="H235" s="71">
        <v>2</v>
      </c>
      <c r="I235" s="72">
        <v>2</v>
      </c>
      <c r="J235" s="72">
        <v>124</v>
      </c>
      <c r="K235" s="72">
        <v>1.4</v>
      </c>
      <c r="L235" s="60">
        <v>0</v>
      </c>
      <c r="M235" s="61">
        <v>0</v>
      </c>
      <c r="N235" s="61">
        <v>0</v>
      </c>
      <c r="O235" s="61">
        <v>0</v>
      </c>
      <c r="P235" s="61">
        <v>0</v>
      </c>
      <c r="Q235" s="61">
        <v>0</v>
      </c>
      <c r="R235" s="61">
        <v>0</v>
      </c>
      <c r="S235" s="61">
        <v>0</v>
      </c>
      <c r="T235" s="60">
        <v>0</v>
      </c>
      <c r="U235" s="61">
        <v>0</v>
      </c>
      <c r="V235" s="61">
        <v>0</v>
      </c>
      <c r="W235" s="61">
        <v>0</v>
      </c>
      <c r="X235" s="60">
        <v>0</v>
      </c>
      <c r="Y235" s="72">
        <v>4</v>
      </c>
      <c r="Z235" s="72">
        <v>2</v>
      </c>
      <c r="AA235" s="60">
        <v>0</v>
      </c>
      <c r="AB235" s="61">
        <v>0</v>
      </c>
      <c r="AC235" s="61">
        <v>0</v>
      </c>
      <c r="AD235" s="61">
        <v>0</v>
      </c>
      <c r="AE235" s="61">
        <v>0</v>
      </c>
      <c r="AF235" s="60">
        <v>0</v>
      </c>
      <c r="AG235" s="72">
        <v>0.01</v>
      </c>
      <c r="AH235" s="72">
        <v>0.01</v>
      </c>
      <c r="AI235" s="61">
        <v>0</v>
      </c>
      <c r="AJ235" s="72">
        <v>0.01</v>
      </c>
      <c r="AK235" s="64" t="s">
        <v>25</v>
      </c>
    </row>
    <row r="236" spans="1:37" ht="17.25" thickBot="1">
      <c r="A236" s="73">
        <v>234</v>
      </c>
      <c r="B236" s="58" t="s">
        <v>242</v>
      </c>
      <c r="C236" s="59" t="s">
        <v>1824</v>
      </c>
      <c r="D236" s="70" t="s">
        <v>103</v>
      </c>
      <c r="E236" s="59" t="s">
        <v>83</v>
      </c>
      <c r="F236" s="70" t="s">
        <v>3653</v>
      </c>
      <c r="G236" s="70">
        <v>1998</v>
      </c>
      <c r="H236" s="71">
        <v>6</v>
      </c>
      <c r="I236" s="72">
        <v>6</v>
      </c>
      <c r="J236" s="72">
        <v>489</v>
      </c>
      <c r="K236" s="72">
        <v>5.4</v>
      </c>
      <c r="L236" s="71">
        <v>2</v>
      </c>
      <c r="M236" s="61">
        <v>0</v>
      </c>
      <c r="N236" s="72">
        <v>2</v>
      </c>
      <c r="O236" s="61">
        <v>0</v>
      </c>
      <c r="P236" s="72">
        <v>2</v>
      </c>
      <c r="Q236" s="72">
        <v>2</v>
      </c>
      <c r="R236" s="72">
        <v>3</v>
      </c>
      <c r="S236" s="61">
        <v>0</v>
      </c>
      <c r="T236" s="71">
        <v>1.8</v>
      </c>
      <c r="U236" s="72">
        <v>0.3</v>
      </c>
      <c r="V236" s="72">
        <v>0.4</v>
      </c>
      <c r="W236" s="72">
        <v>0.7</v>
      </c>
      <c r="X236" s="71">
        <v>10</v>
      </c>
      <c r="Y236" s="72">
        <v>33</v>
      </c>
      <c r="Z236" s="72">
        <v>12</v>
      </c>
      <c r="AA236" s="71">
        <v>0.37</v>
      </c>
      <c r="AB236" s="61">
        <v>0</v>
      </c>
      <c r="AC236" s="72">
        <v>0.37</v>
      </c>
      <c r="AD236" s="61">
        <v>0</v>
      </c>
      <c r="AE236" s="61">
        <v>0</v>
      </c>
      <c r="AF236" s="71">
        <v>0.34</v>
      </c>
      <c r="AG236" s="72">
        <v>0.08</v>
      </c>
      <c r="AH236" s="72">
        <v>0.42</v>
      </c>
      <c r="AI236" s="72">
        <v>0.05</v>
      </c>
      <c r="AJ236" s="72">
        <v>0.13</v>
      </c>
      <c r="AK236" s="64" t="s">
        <v>25</v>
      </c>
    </row>
    <row r="237" spans="1:37" ht="17.25" thickBot="1">
      <c r="A237" s="73">
        <v>235</v>
      </c>
      <c r="B237" s="58" t="s">
        <v>1790</v>
      </c>
      <c r="C237" s="59" t="s">
        <v>1861</v>
      </c>
      <c r="D237" s="70" t="s">
        <v>103</v>
      </c>
      <c r="E237" s="59" t="s">
        <v>75</v>
      </c>
      <c r="F237" s="70" t="s">
        <v>3654</v>
      </c>
      <c r="G237" s="70">
        <v>1996</v>
      </c>
      <c r="H237" s="71">
        <v>3</v>
      </c>
      <c r="I237" s="72">
        <v>3</v>
      </c>
      <c r="J237" s="72">
        <v>249</v>
      </c>
      <c r="K237" s="72">
        <v>2.8</v>
      </c>
      <c r="L237" s="60">
        <v>0</v>
      </c>
      <c r="M237" s="61">
        <v>0</v>
      </c>
      <c r="N237" s="61">
        <v>0</v>
      </c>
      <c r="O237" s="61">
        <v>0</v>
      </c>
      <c r="P237" s="61">
        <v>0</v>
      </c>
      <c r="Q237" s="61">
        <v>0</v>
      </c>
      <c r="R237" s="72">
        <v>1</v>
      </c>
      <c r="S237" s="61">
        <v>0</v>
      </c>
      <c r="T237" s="60">
        <v>0</v>
      </c>
      <c r="U237" s="61">
        <v>0</v>
      </c>
      <c r="V237" s="72">
        <v>0.1</v>
      </c>
      <c r="W237" s="72">
        <v>0.1</v>
      </c>
      <c r="X237" s="71">
        <v>2</v>
      </c>
      <c r="Y237" s="72">
        <v>10</v>
      </c>
      <c r="Z237" s="72">
        <v>4</v>
      </c>
      <c r="AA237" s="60">
        <v>0</v>
      </c>
      <c r="AB237" s="61">
        <v>0</v>
      </c>
      <c r="AC237" s="61">
        <v>0</v>
      </c>
      <c r="AD237" s="61">
        <v>0</v>
      </c>
      <c r="AE237" s="61">
        <v>0</v>
      </c>
      <c r="AF237" s="71">
        <v>0.02</v>
      </c>
      <c r="AG237" s="72">
        <v>0.03</v>
      </c>
      <c r="AH237" s="72">
        <v>0.05</v>
      </c>
      <c r="AI237" s="72">
        <v>0.02</v>
      </c>
      <c r="AJ237" s="72">
        <v>0.05</v>
      </c>
      <c r="AK237" s="64" t="s">
        <v>25</v>
      </c>
    </row>
    <row r="238" spans="1:37" ht="17.25" thickBot="1">
      <c r="A238" s="73">
        <v>236</v>
      </c>
      <c r="B238" s="58" t="s">
        <v>2714</v>
      </c>
      <c r="C238" s="59" t="s">
        <v>1820</v>
      </c>
      <c r="D238" s="70" t="s">
        <v>103</v>
      </c>
      <c r="E238" s="59" t="s">
        <v>81</v>
      </c>
      <c r="F238" s="70" t="s">
        <v>3655</v>
      </c>
      <c r="G238" s="70">
        <v>2002</v>
      </c>
      <c r="H238" s="71">
        <v>4</v>
      </c>
      <c r="I238" s="61">
        <v>0</v>
      </c>
      <c r="J238" s="72">
        <v>39</v>
      </c>
      <c r="K238" s="72">
        <v>0.4</v>
      </c>
      <c r="L238" s="60">
        <v>0</v>
      </c>
      <c r="M238" s="61">
        <v>0</v>
      </c>
      <c r="N238" s="61">
        <v>0</v>
      </c>
      <c r="O238" s="61">
        <v>0</v>
      </c>
      <c r="P238" s="61">
        <v>0</v>
      </c>
      <c r="Q238" s="61">
        <v>0</v>
      </c>
      <c r="R238" s="72">
        <v>1</v>
      </c>
      <c r="S238" s="61">
        <v>0</v>
      </c>
      <c r="T238" s="71">
        <v>0.3</v>
      </c>
      <c r="U238" s="72">
        <v>0.3</v>
      </c>
      <c r="V238" s="61">
        <v>0</v>
      </c>
      <c r="W238" s="72">
        <v>0.3</v>
      </c>
      <c r="X238" s="71">
        <v>3</v>
      </c>
      <c r="Y238" s="72">
        <v>3</v>
      </c>
      <c r="Z238" s="72">
        <v>6</v>
      </c>
      <c r="AA238" s="60">
        <v>0</v>
      </c>
      <c r="AB238" s="61">
        <v>0</v>
      </c>
      <c r="AC238" s="61">
        <v>0</v>
      </c>
      <c r="AD238" s="61">
        <v>0</v>
      </c>
      <c r="AE238" s="61">
        <v>0</v>
      </c>
      <c r="AF238" s="71">
        <v>0.63</v>
      </c>
      <c r="AG238" s="72">
        <v>0.04</v>
      </c>
      <c r="AH238" s="72">
        <v>0.67</v>
      </c>
      <c r="AI238" s="72">
        <v>0.63</v>
      </c>
      <c r="AJ238" s="72">
        <v>0.67</v>
      </c>
      <c r="AK238" s="64" t="s">
        <v>25</v>
      </c>
    </row>
    <row r="239" spans="1:37" ht="17.25" thickBot="1">
      <c r="A239" s="73">
        <v>237</v>
      </c>
      <c r="B239" s="58" t="s">
        <v>243</v>
      </c>
      <c r="C239" s="59" t="s">
        <v>1823</v>
      </c>
      <c r="D239" s="70" t="s">
        <v>103</v>
      </c>
      <c r="E239" s="59" t="s">
        <v>79</v>
      </c>
      <c r="F239" s="70" t="s">
        <v>3656</v>
      </c>
      <c r="G239" s="70">
        <v>1998</v>
      </c>
      <c r="H239" s="71">
        <v>6</v>
      </c>
      <c r="I239" s="72">
        <v>6</v>
      </c>
      <c r="J239" s="72">
        <v>441</v>
      </c>
      <c r="K239" s="72">
        <v>4.9000000000000004</v>
      </c>
      <c r="L239" s="60">
        <v>0</v>
      </c>
      <c r="M239" s="72">
        <v>1</v>
      </c>
      <c r="N239" s="72">
        <v>1</v>
      </c>
      <c r="O239" s="61">
        <v>0</v>
      </c>
      <c r="P239" s="61">
        <v>0</v>
      </c>
      <c r="Q239" s="61">
        <v>0</v>
      </c>
      <c r="R239" s="72">
        <v>2</v>
      </c>
      <c r="S239" s="72">
        <v>1</v>
      </c>
      <c r="T239" s="60">
        <v>0</v>
      </c>
      <c r="U239" s="61">
        <v>0</v>
      </c>
      <c r="V239" s="72">
        <v>0.3</v>
      </c>
      <c r="W239" s="72">
        <v>0.3</v>
      </c>
      <c r="X239" s="71">
        <v>8</v>
      </c>
      <c r="Y239" s="72">
        <v>33</v>
      </c>
      <c r="Z239" s="72">
        <v>3</v>
      </c>
      <c r="AA239" s="60">
        <v>0</v>
      </c>
      <c r="AB239" s="72">
        <v>0.2</v>
      </c>
      <c r="AC239" s="72">
        <v>0.2</v>
      </c>
      <c r="AD239" s="61">
        <v>0</v>
      </c>
      <c r="AE239" s="72">
        <v>0.2</v>
      </c>
      <c r="AF239" s="71">
        <v>0.01</v>
      </c>
      <c r="AG239" s="72">
        <v>0.06</v>
      </c>
      <c r="AH239" s="72">
        <v>7.0000000000000007E-2</v>
      </c>
      <c r="AI239" s="72">
        <v>0.01</v>
      </c>
      <c r="AJ239" s="72">
        <v>7.0000000000000007E-2</v>
      </c>
      <c r="AK239" s="64" t="s">
        <v>25</v>
      </c>
    </row>
    <row r="240" spans="1:37" ht="17.25" thickBot="1">
      <c r="A240" s="73">
        <v>238</v>
      </c>
      <c r="B240" s="58" t="s">
        <v>244</v>
      </c>
      <c r="C240" s="59" t="s">
        <v>1814</v>
      </c>
      <c r="D240" s="70" t="s">
        <v>103</v>
      </c>
      <c r="E240" s="59" t="s">
        <v>71</v>
      </c>
      <c r="F240" s="70" t="s">
        <v>3657</v>
      </c>
      <c r="G240" s="70">
        <v>1996</v>
      </c>
      <c r="H240" s="71">
        <v>6</v>
      </c>
      <c r="I240" s="72">
        <v>6</v>
      </c>
      <c r="J240" s="72">
        <v>504</v>
      </c>
      <c r="K240" s="72">
        <v>5.6</v>
      </c>
      <c r="L240" s="71">
        <v>2</v>
      </c>
      <c r="M240" s="72">
        <v>4</v>
      </c>
      <c r="N240" s="72">
        <v>6</v>
      </c>
      <c r="O240" s="72">
        <v>2</v>
      </c>
      <c r="P240" s="61">
        <v>0</v>
      </c>
      <c r="Q240" s="61">
        <v>0</v>
      </c>
      <c r="R240" s="72">
        <v>2</v>
      </c>
      <c r="S240" s="61">
        <v>0</v>
      </c>
      <c r="T240" s="71">
        <v>1.8</v>
      </c>
      <c r="U240" s="72">
        <v>1.8</v>
      </c>
      <c r="V240" s="72">
        <v>1.8</v>
      </c>
      <c r="W240" s="72">
        <v>3.6</v>
      </c>
      <c r="X240" s="71">
        <v>17</v>
      </c>
      <c r="Y240" s="72">
        <v>60</v>
      </c>
      <c r="Z240" s="72">
        <v>44</v>
      </c>
      <c r="AA240" s="71">
        <v>0.36</v>
      </c>
      <c r="AB240" s="72">
        <v>0.71</v>
      </c>
      <c r="AC240" s="72">
        <v>1.07</v>
      </c>
      <c r="AD240" s="72">
        <v>0.36</v>
      </c>
      <c r="AE240" s="72">
        <v>1.07</v>
      </c>
      <c r="AF240" s="71">
        <v>0.32</v>
      </c>
      <c r="AG240" s="72">
        <v>0.31</v>
      </c>
      <c r="AH240" s="72">
        <v>0.63</v>
      </c>
      <c r="AI240" s="72">
        <v>0.32</v>
      </c>
      <c r="AJ240" s="72">
        <v>0.63</v>
      </c>
      <c r="AK240" s="64" t="s">
        <v>25</v>
      </c>
    </row>
    <row r="241" spans="1:37" ht="17.25" thickBot="1">
      <c r="A241" s="73">
        <v>239</v>
      </c>
      <c r="B241" s="58" t="s">
        <v>1782</v>
      </c>
      <c r="C241" s="59" t="s">
        <v>1814</v>
      </c>
      <c r="D241" s="70" t="s">
        <v>1821</v>
      </c>
      <c r="E241" s="59" t="s">
        <v>81</v>
      </c>
      <c r="F241" s="70" t="s">
        <v>3655</v>
      </c>
      <c r="G241" s="70">
        <v>2002</v>
      </c>
      <c r="H241" s="71">
        <v>2</v>
      </c>
      <c r="I241" s="61">
        <v>0</v>
      </c>
      <c r="J241" s="72">
        <v>45</v>
      </c>
      <c r="K241" s="72">
        <v>0.5</v>
      </c>
      <c r="L241" s="60">
        <v>0</v>
      </c>
      <c r="M241" s="61">
        <v>0</v>
      </c>
      <c r="N241" s="61">
        <v>0</v>
      </c>
      <c r="O241" s="61">
        <v>0</v>
      </c>
      <c r="P241" s="61">
        <v>0</v>
      </c>
      <c r="Q241" s="61">
        <v>0</v>
      </c>
      <c r="R241" s="61">
        <v>0</v>
      </c>
      <c r="S241" s="61">
        <v>0</v>
      </c>
      <c r="T241" s="71">
        <v>0.1</v>
      </c>
      <c r="U241" s="72">
        <v>0.1</v>
      </c>
      <c r="V241" s="61">
        <v>0</v>
      </c>
      <c r="W241" s="72">
        <v>0.1</v>
      </c>
      <c r="X241" s="71">
        <v>6</v>
      </c>
      <c r="Y241" s="72">
        <v>2</v>
      </c>
      <c r="Z241" s="72">
        <v>17</v>
      </c>
      <c r="AA241" s="60">
        <v>0</v>
      </c>
      <c r="AB241" s="61">
        <v>0</v>
      </c>
      <c r="AC241" s="61">
        <v>0</v>
      </c>
      <c r="AD241" s="61">
        <v>0</v>
      </c>
      <c r="AE241" s="61">
        <v>0</v>
      </c>
      <c r="AF241" s="71">
        <v>0.14000000000000001</v>
      </c>
      <c r="AG241" s="61">
        <v>0</v>
      </c>
      <c r="AH241" s="72">
        <v>0.14000000000000001</v>
      </c>
      <c r="AI241" s="72">
        <v>0.14000000000000001</v>
      </c>
      <c r="AJ241" s="72">
        <v>0.14000000000000001</v>
      </c>
      <c r="AK241" s="64" t="s">
        <v>25</v>
      </c>
    </row>
    <row r="242" spans="1:37" ht="17.25" thickBot="1">
      <c r="A242" s="73">
        <v>240</v>
      </c>
      <c r="B242" s="58" t="s">
        <v>245</v>
      </c>
      <c r="C242" s="59" t="s">
        <v>1814</v>
      </c>
      <c r="D242" s="70" t="s">
        <v>104</v>
      </c>
      <c r="E242" s="59" t="s">
        <v>69</v>
      </c>
      <c r="F242" s="70" t="s">
        <v>3328</v>
      </c>
      <c r="G242" s="70">
        <v>1993</v>
      </c>
      <c r="H242" s="71">
        <v>1</v>
      </c>
      <c r="I242" s="61">
        <v>0</v>
      </c>
      <c r="J242" s="72">
        <v>24</v>
      </c>
      <c r="K242" s="72">
        <v>0.3</v>
      </c>
      <c r="L242" s="60">
        <v>0</v>
      </c>
      <c r="M242" s="61">
        <v>0</v>
      </c>
      <c r="N242" s="61">
        <v>0</v>
      </c>
      <c r="O242" s="61">
        <v>0</v>
      </c>
      <c r="P242" s="61">
        <v>0</v>
      </c>
      <c r="Q242" s="61">
        <v>0</v>
      </c>
      <c r="R242" s="61">
        <v>0</v>
      </c>
      <c r="S242" s="61">
        <v>0</v>
      </c>
      <c r="T242" s="60">
        <v>0</v>
      </c>
      <c r="U242" s="61">
        <v>0</v>
      </c>
      <c r="V242" s="61">
        <v>0</v>
      </c>
      <c r="W242" s="61">
        <v>0</v>
      </c>
      <c r="X242" s="60">
        <v>0</v>
      </c>
      <c r="Y242" s="72">
        <v>2</v>
      </c>
      <c r="Z242" s="61">
        <v>0</v>
      </c>
      <c r="AA242" s="60">
        <v>0</v>
      </c>
      <c r="AB242" s="61">
        <v>0</v>
      </c>
      <c r="AC242" s="61">
        <v>0</v>
      </c>
      <c r="AD242" s="61">
        <v>0</v>
      </c>
      <c r="AE242" s="61">
        <v>0</v>
      </c>
      <c r="AF242" s="60">
        <v>0</v>
      </c>
      <c r="AG242" s="61">
        <v>0</v>
      </c>
      <c r="AH242" s="61">
        <v>0</v>
      </c>
      <c r="AI242" s="61">
        <v>0</v>
      </c>
      <c r="AJ242" s="61">
        <v>0</v>
      </c>
      <c r="AK242" s="64" t="s">
        <v>25</v>
      </c>
    </row>
    <row r="243" spans="1:37" ht="17.25" thickBot="1">
      <c r="A243" s="73">
        <v>241</v>
      </c>
      <c r="B243" s="58" t="s">
        <v>246</v>
      </c>
      <c r="C243" s="59" t="s">
        <v>1846</v>
      </c>
      <c r="D243" s="70" t="s">
        <v>103</v>
      </c>
      <c r="E243" s="59" t="s">
        <v>87</v>
      </c>
      <c r="F243" s="70" t="s">
        <v>3658</v>
      </c>
      <c r="G243" s="70">
        <v>1998</v>
      </c>
      <c r="H243" s="71">
        <v>5</v>
      </c>
      <c r="I243" s="72">
        <v>5</v>
      </c>
      <c r="J243" s="72">
        <v>388</v>
      </c>
      <c r="K243" s="72">
        <v>4.3</v>
      </c>
      <c r="L243" s="60">
        <v>0</v>
      </c>
      <c r="M243" s="61">
        <v>0</v>
      </c>
      <c r="N243" s="61">
        <v>0</v>
      </c>
      <c r="O243" s="61">
        <v>0</v>
      </c>
      <c r="P243" s="61">
        <v>0</v>
      </c>
      <c r="Q243" s="61">
        <v>0</v>
      </c>
      <c r="R243" s="72">
        <v>3</v>
      </c>
      <c r="S243" s="61">
        <v>0</v>
      </c>
      <c r="T243" s="71">
        <v>0.2</v>
      </c>
      <c r="U243" s="72">
        <v>0.2</v>
      </c>
      <c r="V243" s="61">
        <v>0</v>
      </c>
      <c r="W243" s="72">
        <v>0.2</v>
      </c>
      <c r="X243" s="60">
        <v>0</v>
      </c>
      <c r="Y243" s="72">
        <v>8</v>
      </c>
      <c r="Z243" s="72">
        <v>4</v>
      </c>
      <c r="AA243" s="60">
        <v>0</v>
      </c>
      <c r="AB243" s="61">
        <v>0</v>
      </c>
      <c r="AC243" s="61">
        <v>0</v>
      </c>
      <c r="AD243" s="61">
        <v>0</v>
      </c>
      <c r="AE243" s="61">
        <v>0</v>
      </c>
      <c r="AF243" s="71">
        <v>0.04</v>
      </c>
      <c r="AG243" s="72">
        <v>0.01</v>
      </c>
      <c r="AH243" s="72">
        <v>0.05</v>
      </c>
      <c r="AI243" s="72">
        <v>0.04</v>
      </c>
      <c r="AJ243" s="72">
        <v>0.05</v>
      </c>
      <c r="AK243" s="64" t="s">
        <v>25</v>
      </c>
    </row>
    <row r="244" spans="1:37" ht="17.25" thickBot="1">
      <c r="A244" s="73">
        <v>242</v>
      </c>
      <c r="B244" s="58" t="s">
        <v>2715</v>
      </c>
      <c r="C244" s="59" t="s">
        <v>1846</v>
      </c>
      <c r="D244" s="70" t="s">
        <v>1812</v>
      </c>
      <c r="E244" s="59" t="s">
        <v>2352</v>
      </c>
      <c r="F244" s="70" t="s">
        <v>3365</v>
      </c>
      <c r="G244" s="70">
        <v>1997</v>
      </c>
      <c r="H244" s="71">
        <v>3</v>
      </c>
      <c r="I244" s="72">
        <v>1</v>
      </c>
      <c r="J244" s="72">
        <v>67</v>
      </c>
      <c r="K244" s="72">
        <v>0.7</v>
      </c>
      <c r="L244" s="60">
        <v>0</v>
      </c>
      <c r="M244" s="61">
        <v>0</v>
      </c>
      <c r="N244" s="61">
        <v>0</v>
      </c>
      <c r="O244" s="61">
        <v>0</v>
      </c>
      <c r="P244" s="61">
        <v>0</v>
      </c>
      <c r="Q244" s="61">
        <v>0</v>
      </c>
      <c r="R244" s="61">
        <v>0</v>
      </c>
      <c r="S244" s="61">
        <v>0</v>
      </c>
      <c r="T244" s="60">
        <v>0</v>
      </c>
      <c r="U244" s="61">
        <v>0</v>
      </c>
      <c r="V244" s="61">
        <v>0</v>
      </c>
      <c r="W244" s="61">
        <v>0</v>
      </c>
      <c r="X244" s="71">
        <v>2</v>
      </c>
      <c r="Y244" s="61">
        <v>0</v>
      </c>
      <c r="Z244" s="72">
        <v>9</v>
      </c>
      <c r="AA244" s="60">
        <v>0</v>
      </c>
      <c r="AB244" s="61">
        <v>0</v>
      </c>
      <c r="AC244" s="61">
        <v>0</v>
      </c>
      <c r="AD244" s="61">
        <v>0</v>
      </c>
      <c r="AE244" s="61">
        <v>0</v>
      </c>
      <c r="AF244" s="71">
        <v>0.03</v>
      </c>
      <c r="AG244" s="61">
        <v>0</v>
      </c>
      <c r="AH244" s="72">
        <v>0.03</v>
      </c>
      <c r="AI244" s="72">
        <v>0.03</v>
      </c>
      <c r="AJ244" s="72">
        <v>0.03</v>
      </c>
      <c r="AK244" s="64" t="s">
        <v>25</v>
      </c>
    </row>
    <row r="245" spans="1:37" ht="17.25" thickBot="1">
      <c r="A245" s="73">
        <v>243</v>
      </c>
      <c r="B245" s="58" t="s">
        <v>247</v>
      </c>
      <c r="C245" s="59" t="s">
        <v>1814</v>
      </c>
      <c r="D245" s="70" t="s">
        <v>102</v>
      </c>
      <c r="E245" s="59" t="s">
        <v>73</v>
      </c>
      <c r="F245" s="70" t="s">
        <v>3659</v>
      </c>
      <c r="G245" s="70">
        <v>1994</v>
      </c>
      <c r="H245" s="71">
        <v>4</v>
      </c>
      <c r="I245" s="72">
        <v>4</v>
      </c>
      <c r="J245" s="72">
        <v>314</v>
      </c>
      <c r="K245" s="72">
        <v>3.5</v>
      </c>
      <c r="L245" s="71">
        <v>3</v>
      </c>
      <c r="M245" s="61">
        <v>0</v>
      </c>
      <c r="N245" s="72">
        <v>3</v>
      </c>
      <c r="O245" s="72">
        <v>3</v>
      </c>
      <c r="P245" s="61">
        <v>0</v>
      </c>
      <c r="Q245" s="61">
        <v>0</v>
      </c>
      <c r="R245" s="61">
        <v>0</v>
      </c>
      <c r="S245" s="61">
        <v>0</v>
      </c>
      <c r="T245" s="71">
        <v>1.5</v>
      </c>
      <c r="U245" s="72">
        <v>1.5</v>
      </c>
      <c r="V245" s="72">
        <v>0.2</v>
      </c>
      <c r="W245" s="72">
        <v>1.6</v>
      </c>
      <c r="X245" s="71">
        <v>6</v>
      </c>
      <c r="Y245" s="72">
        <v>13</v>
      </c>
      <c r="Z245" s="72">
        <v>35</v>
      </c>
      <c r="AA245" s="71">
        <v>0.86</v>
      </c>
      <c r="AB245" s="61">
        <v>0</v>
      </c>
      <c r="AC245" s="72">
        <v>0.86</v>
      </c>
      <c r="AD245" s="72">
        <v>0.86</v>
      </c>
      <c r="AE245" s="72">
        <v>0.86</v>
      </c>
      <c r="AF245" s="71">
        <v>0.42</v>
      </c>
      <c r="AG245" s="72">
        <v>0.05</v>
      </c>
      <c r="AH245" s="72">
        <v>0.47</v>
      </c>
      <c r="AI245" s="72">
        <v>0.42</v>
      </c>
      <c r="AJ245" s="72">
        <v>0.47</v>
      </c>
      <c r="AK245" s="64" t="s">
        <v>25</v>
      </c>
    </row>
    <row r="246" spans="1:37" ht="17.25" thickBot="1">
      <c r="A246" s="73">
        <v>244</v>
      </c>
      <c r="B246" s="58" t="s">
        <v>249</v>
      </c>
      <c r="C246" s="59" t="s">
        <v>1816</v>
      </c>
      <c r="D246" s="70" t="s">
        <v>102</v>
      </c>
      <c r="E246" s="59" t="s">
        <v>69</v>
      </c>
      <c r="F246" s="70" t="s">
        <v>3515</v>
      </c>
      <c r="G246" s="70">
        <v>1995</v>
      </c>
      <c r="H246" s="71">
        <v>4</v>
      </c>
      <c r="I246" s="72">
        <v>2</v>
      </c>
      <c r="J246" s="72">
        <v>158</v>
      </c>
      <c r="K246" s="72">
        <v>1.8</v>
      </c>
      <c r="L246" s="60">
        <v>0</v>
      </c>
      <c r="M246" s="61">
        <v>0</v>
      </c>
      <c r="N246" s="61">
        <v>0</v>
      </c>
      <c r="O246" s="61">
        <v>0</v>
      </c>
      <c r="P246" s="61">
        <v>0</v>
      </c>
      <c r="Q246" s="61">
        <v>0</v>
      </c>
      <c r="R246" s="61">
        <v>0</v>
      </c>
      <c r="S246" s="61">
        <v>0</v>
      </c>
      <c r="T246" s="71">
        <v>0.1</v>
      </c>
      <c r="U246" s="72">
        <v>0.1</v>
      </c>
      <c r="V246" s="72">
        <v>0.1</v>
      </c>
      <c r="W246" s="72">
        <v>0.2</v>
      </c>
      <c r="X246" s="71">
        <v>2</v>
      </c>
      <c r="Y246" s="72">
        <v>4</v>
      </c>
      <c r="Z246" s="72">
        <v>14</v>
      </c>
      <c r="AA246" s="60">
        <v>0</v>
      </c>
      <c r="AB246" s="61">
        <v>0</v>
      </c>
      <c r="AC246" s="61">
        <v>0</v>
      </c>
      <c r="AD246" s="61">
        <v>0</v>
      </c>
      <c r="AE246" s="61">
        <v>0</v>
      </c>
      <c r="AF246" s="71">
        <v>0.04</v>
      </c>
      <c r="AG246" s="72">
        <v>0.05</v>
      </c>
      <c r="AH246" s="72">
        <v>0.09</v>
      </c>
      <c r="AI246" s="72">
        <v>0.04</v>
      </c>
      <c r="AJ246" s="72">
        <v>0.09</v>
      </c>
      <c r="AK246" s="64" t="s">
        <v>25</v>
      </c>
    </row>
    <row r="247" spans="1:37" ht="17.25" thickBot="1">
      <c r="A247" s="73">
        <v>245</v>
      </c>
      <c r="B247" s="58" t="s">
        <v>3351</v>
      </c>
      <c r="C247" s="59" t="s">
        <v>1824</v>
      </c>
      <c r="D247" s="70" t="s">
        <v>102</v>
      </c>
      <c r="E247" s="59" t="s">
        <v>63</v>
      </c>
      <c r="F247" s="70" t="s">
        <v>3660</v>
      </c>
      <c r="G247" s="70">
        <v>2001</v>
      </c>
      <c r="H247" s="71">
        <v>5</v>
      </c>
      <c r="I247" s="72">
        <v>5</v>
      </c>
      <c r="J247" s="72">
        <v>356</v>
      </c>
      <c r="K247" s="72">
        <v>4</v>
      </c>
      <c r="L247" s="60">
        <v>0</v>
      </c>
      <c r="M247" s="72">
        <v>2</v>
      </c>
      <c r="N247" s="72">
        <v>2</v>
      </c>
      <c r="O247" s="61">
        <v>0</v>
      </c>
      <c r="P247" s="61">
        <v>0</v>
      </c>
      <c r="Q247" s="61">
        <v>0</v>
      </c>
      <c r="R247" s="61">
        <v>0</v>
      </c>
      <c r="S247" s="61">
        <v>0</v>
      </c>
      <c r="T247" s="71">
        <v>0.7</v>
      </c>
      <c r="U247" s="72">
        <v>0.7</v>
      </c>
      <c r="V247" s="72">
        <v>0.3</v>
      </c>
      <c r="W247" s="72">
        <v>1</v>
      </c>
      <c r="X247" s="71">
        <v>18</v>
      </c>
      <c r="Y247" s="72">
        <v>14</v>
      </c>
      <c r="Z247" s="72">
        <v>54</v>
      </c>
      <c r="AA247" s="60">
        <v>0</v>
      </c>
      <c r="AB247" s="72">
        <v>0.51</v>
      </c>
      <c r="AC247" s="72">
        <v>0.51</v>
      </c>
      <c r="AD247" s="61">
        <v>0</v>
      </c>
      <c r="AE247" s="72">
        <v>0.51</v>
      </c>
      <c r="AF247" s="71">
        <v>0.17</v>
      </c>
      <c r="AG247" s="72">
        <v>0.08</v>
      </c>
      <c r="AH247" s="72">
        <v>0.26</v>
      </c>
      <c r="AI247" s="72">
        <v>0.17</v>
      </c>
      <c r="AJ247" s="72">
        <v>0.26</v>
      </c>
      <c r="AK247" s="64" t="s">
        <v>25</v>
      </c>
    </row>
    <row r="248" spans="1:37" ht="17.25" thickBot="1">
      <c r="A248" s="73">
        <v>246</v>
      </c>
      <c r="B248" s="58" t="s">
        <v>84</v>
      </c>
      <c r="C248" s="59" t="s">
        <v>1823</v>
      </c>
      <c r="D248" s="70" t="s">
        <v>111</v>
      </c>
      <c r="E248" s="59" t="s">
        <v>83</v>
      </c>
      <c r="F248" s="70" t="s">
        <v>3661</v>
      </c>
      <c r="G248" s="70">
        <v>1992</v>
      </c>
      <c r="H248" s="71">
        <v>5</v>
      </c>
      <c r="I248" s="72">
        <v>5</v>
      </c>
      <c r="J248" s="72">
        <v>450</v>
      </c>
      <c r="K248" s="72">
        <v>5</v>
      </c>
      <c r="L248" s="60">
        <v>0</v>
      </c>
      <c r="M248" s="61">
        <v>0</v>
      </c>
      <c r="N248" s="61">
        <v>0</v>
      </c>
      <c r="O248" s="61">
        <v>0</v>
      </c>
      <c r="P248" s="61">
        <v>0</v>
      </c>
      <c r="Q248" s="61">
        <v>0</v>
      </c>
      <c r="R248" s="72">
        <v>2</v>
      </c>
      <c r="S248" s="61">
        <v>0</v>
      </c>
      <c r="T248" s="60">
        <v>0</v>
      </c>
      <c r="U248" s="61">
        <v>0</v>
      </c>
      <c r="V248" s="61">
        <v>0</v>
      </c>
      <c r="W248" s="61">
        <v>0</v>
      </c>
      <c r="X248" s="60">
        <v>0</v>
      </c>
      <c r="Y248" s="61">
        <v>0</v>
      </c>
      <c r="Z248" s="61">
        <v>0</v>
      </c>
      <c r="AA248" s="60">
        <v>0</v>
      </c>
      <c r="AB248" s="61">
        <v>0</v>
      </c>
      <c r="AC248" s="61">
        <v>0</v>
      </c>
      <c r="AD248" s="61">
        <v>0</v>
      </c>
      <c r="AE248" s="61">
        <v>0</v>
      </c>
      <c r="AF248" s="60">
        <v>0</v>
      </c>
      <c r="AG248" s="61">
        <v>0</v>
      </c>
      <c r="AH248" s="61">
        <v>0</v>
      </c>
      <c r="AI248" s="61">
        <v>0</v>
      </c>
      <c r="AJ248" s="61">
        <v>0</v>
      </c>
      <c r="AK248" s="64" t="s">
        <v>25</v>
      </c>
    </row>
    <row r="249" spans="1:37" ht="17.25" thickBot="1">
      <c r="A249" s="73">
        <v>247</v>
      </c>
      <c r="B249" s="58" t="s">
        <v>251</v>
      </c>
      <c r="C249" s="59" t="s">
        <v>1823</v>
      </c>
      <c r="D249" s="70" t="s">
        <v>104</v>
      </c>
      <c r="E249" s="59" t="s">
        <v>69</v>
      </c>
      <c r="F249" s="70" t="s">
        <v>3662</v>
      </c>
      <c r="G249" s="70">
        <v>1998</v>
      </c>
      <c r="H249" s="71">
        <v>5</v>
      </c>
      <c r="I249" s="72">
        <v>5</v>
      </c>
      <c r="J249" s="72">
        <v>375</v>
      </c>
      <c r="K249" s="72">
        <v>4.2</v>
      </c>
      <c r="L249" s="60">
        <v>0</v>
      </c>
      <c r="M249" s="72">
        <v>1</v>
      </c>
      <c r="N249" s="72">
        <v>1</v>
      </c>
      <c r="O249" s="61">
        <v>0</v>
      </c>
      <c r="P249" s="61">
        <v>0</v>
      </c>
      <c r="Q249" s="61">
        <v>0</v>
      </c>
      <c r="R249" s="72">
        <v>2</v>
      </c>
      <c r="S249" s="61">
        <v>0</v>
      </c>
      <c r="T249" s="60">
        <v>0</v>
      </c>
      <c r="U249" s="61">
        <v>0</v>
      </c>
      <c r="V249" s="72">
        <v>0.1</v>
      </c>
      <c r="W249" s="72">
        <v>0.1</v>
      </c>
      <c r="X249" s="71">
        <v>6</v>
      </c>
      <c r="Y249" s="72">
        <v>26</v>
      </c>
      <c r="Z249" s="72">
        <v>1</v>
      </c>
      <c r="AA249" s="60">
        <v>0</v>
      </c>
      <c r="AB249" s="72">
        <v>0.24</v>
      </c>
      <c r="AC249" s="72">
        <v>0.24</v>
      </c>
      <c r="AD249" s="61">
        <v>0</v>
      </c>
      <c r="AE249" s="72">
        <v>0.24</v>
      </c>
      <c r="AF249" s="60">
        <v>0</v>
      </c>
      <c r="AG249" s="72">
        <v>0.02</v>
      </c>
      <c r="AH249" s="72">
        <v>0.02</v>
      </c>
      <c r="AI249" s="61">
        <v>0</v>
      </c>
      <c r="AJ249" s="72">
        <v>0.02</v>
      </c>
      <c r="AK249" s="64" t="s">
        <v>25</v>
      </c>
    </row>
    <row r="250" spans="1:37" ht="17.25" thickBot="1">
      <c r="A250" s="73">
        <v>248</v>
      </c>
      <c r="B250" s="58" t="s">
        <v>252</v>
      </c>
      <c r="C250" s="59" t="s">
        <v>1853</v>
      </c>
      <c r="D250" s="70" t="s">
        <v>103</v>
      </c>
      <c r="E250" s="59" t="s">
        <v>71</v>
      </c>
      <c r="F250" s="70" t="s">
        <v>3663</v>
      </c>
      <c r="G250" s="70">
        <v>2002</v>
      </c>
      <c r="H250" s="71">
        <v>6</v>
      </c>
      <c r="I250" s="72">
        <v>5</v>
      </c>
      <c r="J250" s="72">
        <v>385</v>
      </c>
      <c r="K250" s="72">
        <v>4.3</v>
      </c>
      <c r="L250" s="71">
        <v>1</v>
      </c>
      <c r="M250" s="72">
        <v>1</v>
      </c>
      <c r="N250" s="72">
        <v>2</v>
      </c>
      <c r="O250" s="72">
        <v>1</v>
      </c>
      <c r="P250" s="61">
        <v>0</v>
      </c>
      <c r="Q250" s="61">
        <v>0</v>
      </c>
      <c r="R250" s="72">
        <v>2</v>
      </c>
      <c r="S250" s="61">
        <v>0</v>
      </c>
      <c r="T250" s="71">
        <v>1.6</v>
      </c>
      <c r="U250" s="72">
        <v>1.6</v>
      </c>
      <c r="V250" s="72">
        <v>0.8</v>
      </c>
      <c r="W250" s="72">
        <v>2.4</v>
      </c>
      <c r="X250" s="71">
        <v>10</v>
      </c>
      <c r="Y250" s="72">
        <v>32</v>
      </c>
      <c r="Z250" s="72">
        <v>15</v>
      </c>
      <c r="AA250" s="71">
        <v>0.23</v>
      </c>
      <c r="AB250" s="72">
        <v>0.23</v>
      </c>
      <c r="AC250" s="72">
        <v>0.47</v>
      </c>
      <c r="AD250" s="72">
        <v>0.23</v>
      </c>
      <c r="AE250" s="72">
        <v>0.47</v>
      </c>
      <c r="AF250" s="71">
        <v>0.37</v>
      </c>
      <c r="AG250" s="72">
        <v>0.19</v>
      </c>
      <c r="AH250" s="72">
        <v>0.56000000000000005</v>
      </c>
      <c r="AI250" s="72">
        <v>0.37</v>
      </c>
      <c r="AJ250" s="72">
        <v>0.56000000000000005</v>
      </c>
      <c r="AK250" s="64" t="s">
        <v>25</v>
      </c>
    </row>
    <row r="251" spans="1:37" ht="17.25" thickBot="1">
      <c r="A251" s="73">
        <v>249</v>
      </c>
      <c r="B251" s="58" t="s">
        <v>253</v>
      </c>
      <c r="C251" s="59" t="s">
        <v>1816</v>
      </c>
      <c r="D251" s="70" t="s">
        <v>102</v>
      </c>
      <c r="E251" s="59" t="s">
        <v>85</v>
      </c>
      <c r="F251" s="70" t="s">
        <v>3664</v>
      </c>
      <c r="G251" s="70">
        <v>1997</v>
      </c>
      <c r="H251" s="71">
        <v>4</v>
      </c>
      <c r="I251" s="61">
        <v>0</v>
      </c>
      <c r="J251" s="72">
        <v>127</v>
      </c>
      <c r="K251" s="72">
        <v>1.4</v>
      </c>
      <c r="L251" s="60">
        <v>0</v>
      </c>
      <c r="M251" s="72">
        <v>3</v>
      </c>
      <c r="N251" s="72">
        <v>3</v>
      </c>
      <c r="O251" s="61">
        <v>0</v>
      </c>
      <c r="P251" s="61">
        <v>0</v>
      </c>
      <c r="Q251" s="61">
        <v>0</v>
      </c>
      <c r="R251" s="61">
        <v>0</v>
      </c>
      <c r="S251" s="61">
        <v>0</v>
      </c>
      <c r="T251" s="71">
        <v>0.1</v>
      </c>
      <c r="U251" s="72">
        <v>0.1</v>
      </c>
      <c r="V251" s="72">
        <v>1</v>
      </c>
      <c r="W251" s="72">
        <v>1</v>
      </c>
      <c r="X251" s="71">
        <v>1</v>
      </c>
      <c r="Y251" s="72">
        <v>3</v>
      </c>
      <c r="Z251" s="72">
        <v>11</v>
      </c>
      <c r="AA251" s="60">
        <v>0</v>
      </c>
      <c r="AB251" s="72">
        <v>2.13</v>
      </c>
      <c r="AC251" s="72">
        <v>2.13</v>
      </c>
      <c r="AD251" s="61">
        <v>0</v>
      </c>
      <c r="AE251" s="72">
        <v>2.13</v>
      </c>
      <c r="AF251" s="71">
        <v>0.04</v>
      </c>
      <c r="AG251" s="72">
        <v>0.69</v>
      </c>
      <c r="AH251" s="72">
        <v>0.73</v>
      </c>
      <c r="AI251" s="72">
        <v>0.04</v>
      </c>
      <c r="AJ251" s="72">
        <v>0.73</v>
      </c>
      <c r="AK251" s="64" t="s">
        <v>25</v>
      </c>
    </row>
    <row r="252" spans="1:37" ht="17.25" thickBot="1">
      <c r="A252" s="73">
        <v>250</v>
      </c>
      <c r="B252" s="58" t="s">
        <v>254</v>
      </c>
      <c r="C252" s="59" t="s">
        <v>1862</v>
      </c>
      <c r="D252" s="70" t="s">
        <v>104</v>
      </c>
      <c r="E252" s="59" t="s">
        <v>79</v>
      </c>
      <c r="F252" s="70" t="s">
        <v>3665</v>
      </c>
      <c r="G252" s="70">
        <v>1991</v>
      </c>
      <c r="H252" s="71">
        <v>4</v>
      </c>
      <c r="I252" s="72">
        <v>4</v>
      </c>
      <c r="J252" s="72">
        <v>346</v>
      </c>
      <c r="K252" s="72">
        <v>3.8</v>
      </c>
      <c r="L252" s="60">
        <v>0</v>
      </c>
      <c r="M252" s="61">
        <v>0</v>
      </c>
      <c r="N252" s="61">
        <v>0</v>
      </c>
      <c r="O252" s="61">
        <v>0</v>
      </c>
      <c r="P252" s="61">
        <v>0</v>
      </c>
      <c r="Q252" s="61">
        <v>0</v>
      </c>
      <c r="R252" s="61">
        <v>0</v>
      </c>
      <c r="S252" s="61">
        <v>0</v>
      </c>
      <c r="T252" s="71">
        <v>0.4</v>
      </c>
      <c r="U252" s="72">
        <v>0.4</v>
      </c>
      <c r="V252" s="61">
        <v>0</v>
      </c>
      <c r="W252" s="72">
        <v>0.5</v>
      </c>
      <c r="X252" s="71">
        <v>5</v>
      </c>
      <c r="Y252" s="72">
        <v>21</v>
      </c>
      <c r="Z252" s="61">
        <v>0</v>
      </c>
      <c r="AA252" s="60">
        <v>0</v>
      </c>
      <c r="AB252" s="61">
        <v>0</v>
      </c>
      <c r="AC252" s="61">
        <v>0</v>
      </c>
      <c r="AD252" s="61">
        <v>0</v>
      </c>
      <c r="AE252" s="61">
        <v>0</v>
      </c>
      <c r="AF252" s="71">
        <v>0.11</v>
      </c>
      <c r="AG252" s="72">
        <v>0.01</v>
      </c>
      <c r="AH252" s="72">
        <v>0.12</v>
      </c>
      <c r="AI252" s="72">
        <v>0.11</v>
      </c>
      <c r="AJ252" s="72">
        <v>0.12</v>
      </c>
      <c r="AK252" s="64" t="s">
        <v>25</v>
      </c>
    </row>
    <row r="253" spans="1:37" ht="17.25" thickBot="1">
      <c r="A253" s="73">
        <v>251</v>
      </c>
      <c r="B253" s="58" t="s">
        <v>255</v>
      </c>
      <c r="C253" s="59" t="s">
        <v>1816</v>
      </c>
      <c r="D253" s="70" t="s">
        <v>102</v>
      </c>
      <c r="E253" s="59" t="s">
        <v>77</v>
      </c>
      <c r="F253" s="70" t="s">
        <v>3614</v>
      </c>
      <c r="G253" s="70">
        <v>1996</v>
      </c>
      <c r="H253" s="71">
        <v>1</v>
      </c>
      <c r="I253" s="61">
        <v>0</v>
      </c>
      <c r="J253" s="72">
        <v>19</v>
      </c>
      <c r="K253" s="72">
        <v>0.2</v>
      </c>
      <c r="L253" s="60">
        <v>0</v>
      </c>
      <c r="M253" s="61">
        <v>0</v>
      </c>
      <c r="N253" s="61">
        <v>0</v>
      </c>
      <c r="O253" s="61">
        <v>0</v>
      </c>
      <c r="P253" s="61">
        <v>0</v>
      </c>
      <c r="Q253" s="61">
        <v>0</v>
      </c>
      <c r="R253" s="61">
        <v>0</v>
      </c>
      <c r="S253" s="61">
        <v>0</v>
      </c>
      <c r="T253" s="60">
        <v>0</v>
      </c>
      <c r="U253" s="61">
        <v>0</v>
      </c>
      <c r="V253" s="61">
        <v>0</v>
      </c>
      <c r="W253" s="61">
        <v>0</v>
      </c>
      <c r="X253" s="71">
        <v>1</v>
      </c>
      <c r="Y253" s="72">
        <v>1</v>
      </c>
      <c r="Z253" s="61">
        <v>0</v>
      </c>
      <c r="AA253" s="60">
        <v>0</v>
      </c>
      <c r="AB253" s="61">
        <v>0</v>
      </c>
      <c r="AC253" s="61">
        <v>0</v>
      </c>
      <c r="AD253" s="61">
        <v>0</v>
      </c>
      <c r="AE253" s="61">
        <v>0</v>
      </c>
      <c r="AF253" s="71">
        <v>7.0000000000000007E-2</v>
      </c>
      <c r="AG253" s="61">
        <v>0</v>
      </c>
      <c r="AH253" s="72">
        <v>7.0000000000000007E-2</v>
      </c>
      <c r="AI253" s="72">
        <v>7.0000000000000007E-2</v>
      </c>
      <c r="AJ253" s="72">
        <v>7.0000000000000007E-2</v>
      </c>
      <c r="AK253" s="64" t="s">
        <v>25</v>
      </c>
    </row>
    <row r="254" spans="1:37" ht="17.25" thickBot="1">
      <c r="A254" s="73">
        <v>252</v>
      </c>
      <c r="B254" s="58" t="s">
        <v>255</v>
      </c>
      <c r="C254" s="59" t="s">
        <v>1816</v>
      </c>
      <c r="D254" s="70" t="s">
        <v>102</v>
      </c>
      <c r="E254" s="59" t="s">
        <v>96</v>
      </c>
      <c r="F254" s="70" t="s">
        <v>3614</v>
      </c>
      <c r="G254" s="70">
        <v>1996</v>
      </c>
      <c r="H254" s="71">
        <v>2</v>
      </c>
      <c r="I254" s="72">
        <v>1</v>
      </c>
      <c r="J254" s="72">
        <v>111</v>
      </c>
      <c r="K254" s="72">
        <v>1.2</v>
      </c>
      <c r="L254" s="60">
        <v>0</v>
      </c>
      <c r="M254" s="61">
        <v>0</v>
      </c>
      <c r="N254" s="61">
        <v>0</v>
      </c>
      <c r="O254" s="61">
        <v>0</v>
      </c>
      <c r="P254" s="61">
        <v>0</v>
      </c>
      <c r="Q254" s="61">
        <v>0</v>
      </c>
      <c r="R254" s="61">
        <v>0</v>
      </c>
      <c r="S254" s="61">
        <v>0</v>
      </c>
      <c r="T254" s="71">
        <v>1.4</v>
      </c>
      <c r="U254" s="72">
        <v>1.4</v>
      </c>
      <c r="V254" s="72">
        <v>0.1</v>
      </c>
      <c r="W254" s="72">
        <v>1.5</v>
      </c>
      <c r="X254" s="71">
        <v>1</v>
      </c>
      <c r="Y254" s="61">
        <v>0</v>
      </c>
      <c r="Z254" s="72">
        <v>6</v>
      </c>
      <c r="AA254" s="60">
        <v>0</v>
      </c>
      <c r="AB254" s="61">
        <v>0</v>
      </c>
      <c r="AC254" s="61">
        <v>0</v>
      </c>
      <c r="AD254" s="61">
        <v>0</v>
      </c>
      <c r="AE254" s="61">
        <v>0</v>
      </c>
      <c r="AF254" s="71">
        <v>1.1599999999999999</v>
      </c>
      <c r="AG254" s="72">
        <v>0.05</v>
      </c>
      <c r="AH254" s="72">
        <v>1.22</v>
      </c>
      <c r="AI254" s="72">
        <v>1.1599999999999999</v>
      </c>
      <c r="AJ254" s="72">
        <v>1.22</v>
      </c>
      <c r="AK254" s="64" t="s">
        <v>25</v>
      </c>
    </row>
    <row r="255" spans="1:37" ht="17.25" thickBot="1">
      <c r="A255" s="73">
        <v>253</v>
      </c>
      <c r="B255" s="58" t="s">
        <v>257</v>
      </c>
      <c r="C255" s="59" t="s">
        <v>1862</v>
      </c>
      <c r="D255" s="70" t="s">
        <v>2863</v>
      </c>
      <c r="E255" s="59" t="s">
        <v>77</v>
      </c>
      <c r="F255" s="70" t="s">
        <v>3666</v>
      </c>
      <c r="G255" s="70">
        <v>1999</v>
      </c>
      <c r="H255" s="71">
        <v>6</v>
      </c>
      <c r="I255" s="72">
        <v>6</v>
      </c>
      <c r="J255" s="72">
        <v>540</v>
      </c>
      <c r="K255" s="72">
        <v>6</v>
      </c>
      <c r="L255" s="71">
        <v>4</v>
      </c>
      <c r="M255" s="61">
        <v>0</v>
      </c>
      <c r="N255" s="72">
        <v>4</v>
      </c>
      <c r="O255" s="72">
        <v>2</v>
      </c>
      <c r="P255" s="72">
        <v>2</v>
      </c>
      <c r="Q255" s="72">
        <v>2</v>
      </c>
      <c r="R255" s="72">
        <v>1</v>
      </c>
      <c r="S255" s="61">
        <v>0</v>
      </c>
      <c r="T255" s="71">
        <v>4.4000000000000004</v>
      </c>
      <c r="U255" s="72">
        <v>2.8</v>
      </c>
      <c r="V255" s="72">
        <v>0.6</v>
      </c>
      <c r="W255" s="72">
        <v>3.4</v>
      </c>
      <c r="X255" s="71">
        <v>16</v>
      </c>
      <c r="Y255" s="72">
        <v>20</v>
      </c>
      <c r="Z255" s="72">
        <v>57</v>
      </c>
      <c r="AA255" s="71">
        <v>0.67</v>
      </c>
      <c r="AB255" s="61">
        <v>0</v>
      </c>
      <c r="AC255" s="72">
        <v>0.67</v>
      </c>
      <c r="AD255" s="72">
        <v>0.33</v>
      </c>
      <c r="AE255" s="72">
        <v>0.33</v>
      </c>
      <c r="AF255" s="71">
        <v>0.73</v>
      </c>
      <c r="AG255" s="72">
        <v>0.11</v>
      </c>
      <c r="AH255" s="72">
        <v>0.84</v>
      </c>
      <c r="AI255" s="72">
        <v>0.47</v>
      </c>
      <c r="AJ255" s="72">
        <v>0.56999999999999995</v>
      </c>
      <c r="AK255" s="64" t="s">
        <v>25</v>
      </c>
    </row>
    <row r="256" spans="1:37" ht="17.25" thickBot="1">
      <c r="A256" s="73">
        <v>254</v>
      </c>
      <c r="B256" s="58" t="s">
        <v>2716</v>
      </c>
      <c r="C256" s="59" t="s">
        <v>1814</v>
      </c>
      <c r="D256" s="70" t="s">
        <v>103</v>
      </c>
      <c r="E256" s="59" t="s">
        <v>2353</v>
      </c>
      <c r="F256" s="70" t="s">
        <v>3667</v>
      </c>
      <c r="G256" s="70">
        <v>2002</v>
      </c>
      <c r="H256" s="71">
        <v>2</v>
      </c>
      <c r="I256" s="72">
        <v>2</v>
      </c>
      <c r="J256" s="72">
        <v>143</v>
      </c>
      <c r="K256" s="72">
        <v>1.6</v>
      </c>
      <c r="L256" s="60">
        <v>0</v>
      </c>
      <c r="M256" s="61">
        <v>0</v>
      </c>
      <c r="N256" s="61">
        <v>0</v>
      </c>
      <c r="O256" s="61">
        <v>0</v>
      </c>
      <c r="P256" s="61">
        <v>0</v>
      </c>
      <c r="Q256" s="61">
        <v>0</v>
      </c>
      <c r="R256" s="61">
        <v>0</v>
      </c>
      <c r="S256" s="61">
        <v>0</v>
      </c>
      <c r="T256" s="71">
        <v>0.3</v>
      </c>
      <c r="U256" s="72">
        <v>0.3</v>
      </c>
      <c r="V256" s="72">
        <v>0.2</v>
      </c>
      <c r="W256" s="72">
        <v>0.5</v>
      </c>
      <c r="X256" s="71">
        <v>2</v>
      </c>
      <c r="Y256" s="72">
        <v>4</v>
      </c>
      <c r="Z256" s="72">
        <v>9</v>
      </c>
      <c r="AA256" s="60">
        <v>0</v>
      </c>
      <c r="AB256" s="61">
        <v>0</v>
      </c>
      <c r="AC256" s="61">
        <v>0</v>
      </c>
      <c r="AD256" s="61">
        <v>0</v>
      </c>
      <c r="AE256" s="61">
        <v>0</v>
      </c>
      <c r="AF256" s="71">
        <v>0.19</v>
      </c>
      <c r="AG256" s="72">
        <v>0.14000000000000001</v>
      </c>
      <c r="AH256" s="72">
        <v>0.33</v>
      </c>
      <c r="AI256" s="72">
        <v>0.19</v>
      </c>
      <c r="AJ256" s="72">
        <v>0.33</v>
      </c>
      <c r="AK256" s="64" t="s">
        <v>25</v>
      </c>
    </row>
    <row r="257" spans="1:37" ht="17.25" thickBot="1">
      <c r="A257" s="73">
        <v>255</v>
      </c>
      <c r="B257" s="58" t="s">
        <v>2716</v>
      </c>
      <c r="C257" s="59" t="s">
        <v>1814</v>
      </c>
      <c r="D257" s="70" t="s">
        <v>103</v>
      </c>
      <c r="E257" s="59" t="s">
        <v>65</v>
      </c>
      <c r="F257" s="70" t="s">
        <v>3667</v>
      </c>
      <c r="G257" s="70">
        <v>2002</v>
      </c>
      <c r="H257" s="71">
        <v>1</v>
      </c>
      <c r="I257" s="61">
        <v>0</v>
      </c>
      <c r="J257" s="72">
        <v>1</v>
      </c>
      <c r="K257" s="61">
        <v>0</v>
      </c>
      <c r="L257" s="60">
        <v>0</v>
      </c>
      <c r="M257" s="61">
        <v>0</v>
      </c>
      <c r="N257" s="61">
        <v>0</v>
      </c>
      <c r="O257" s="61">
        <v>0</v>
      </c>
      <c r="P257" s="61">
        <v>0</v>
      </c>
      <c r="Q257" s="61">
        <v>0</v>
      </c>
      <c r="R257" s="61">
        <v>0</v>
      </c>
      <c r="S257" s="61">
        <v>0</v>
      </c>
      <c r="T257" s="60">
        <v>0</v>
      </c>
      <c r="U257" s="61">
        <v>0</v>
      </c>
      <c r="V257" s="61">
        <v>0</v>
      </c>
      <c r="W257" s="61">
        <v>0</v>
      </c>
      <c r="X257" s="60">
        <v>0</v>
      </c>
      <c r="Y257" s="61">
        <v>0</v>
      </c>
      <c r="Z257" s="61">
        <v>0</v>
      </c>
      <c r="AA257" s="60">
        <v>0</v>
      </c>
      <c r="AB257" s="61">
        <v>0</v>
      </c>
      <c r="AC257" s="61">
        <v>0</v>
      </c>
      <c r="AD257" s="61">
        <v>0</v>
      </c>
      <c r="AE257" s="61">
        <v>0</v>
      </c>
      <c r="AF257" s="60">
        <v>0</v>
      </c>
      <c r="AG257" s="61">
        <v>0</v>
      </c>
      <c r="AH257" s="61">
        <v>0</v>
      </c>
      <c r="AI257" s="61">
        <v>0</v>
      </c>
      <c r="AJ257" s="61">
        <v>0</v>
      </c>
      <c r="AK257" s="64" t="s">
        <v>25</v>
      </c>
    </row>
    <row r="258" spans="1:37" ht="17.25" thickBot="1">
      <c r="A258" s="73">
        <v>256</v>
      </c>
      <c r="B258" s="58" t="s">
        <v>2986</v>
      </c>
      <c r="C258" s="59" t="s">
        <v>1813</v>
      </c>
      <c r="D258" s="70" t="s">
        <v>102</v>
      </c>
      <c r="E258" s="59" t="s">
        <v>2353</v>
      </c>
      <c r="F258" s="70" t="s">
        <v>3668</v>
      </c>
      <c r="G258" s="70">
        <v>1996</v>
      </c>
      <c r="H258" s="71">
        <v>3</v>
      </c>
      <c r="I258" s="72">
        <v>2</v>
      </c>
      <c r="J258" s="72">
        <v>199</v>
      </c>
      <c r="K258" s="72">
        <v>2.2000000000000002</v>
      </c>
      <c r="L258" s="60">
        <v>0</v>
      </c>
      <c r="M258" s="72">
        <v>1</v>
      </c>
      <c r="N258" s="72">
        <v>1</v>
      </c>
      <c r="O258" s="61">
        <v>0</v>
      </c>
      <c r="P258" s="61">
        <v>0</v>
      </c>
      <c r="Q258" s="61">
        <v>0</v>
      </c>
      <c r="R258" s="72">
        <v>2</v>
      </c>
      <c r="S258" s="72">
        <v>1</v>
      </c>
      <c r="T258" s="71">
        <v>0.6</v>
      </c>
      <c r="U258" s="72">
        <v>0.6</v>
      </c>
      <c r="V258" s="72">
        <v>0.4</v>
      </c>
      <c r="W258" s="72">
        <v>1</v>
      </c>
      <c r="X258" s="60">
        <v>0</v>
      </c>
      <c r="Y258" s="72">
        <v>4</v>
      </c>
      <c r="Z258" s="72">
        <v>5</v>
      </c>
      <c r="AA258" s="60">
        <v>0</v>
      </c>
      <c r="AB258" s="72">
        <v>0.45</v>
      </c>
      <c r="AC258" s="72">
        <v>0.45</v>
      </c>
      <c r="AD258" s="61">
        <v>0</v>
      </c>
      <c r="AE258" s="72">
        <v>0.45</v>
      </c>
      <c r="AF258" s="71">
        <v>0.25</v>
      </c>
      <c r="AG258" s="72">
        <v>0.2</v>
      </c>
      <c r="AH258" s="72">
        <v>0.45</v>
      </c>
      <c r="AI258" s="72">
        <v>0.25</v>
      </c>
      <c r="AJ258" s="72">
        <v>0.45</v>
      </c>
      <c r="AK258" s="64" t="s">
        <v>25</v>
      </c>
    </row>
    <row r="259" spans="1:37" ht="17.25" thickBot="1">
      <c r="A259" s="73">
        <v>257</v>
      </c>
      <c r="B259" s="58" t="s">
        <v>258</v>
      </c>
      <c r="C259" s="59" t="s">
        <v>1813</v>
      </c>
      <c r="D259" s="70" t="s">
        <v>1821</v>
      </c>
      <c r="E259" s="59" t="s">
        <v>83</v>
      </c>
      <c r="F259" s="70" t="s">
        <v>3669</v>
      </c>
      <c r="G259" s="70">
        <v>1994</v>
      </c>
      <c r="H259" s="71">
        <v>6</v>
      </c>
      <c r="I259" s="72">
        <v>6</v>
      </c>
      <c r="J259" s="72">
        <v>477</v>
      </c>
      <c r="K259" s="72">
        <v>5.3</v>
      </c>
      <c r="L259" s="71">
        <v>1</v>
      </c>
      <c r="M259" s="61">
        <v>0</v>
      </c>
      <c r="N259" s="72">
        <v>1</v>
      </c>
      <c r="O259" s="72">
        <v>1</v>
      </c>
      <c r="P259" s="61">
        <v>0</v>
      </c>
      <c r="Q259" s="61">
        <v>0</v>
      </c>
      <c r="R259" s="72">
        <v>1</v>
      </c>
      <c r="S259" s="61">
        <v>0</v>
      </c>
      <c r="T259" s="71">
        <v>0.8</v>
      </c>
      <c r="U259" s="72">
        <v>0.8</v>
      </c>
      <c r="V259" s="72">
        <v>0.3</v>
      </c>
      <c r="W259" s="72">
        <v>1.1000000000000001</v>
      </c>
      <c r="X259" s="71">
        <v>6</v>
      </c>
      <c r="Y259" s="72">
        <v>28</v>
      </c>
      <c r="Z259" s="72">
        <v>18</v>
      </c>
      <c r="AA259" s="71">
        <v>0.19</v>
      </c>
      <c r="AB259" s="61">
        <v>0</v>
      </c>
      <c r="AC259" s="72">
        <v>0.19</v>
      </c>
      <c r="AD259" s="72">
        <v>0.19</v>
      </c>
      <c r="AE259" s="72">
        <v>0.19</v>
      </c>
      <c r="AF259" s="71">
        <v>0.14000000000000001</v>
      </c>
      <c r="AG259" s="72">
        <v>7.0000000000000007E-2</v>
      </c>
      <c r="AH259" s="72">
        <v>0.21</v>
      </c>
      <c r="AI259" s="72">
        <v>0.14000000000000001</v>
      </c>
      <c r="AJ259" s="72">
        <v>0.21</v>
      </c>
      <c r="AK259" s="64" t="s">
        <v>25</v>
      </c>
    </row>
    <row r="260" spans="1:37" ht="17.25" thickBot="1">
      <c r="A260" s="73">
        <v>258</v>
      </c>
      <c r="B260" s="58" t="s">
        <v>259</v>
      </c>
      <c r="C260" s="59" t="s">
        <v>1813</v>
      </c>
      <c r="D260" s="70" t="s">
        <v>104</v>
      </c>
      <c r="E260" s="59" t="s">
        <v>87</v>
      </c>
      <c r="F260" s="70" t="s">
        <v>3670</v>
      </c>
      <c r="G260" s="70">
        <v>1996</v>
      </c>
      <c r="H260" s="71">
        <v>5</v>
      </c>
      <c r="I260" s="72">
        <v>5</v>
      </c>
      <c r="J260" s="72">
        <v>416</v>
      </c>
      <c r="K260" s="72">
        <v>4.5999999999999996</v>
      </c>
      <c r="L260" s="60">
        <v>0</v>
      </c>
      <c r="M260" s="61">
        <v>0</v>
      </c>
      <c r="N260" s="61">
        <v>0</v>
      </c>
      <c r="O260" s="61">
        <v>0</v>
      </c>
      <c r="P260" s="61">
        <v>0</v>
      </c>
      <c r="Q260" s="61">
        <v>0</v>
      </c>
      <c r="R260" s="61">
        <v>0</v>
      </c>
      <c r="S260" s="61">
        <v>0</v>
      </c>
      <c r="T260" s="71">
        <v>0.2</v>
      </c>
      <c r="U260" s="72">
        <v>0.2</v>
      </c>
      <c r="V260" s="72">
        <v>0.2</v>
      </c>
      <c r="W260" s="72">
        <v>0.4</v>
      </c>
      <c r="X260" s="71">
        <v>1</v>
      </c>
      <c r="Y260" s="72">
        <v>10</v>
      </c>
      <c r="Z260" s="61">
        <v>0</v>
      </c>
      <c r="AA260" s="60">
        <v>0</v>
      </c>
      <c r="AB260" s="61">
        <v>0</v>
      </c>
      <c r="AC260" s="61">
        <v>0</v>
      </c>
      <c r="AD260" s="61">
        <v>0</v>
      </c>
      <c r="AE260" s="61">
        <v>0</v>
      </c>
      <c r="AF260" s="71">
        <v>0.05</v>
      </c>
      <c r="AG260" s="72">
        <v>0.04</v>
      </c>
      <c r="AH260" s="72">
        <v>0.08</v>
      </c>
      <c r="AI260" s="72">
        <v>0.05</v>
      </c>
      <c r="AJ260" s="72">
        <v>0.08</v>
      </c>
      <c r="AK260" s="64" t="s">
        <v>25</v>
      </c>
    </row>
    <row r="261" spans="1:37" ht="17.25" thickBot="1">
      <c r="A261" s="73">
        <v>259</v>
      </c>
      <c r="B261" s="58" t="s">
        <v>3168</v>
      </c>
      <c r="C261" s="59" t="s">
        <v>1814</v>
      </c>
      <c r="D261" s="70" t="s">
        <v>1812</v>
      </c>
      <c r="E261" s="59" t="s">
        <v>96</v>
      </c>
      <c r="F261" s="70" t="s">
        <v>3671</v>
      </c>
      <c r="G261" s="70">
        <v>1999</v>
      </c>
      <c r="H261" s="71">
        <v>3</v>
      </c>
      <c r="I261" s="72">
        <v>2</v>
      </c>
      <c r="J261" s="72">
        <v>193</v>
      </c>
      <c r="K261" s="72">
        <v>2.1</v>
      </c>
      <c r="L261" s="60">
        <v>0</v>
      </c>
      <c r="M261" s="72">
        <v>1</v>
      </c>
      <c r="N261" s="72">
        <v>1</v>
      </c>
      <c r="O261" s="61">
        <v>0</v>
      </c>
      <c r="P261" s="61">
        <v>0</v>
      </c>
      <c r="Q261" s="61">
        <v>0</v>
      </c>
      <c r="R261" s="61">
        <v>0</v>
      </c>
      <c r="S261" s="61">
        <v>0</v>
      </c>
      <c r="T261" s="71">
        <v>0.2</v>
      </c>
      <c r="U261" s="72">
        <v>0.2</v>
      </c>
      <c r="V261" s="72">
        <v>0.2</v>
      </c>
      <c r="W261" s="72">
        <v>0.4</v>
      </c>
      <c r="X261" s="71">
        <v>5</v>
      </c>
      <c r="Y261" s="72">
        <v>3</v>
      </c>
      <c r="Z261" s="72">
        <v>9</v>
      </c>
      <c r="AA261" s="60">
        <v>0</v>
      </c>
      <c r="AB261" s="72">
        <v>0.47</v>
      </c>
      <c r="AC261" s="72">
        <v>0.47</v>
      </c>
      <c r="AD261" s="61">
        <v>0</v>
      </c>
      <c r="AE261" s="72">
        <v>0.47</v>
      </c>
      <c r="AF261" s="71">
        <v>0.1</v>
      </c>
      <c r="AG261" s="72">
        <v>0.11</v>
      </c>
      <c r="AH261" s="72">
        <v>0.21</v>
      </c>
      <c r="AI261" s="72">
        <v>0.1</v>
      </c>
      <c r="AJ261" s="72">
        <v>0.21</v>
      </c>
      <c r="AK261" s="64" t="s">
        <v>25</v>
      </c>
    </row>
    <row r="262" spans="1:37" ht="17.25" thickBot="1">
      <c r="A262" s="73">
        <v>260</v>
      </c>
      <c r="B262" s="58" t="s">
        <v>260</v>
      </c>
      <c r="C262" s="59" t="s">
        <v>1813</v>
      </c>
      <c r="D262" s="70" t="s">
        <v>103</v>
      </c>
      <c r="E262" s="59" t="s">
        <v>69</v>
      </c>
      <c r="F262" s="70" t="s">
        <v>3672</v>
      </c>
      <c r="G262" s="70">
        <v>1996</v>
      </c>
      <c r="H262" s="71">
        <v>4</v>
      </c>
      <c r="I262" s="72">
        <v>2</v>
      </c>
      <c r="J262" s="72">
        <v>183</v>
      </c>
      <c r="K262" s="72">
        <v>2</v>
      </c>
      <c r="L262" s="60">
        <v>0</v>
      </c>
      <c r="M262" s="61">
        <v>0</v>
      </c>
      <c r="N262" s="61">
        <v>0</v>
      </c>
      <c r="O262" s="61">
        <v>0</v>
      </c>
      <c r="P262" s="61">
        <v>0</v>
      </c>
      <c r="Q262" s="61">
        <v>0</v>
      </c>
      <c r="R262" s="61">
        <v>0</v>
      </c>
      <c r="S262" s="61">
        <v>0</v>
      </c>
      <c r="T262" s="60">
        <v>0</v>
      </c>
      <c r="U262" s="61">
        <v>0</v>
      </c>
      <c r="V262" s="61">
        <v>0</v>
      </c>
      <c r="W262" s="72">
        <v>0.1</v>
      </c>
      <c r="X262" s="71">
        <v>3</v>
      </c>
      <c r="Y262" s="72">
        <v>4</v>
      </c>
      <c r="Z262" s="72">
        <v>5</v>
      </c>
      <c r="AA262" s="60">
        <v>0</v>
      </c>
      <c r="AB262" s="61">
        <v>0</v>
      </c>
      <c r="AC262" s="61">
        <v>0</v>
      </c>
      <c r="AD262" s="61">
        <v>0</v>
      </c>
      <c r="AE262" s="61">
        <v>0</v>
      </c>
      <c r="AF262" s="71">
        <v>0.02</v>
      </c>
      <c r="AG262" s="72">
        <v>0.02</v>
      </c>
      <c r="AH262" s="72">
        <v>0.04</v>
      </c>
      <c r="AI262" s="72">
        <v>0.02</v>
      </c>
      <c r="AJ262" s="72">
        <v>0.04</v>
      </c>
      <c r="AK262" s="64" t="s">
        <v>25</v>
      </c>
    </row>
    <row r="263" spans="1:37" ht="17.25" thickBot="1">
      <c r="A263" s="73">
        <v>261</v>
      </c>
      <c r="B263" s="58" t="s">
        <v>3169</v>
      </c>
      <c r="C263" s="59" t="s">
        <v>1814</v>
      </c>
      <c r="D263" s="70" t="s">
        <v>104</v>
      </c>
      <c r="E263" s="59" t="s">
        <v>77</v>
      </c>
      <c r="F263" s="70" t="s">
        <v>3673</v>
      </c>
      <c r="G263" s="70">
        <v>1989</v>
      </c>
      <c r="H263" s="71">
        <v>2</v>
      </c>
      <c r="I263" s="72">
        <v>2</v>
      </c>
      <c r="J263" s="72">
        <v>151</v>
      </c>
      <c r="K263" s="72">
        <v>1.7</v>
      </c>
      <c r="L263" s="60">
        <v>0</v>
      </c>
      <c r="M263" s="61">
        <v>0</v>
      </c>
      <c r="N263" s="61">
        <v>0</v>
      </c>
      <c r="O263" s="61">
        <v>0</v>
      </c>
      <c r="P263" s="61">
        <v>0</v>
      </c>
      <c r="Q263" s="61">
        <v>0</v>
      </c>
      <c r="R263" s="61">
        <v>0</v>
      </c>
      <c r="S263" s="61">
        <v>0</v>
      </c>
      <c r="T263" s="60">
        <v>0</v>
      </c>
      <c r="U263" s="61">
        <v>0</v>
      </c>
      <c r="V263" s="72">
        <v>0.1</v>
      </c>
      <c r="W263" s="72">
        <v>0.1</v>
      </c>
      <c r="X263" s="71">
        <v>1</v>
      </c>
      <c r="Y263" s="72">
        <v>6</v>
      </c>
      <c r="Z263" s="72">
        <v>1</v>
      </c>
      <c r="AA263" s="60">
        <v>0</v>
      </c>
      <c r="AB263" s="61">
        <v>0</v>
      </c>
      <c r="AC263" s="61">
        <v>0</v>
      </c>
      <c r="AD263" s="61">
        <v>0</v>
      </c>
      <c r="AE263" s="61">
        <v>0</v>
      </c>
      <c r="AF263" s="60">
        <v>0</v>
      </c>
      <c r="AG263" s="72">
        <v>7.0000000000000007E-2</v>
      </c>
      <c r="AH263" s="72">
        <v>7.0000000000000007E-2</v>
      </c>
      <c r="AI263" s="61">
        <v>0</v>
      </c>
      <c r="AJ263" s="72">
        <v>7.0000000000000007E-2</v>
      </c>
      <c r="AK263" s="64" t="s">
        <v>25</v>
      </c>
    </row>
    <row r="264" spans="1:37" ht="17.25" thickBot="1">
      <c r="A264" s="73">
        <v>262</v>
      </c>
      <c r="B264" s="58" t="s">
        <v>3190</v>
      </c>
      <c r="C264" s="59" t="s">
        <v>1868</v>
      </c>
      <c r="D264" s="70" t="s">
        <v>103</v>
      </c>
      <c r="E264" s="59" t="s">
        <v>69</v>
      </c>
      <c r="F264" s="70" t="s">
        <v>3674</v>
      </c>
      <c r="G264" s="70">
        <v>2003</v>
      </c>
      <c r="H264" s="71">
        <v>2</v>
      </c>
      <c r="I264" s="72">
        <v>1</v>
      </c>
      <c r="J264" s="72">
        <v>117</v>
      </c>
      <c r="K264" s="72">
        <v>1.3</v>
      </c>
      <c r="L264" s="71">
        <v>1</v>
      </c>
      <c r="M264" s="61">
        <v>0</v>
      </c>
      <c r="N264" s="72">
        <v>1</v>
      </c>
      <c r="O264" s="72">
        <v>1</v>
      </c>
      <c r="P264" s="61">
        <v>0</v>
      </c>
      <c r="Q264" s="61">
        <v>0</v>
      </c>
      <c r="R264" s="72">
        <v>1</v>
      </c>
      <c r="S264" s="61">
        <v>0</v>
      </c>
      <c r="T264" s="60">
        <v>0</v>
      </c>
      <c r="U264" s="61">
        <v>0</v>
      </c>
      <c r="V264" s="72">
        <v>0.4</v>
      </c>
      <c r="W264" s="72">
        <v>0.4</v>
      </c>
      <c r="X264" s="71">
        <v>2</v>
      </c>
      <c r="Y264" s="72">
        <v>6</v>
      </c>
      <c r="Z264" s="72">
        <v>8</v>
      </c>
      <c r="AA264" s="71">
        <v>0.77</v>
      </c>
      <c r="AB264" s="61">
        <v>0</v>
      </c>
      <c r="AC264" s="72">
        <v>0.77</v>
      </c>
      <c r="AD264" s="72">
        <v>0.77</v>
      </c>
      <c r="AE264" s="72">
        <v>0.77</v>
      </c>
      <c r="AF264" s="71">
        <v>0.02</v>
      </c>
      <c r="AG264" s="72">
        <v>0.28999999999999998</v>
      </c>
      <c r="AH264" s="72">
        <v>0.31</v>
      </c>
      <c r="AI264" s="72">
        <v>0.02</v>
      </c>
      <c r="AJ264" s="72">
        <v>0.31</v>
      </c>
      <c r="AK264" s="64" t="s">
        <v>25</v>
      </c>
    </row>
    <row r="265" spans="1:37" ht="17.25" thickBot="1">
      <c r="A265" s="73">
        <v>263</v>
      </c>
      <c r="B265" s="58" t="s">
        <v>261</v>
      </c>
      <c r="C265" s="59" t="s">
        <v>1840</v>
      </c>
      <c r="D265" s="70" t="s">
        <v>104</v>
      </c>
      <c r="E265" s="59" t="s">
        <v>95</v>
      </c>
      <c r="F265" s="70" t="s">
        <v>3349</v>
      </c>
      <c r="G265" s="70">
        <v>1997</v>
      </c>
      <c r="H265" s="71">
        <v>2</v>
      </c>
      <c r="I265" s="61">
        <v>0</v>
      </c>
      <c r="J265" s="72">
        <v>35</v>
      </c>
      <c r="K265" s="72">
        <v>0.4</v>
      </c>
      <c r="L265" s="60">
        <v>0</v>
      </c>
      <c r="M265" s="61">
        <v>0</v>
      </c>
      <c r="N265" s="61">
        <v>0</v>
      </c>
      <c r="O265" s="61">
        <v>0</v>
      </c>
      <c r="P265" s="61">
        <v>0</v>
      </c>
      <c r="Q265" s="61">
        <v>0</v>
      </c>
      <c r="R265" s="72">
        <v>1</v>
      </c>
      <c r="S265" s="61">
        <v>0</v>
      </c>
      <c r="T265" s="60">
        <v>0</v>
      </c>
      <c r="U265" s="61">
        <v>0</v>
      </c>
      <c r="V265" s="61">
        <v>0</v>
      </c>
      <c r="W265" s="61">
        <v>0</v>
      </c>
      <c r="X265" s="71">
        <v>1</v>
      </c>
      <c r="Y265" s="72">
        <v>2</v>
      </c>
      <c r="Z265" s="61">
        <v>0</v>
      </c>
      <c r="AA265" s="60">
        <v>0</v>
      </c>
      <c r="AB265" s="61">
        <v>0</v>
      </c>
      <c r="AC265" s="61">
        <v>0</v>
      </c>
      <c r="AD265" s="61">
        <v>0</v>
      </c>
      <c r="AE265" s="61">
        <v>0</v>
      </c>
      <c r="AF265" s="60">
        <v>0</v>
      </c>
      <c r="AG265" s="72">
        <v>0.05</v>
      </c>
      <c r="AH265" s="72">
        <v>0.05</v>
      </c>
      <c r="AI265" s="61">
        <v>0</v>
      </c>
      <c r="AJ265" s="72">
        <v>0.05</v>
      </c>
      <c r="AK265" s="64" t="s">
        <v>25</v>
      </c>
    </row>
    <row r="266" spans="1:37" ht="17.25" thickBot="1">
      <c r="A266" s="73">
        <v>264</v>
      </c>
      <c r="B266" s="58" t="s">
        <v>262</v>
      </c>
      <c r="C266" s="59" t="s">
        <v>1814</v>
      </c>
      <c r="D266" s="70" t="s">
        <v>104</v>
      </c>
      <c r="E266" s="59" t="s">
        <v>73</v>
      </c>
      <c r="F266" s="70" t="s">
        <v>3675</v>
      </c>
      <c r="G266" s="70">
        <v>1986</v>
      </c>
      <c r="H266" s="71">
        <v>5</v>
      </c>
      <c r="I266" s="72">
        <v>3</v>
      </c>
      <c r="J266" s="72">
        <v>229</v>
      </c>
      <c r="K266" s="72">
        <v>2.5</v>
      </c>
      <c r="L266" s="60">
        <v>0</v>
      </c>
      <c r="M266" s="61">
        <v>0</v>
      </c>
      <c r="N266" s="61">
        <v>0</v>
      </c>
      <c r="O266" s="61">
        <v>0</v>
      </c>
      <c r="P266" s="61">
        <v>0</v>
      </c>
      <c r="Q266" s="61">
        <v>0</v>
      </c>
      <c r="R266" s="72">
        <v>2</v>
      </c>
      <c r="S266" s="61">
        <v>0</v>
      </c>
      <c r="T266" s="60">
        <v>0</v>
      </c>
      <c r="U266" s="61">
        <v>0</v>
      </c>
      <c r="V266" s="72">
        <v>0.1</v>
      </c>
      <c r="W266" s="72">
        <v>0.1</v>
      </c>
      <c r="X266" s="71">
        <v>2</v>
      </c>
      <c r="Y266" s="72">
        <v>17</v>
      </c>
      <c r="Z266" s="72">
        <v>15</v>
      </c>
      <c r="AA266" s="60">
        <v>0</v>
      </c>
      <c r="AB266" s="61">
        <v>0</v>
      </c>
      <c r="AC266" s="61">
        <v>0</v>
      </c>
      <c r="AD266" s="61">
        <v>0</v>
      </c>
      <c r="AE266" s="61">
        <v>0</v>
      </c>
      <c r="AF266" s="60">
        <v>0</v>
      </c>
      <c r="AG266" s="72">
        <v>0.04</v>
      </c>
      <c r="AH266" s="72">
        <v>0.04</v>
      </c>
      <c r="AI266" s="61">
        <v>0</v>
      </c>
      <c r="AJ266" s="72">
        <v>0.04</v>
      </c>
      <c r="AK266" s="64" t="s">
        <v>25</v>
      </c>
    </row>
    <row r="267" spans="1:37" ht="17.25" thickBot="1">
      <c r="A267" s="73">
        <v>265</v>
      </c>
      <c r="B267" s="58" t="s">
        <v>263</v>
      </c>
      <c r="C267" s="59" t="s">
        <v>1814</v>
      </c>
      <c r="D267" s="70" t="s">
        <v>104</v>
      </c>
      <c r="E267" s="59" t="s">
        <v>83</v>
      </c>
      <c r="F267" s="70" t="s">
        <v>3676</v>
      </c>
      <c r="G267" s="70">
        <v>1993</v>
      </c>
      <c r="H267" s="71">
        <v>1</v>
      </c>
      <c r="I267" s="72">
        <v>1</v>
      </c>
      <c r="J267" s="72">
        <v>30</v>
      </c>
      <c r="K267" s="72">
        <v>0.3</v>
      </c>
      <c r="L267" s="60">
        <v>0</v>
      </c>
      <c r="M267" s="61">
        <v>0</v>
      </c>
      <c r="N267" s="61">
        <v>0</v>
      </c>
      <c r="O267" s="61">
        <v>0</v>
      </c>
      <c r="P267" s="61">
        <v>0</v>
      </c>
      <c r="Q267" s="61">
        <v>0</v>
      </c>
      <c r="R267" s="61">
        <v>0</v>
      </c>
      <c r="S267" s="61">
        <v>0</v>
      </c>
      <c r="T267" s="60">
        <v>0</v>
      </c>
      <c r="U267" s="61">
        <v>0</v>
      </c>
      <c r="V267" s="61">
        <v>0</v>
      </c>
      <c r="W267" s="61">
        <v>0</v>
      </c>
      <c r="X267" s="60">
        <v>0</v>
      </c>
      <c r="Y267" s="61">
        <v>0</v>
      </c>
      <c r="Z267" s="61">
        <v>0</v>
      </c>
      <c r="AA267" s="60">
        <v>0</v>
      </c>
      <c r="AB267" s="61">
        <v>0</v>
      </c>
      <c r="AC267" s="61">
        <v>0</v>
      </c>
      <c r="AD267" s="61">
        <v>0</v>
      </c>
      <c r="AE267" s="61">
        <v>0</v>
      </c>
      <c r="AF267" s="71">
        <v>0.02</v>
      </c>
      <c r="AG267" s="72">
        <v>7.0000000000000007E-2</v>
      </c>
      <c r="AH267" s="72">
        <v>0.09</v>
      </c>
      <c r="AI267" s="72">
        <v>0.02</v>
      </c>
      <c r="AJ267" s="72">
        <v>0.09</v>
      </c>
      <c r="AK267" s="64" t="s">
        <v>25</v>
      </c>
    </row>
    <row r="268" spans="1:37" ht="17.25" thickBot="1">
      <c r="A268" s="73">
        <v>266</v>
      </c>
      <c r="B268" s="58" t="s">
        <v>264</v>
      </c>
      <c r="C268" s="59" t="s">
        <v>1814</v>
      </c>
      <c r="D268" s="70" t="s">
        <v>104</v>
      </c>
      <c r="E268" s="59" t="s">
        <v>85</v>
      </c>
      <c r="F268" s="70" t="s">
        <v>3677</v>
      </c>
      <c r="G268" s="70">
        <v>1999</v>
      </c>
      <c r="H268" s="71">
        <v>6</v>
      </c>
      <c r="I268" s="72">
        <v>6</v>
      </c>
      <c r="J268" s="72">
        <v>540</v>
      </c>
      <c r="K268" s="72">
        <v>6</v>
      </c>
      <c r="L268" s="60">
        <v>0</v>
      </c>
      <c r="M268" s="72">
        <v>1</v>
      </c>
      <c r="N268" s="72">
        <v>1</v>
      </c>
      <c r="O268" s="61">
        <v>0</v>
      </c>
      <c r="P268" s="61">
        <v>0</v>
      </c>
      <c r="Q268" s="61">
        <v>0</v>
      </c>
      <c r="R268" s="72">
        <v>1</v>
      </c>
      <c r="S268" s="61">
        <v>0</v>
      </c>
      <c r="T268" s="71">
        <v>0.1</v>
      </c>
      <c r="U268" s="72">
        <v>0.1</v>
      </c>
      <c r="V268" s="72">
        <v>0.5</v>
      </c>
      <c r="W268" s="72">
        <v>0.6</v>
      </c>
      <c r="X268" s="71">
        <v>4</v>
      </c>
      <c r="Y268" s="72">
        <v>10</v>
      </c>
      <c r="Z268" s="72">
        <v>33</v>
      </c>
      <c r="AA268" s="60">
        <v>0</v>
      </c>
      <c r="AB268" s="72">
        <v>0.17</v>
      </c>
      <c r="AC268" s="72">
        <v>0.17</v>
      </c>
      <c r="AD268" s="61">
        <v>0</v>
      </c>
      <c r="AE268" s="72">
        <v>0.17</v>
      </c>
      <c r="AF268" s="71">
        <v>0.01</v>
      </c>
      <c r="AG268" s="72">
        <v>0.08</v>
      </c>
      <c r="AH268" s="72">
        <v>0.09</v>
      </c>
      <c r="AI268" s="72">
        <v>0.01</v>
      </c>
      <c r="AJ268" s="72">
        <v>0.09</v>
      </c>
      <c r="AK268" s="64" t="s">
        <v>25</v>
      </c>
    </row>
    <row r="269" spans="1:37" ht="17.25" thickBot="1">
      <c r="A269" s="73">
        <v>267</v>
      </c>
      <c r="B269" s="58" t="s">
        <v>265</v>
      </c>
      <c r="C269" s="59" t="s">
        <v>1863</v>
      </c>
      <c r="D269" s="70" t="s">
        <v>102</v>
      </c>
      <c r="E269" s="59" t="s">
        <v>73</v>
      </c>
      <c r="F269" s="70" t="s">
        <v>3336</v>
      </c>
      <c r="G269" s="70">
        <v>1997</v>
      </c>
      <c r="H269" s="71">
        <v>6</v>
      </c>
      <c r="I269" s="72">
        <v>5</v>
      </c>
      <c r="J269" s="72">
        <v>485</v>
      </c>
      <c r="K269" s="72">
        <v>5.4</v>
      </c>
      <c r="L269" s="71">
        <v>3</v>
      </c>
      <c r="M269" s="72">
        <v>3</v>
      </c>
      <c r="N269" s="72">
        <v>6</v>
      </c>
      <c r="O269" s="72">
        <v>3</v>
      </c>
      <c r="P269" s="61">
        <v>0</v>
      </c>
      <c r="Q269" s="61">
        <v>0</v>
      </c>
      <c r="R269" s="72">
        <v>2</v>
      </c>
      <c r="S269" s="61">
        <v>0</v>
      </c>
      <c r="T269" s="71">
        <v>1.6</v>
      </c>
      <c r="U269" s="72">
        <v>1.6</v>
      </c>
      <c r="V269" s="72">
        <v>1.4</v>
      </c>
      <c r="W269" s="72">
        <v>3.1</v>
      </c>
      <c r="X269" s="71">
        <v>35</v>
      </c>
      <c r="Y269" s="72">
        <v>13</v>
      </c>
      <c r="Z269" s="72">
        <v>68</v>
      </c>
      <c r="AA269" s="71">
        <v>0.56000000000000005</v>
      </c>
      <c r="AB269" s="72">
        <v>0.56000000000000005</v>
      </c>
      <c r="AC269" s="72">
        <v>1.1100000000000001</v>
      </c>
      <c r="AD269" s="72">
        <v>0.56000000000000005</v>
      </c>
      <c r="AE269" s="72">
        <v>1.1100000000000001</v>
      </c>
      <c r="AF269" s="71">
        <v>0.3</v>
      </c>
      <c r="AG269" s="72">
        <v>0.27</v>
      </c>
      <c r="AH269" s="72">
        <v>0.56999999999999995</v>
      </c>
      <c r="AI269" s="72">
        <v>0.3</v>
      </c>
      <c r="AJ269" s="72">
        <v>0.56999999999999995</v>
      </c>
      <c r="AK269" s="64" t="s">
        <v>25</v>
      </c>
    </row>
    <row r="270" spans="1:37" ht="17.25" thickBot="1">
      <c r="A270" s="73">
        <v>268</v>
      </c>
      <c r="B270" s="58" t="s">
        <v>266</v>
      </c>
      <c r="C270" s="59" t="s">
        <v>1861</v>
      </c>
      <c r="D270" s="70" t="s">
        <v>102</v>
      </c>
      <c r="E270" s="59" t="s">
        <v>75</v>
      </c>
      <c r="F270" s="70" t="s">
        <v>3678</v>
      </c>
      <c r="G270" s="70">
        <v>1994</v>
      </c>
      <c r="H270" s="71">
        <v>1</v>
      </c>
      <c r="I270" s="61">
        <v>0</v>
      </c>
      <c r="J270" s="72">
        <v>33</v>
      </c>
      <c r="K270" s="72">
        <v>0.4</v>
      </c>
      <c r="L270" s="60">
        <v>0</v>
      </c>
      <c r="M270" s="61">
        <v>0</v>
      </c>
      <c r="N270" s="61">
        <v>0</v>
      </c>
      <c r="O270" s="61">
        <v>0</v>
      </c>
      <c r="P270" s="61">
        <v>0</v>
      </c>
      <c r="Q270" s="61">
        <v>0</v>
      </c>
      <c r="R270" s="61">
        <v>0</v>
      </c>
      <c r="S270" s="61">
        <v>0</v>
      </c>
      <c r="T270" s="71">
        <v>0.2</v>
      </c>
      <c r="U270" s="72">
        <v>0.2</v>
      </c>
      <c r="V270" s="61">
        <v>0</v>
      </c>
      <c r="W270" s="72">
        <v>0.2</v>
      </c>
      <c r="X270" s="60">
        <v>0</v>
      </c>
      <c r="Y270" s="72">
        <v>1</v>
      </c>
      <c r="Z270" s="61">
        <v>0</v>
      </c>
      <c r="AA270" s="60">
        <v>0</v>
      </c>
      <c r="AB270" s="61">
        <v>0</v>
      </c>
      <c r="AC270" s="61">
        <v>0</v>
      </c>
      <c r="AD270" s="61">
        <v>0</v>
      </c>
      <c r="AE270" s="61">
        <v>0</v>
      </c>
      <c r="AF270" s="71">
        <v>0.44</v>
      </c>
      <c r="AG270" s="61">
        <v>0</v>
      </c>
      <c r="AH270" s="72">
        <v>0.44</v>
      </c>
      <c r="AI270" s="72">
        <v>0.44</v>
      </c>
      <c r="AJ270" s="72">
        <v>0.44</v>
      </c>
      <c r="AK270" s="64" t="s">
        <v>25</v>
      </c>
    </row>
    <row r="271" spans="1:37" ht="17.25" thickBot="1">
      <c r="A271" s="73">
        <v>269</v>
      </c>
      <c r="B271" s="58" t="s">
        <v>3170</v>
      </c>
      <c r="C271" s="59" t="s">
        <v>1826</v>
      </c>
      <c r="D271" s="70" t="s">
        <v>1821</v>
      </c>
      <c r="E271" s="59" t="s">
        <v>91</v>
      </c>
      <c r="F271" s="70" t="s">
        <v>3164</v>
      </c>
      <c r="G271" s="70">
        <v>2000</v>
      </c>
      <c r="H271" s="71">
        <v>3</v>
      </c>
      <c r="I271" s="61">
        <v>0</v>
      </c>
      <c r="J271" s="72">
        <v>42</v>
      </c>
      <c r="K271" s="72">
        <v>0.5</v>
      </c>
      <c r="L271" s="60">
        <v>0</v>
      </c>
      <c r="M271" s="61">
        <v>0</v>
      </c>
      <c r="N271" s="61">
        <v>0</v>
      </c>
      <c r="O271" s="61">
        <v>0</v>
      </c>
      <c r="P271" s="61">
        <v>0</v>
      </c>
      <c r="Q271" s="61">
        <v>0</v>
      </c>
      <c r="R271" s="61">
        <v>0</v>
      </c>
      <c r="S271" s="61">
        <v>0</v>
      </c>
      <c r="T271" s="60">
        <v>0</v>
      </c>
      <c r="U271" s="61">
        <v>0</v>
      </c>
      <c r="V271" s="61">
        <v>0</v>
      </c>
      <c r="W271" s="61">
        <v>0</v>
      </c>
      <c r="X271" s="71">
        <v>1</v>
      </c>
      <c r="Y271" s="72">
        <v>1</v>
      </c>
      <c r="Z271" s="61">
        <v>0</v>
      </c>
      <c r="AA271" s="60">
        <v>0</v>
      </c>
      <c r="AB271" s="61">
        <v>0</v>
      </c>
      <c r="AC271" s="61">
        <v>0</v>
      </c>
      <c r="AD271" s="61">
        <v>0</v>
      </c>
      <c r="AE271" s="61">
        <v>0</v>
      </c>
      <c r="AF271" s="60">
        <v>0</v>
      </c>
      <c r="AG271" s="61">
        <v>0</v>
      </c>
      <c r="AH271" s="61">
        <v>0</v>
      </c>
      <c r="AI271" s="61">
        <v>0</v>
      </c>
      <c r="AJ271" s="61">
        <v>0</v>
      </c>
      <c r="AK271" s="64" t="s">
        <v>25</v>
      </c>
    </row>
    <row r="272" spans="1:37" ht="17.25" thickBot="1">
      <c r="A272" s="73">
        <v>270</v>
      </c>
      <c r="B272" s="58" t="s">
        <v>3003</v>
      </c>
      <c r="C272" s="59" t="s">
        <v>1823</v>
      </c>
      <c r="D272" s="70" t="s">
        <v>104</v>
      </c>
      <c r="E272" s="59" t="s">
        <v>87</v>
      </c>
      <c r="F272" s="70" t="s">
        <v>3679</v>
      </c>
      <c r="G272" s="70">
        <v>1997</v>
      </c>
      <c r="H272" s="71">
        <v>3</v>
      </c>
      <c r="I272" s="72">
        <v>1</v>
      </c>
      <c r="J272" s="72">
        <v>123</v>
      </c>
      <c r="K272" s="72">
        <v>1.4</v>
      </c>
      <c r="L272" s="60">
        <v>0</v>
      </c>
      <c r="M272" s="61">
        <v>0</v>
      </c>
      <c r="N272" s="61">
        <v>0</v>
      </c>
      <c r="O272" s="61">
        <v>0</v>
      </c>
      <c r="P272" s="61">
        <v>0</v>
      </c>
      <c r="Q272" s="61">
        <v>0</v>
      </c>
      <c r="R272" s="72">
        <v>2</v>
      </c>
      <c r="S272" s="61">
        <v>0</v>
      </c>
      <c r="T272" s="60">
        <v>0</v>
      </c>
      <c r="U272" s="61">
        <v>0</v>
      </c>
      <c r="V272" s="72">
        <v>0.1</v>
      </c>
      <c r="W272" s="72">
        <v>0.1</v>
      </c>
      <c r="X272" s="71">
        <v>4</v>
      </c>
      <c r="Y272" s="72">
        <v>7</v>
      </c>
      <c r="Z272" s="72">
        <v>7</v>
      </c>
      <c r="AA272" s="60">
        <v>0</v>
      </c>
      <c r="AB272" s="61">
        <v>0</v>
      </c>
      <c r="AC272" s="61">
        <v>0</v>
      </c>
      <c r="AD272" s="61">
        <v>0</v>
      </c>
      <c r="AE272" s="61">
        <v>0</v>
      </c>
      <c r="AF272" s="60">
        <v>0</v>
      </c>
      <c r="AG272" s="72">
        <v>0.08</v>
      </c>
      <c r="AH272" s="72">
        <v>0.08</v>
      </c>
      <c r="AI272" s="61">
        <v>0</v>
      </c>
      <c r="AJ272" s="72">
        <v>0.08</v>
      </c>
      <c r="AK272" s="64" t="s">
        <v>25</v>
      </c>
    </row>
    <row r="273" spans="1:37" ht="17.25" thickBot="1">
      <c r="A273" s="73">
        <v>271</v>
      </c>
      <c r="B273" s="58" t="s">
        <v>267</v>
      </c>
      <c r="C273" s="59" t="s">
        <v>1840</v>
      </c>
      <c r="D273" s="70" t="s">
        <v>1821</v>
      </c>
      <c r="E273" s="59" t="s">
        <v>95</v>
      </c>
      <c r="F273" s="70" t="s">
        <v>3680</v>
      </c>
      <c r="G273" s="70">
        <v>1992</v>
      </c>
      <c r="H273" s="71">
        <v>3</v>
      </c>
      <c r="I273" s="61">
        <v>0</v>
      </c>
      <c r="J273" s="72">
        <v>57</v>
      </c>
      <c r="K273" s="72">
        <v>0.6</v>
      </c>
      <c r="L273" s="60">
        <v>0</v>
      </c>
      <c r="M273" s="61">
        <v>0</v>
      </c>
      <c r="N273" s="61">
        <v>0</v>
      </c>
      <c r="O273" s="61">
        <v>0</v>
      </c>
      <c r="P273" s="61">
        <v>0</v>
      </c>
      <c r="Q273" s="61">
        <v>0</v>
      </c>
      <c r="R273" s="61">
        <v>0</v>
      </c>
      <c r="S273" s="61">
        <v>0</v>
      </c>
      <c r="T273" s="71">
        <v>0.3</v>
      </c>
      <c r="U273" s="72">
        <v>0.3</v>
      </c>
      <c r="V273" s="61">
        <v>0</v>
      </c>
      <c r="W273" s="72">
        <v>0.3</v>
      </c>
      <c r="X273" s="71">
        <v>1</v>
      </c>
      <c r="Y273" s="72">
        <v>2</v>
      </c>
      <c r="Z273" s="72">
        <v>9</v>
      </c>
      <c r="AA273" s="60">
        <v>0</v>
      </c>
      <c r="AB273" s="61">
        <v>0</v>
      </c>
      <c r="AC273" s="61">
        <v>0</v>
      </c>
      <c r="AD273" s="61">
        <v>0</v>
      </c>
      <c r="AE273" s="61">
        <v>0</v>
      </c>
      <c r="AF273" s="71">
        <v>0.43</v>
      </c>
      <c r="AG273" s="61">
        <v>0</v>
      </c>
      <c r="AH273" s="72">
        <v>0.43</v>
      </c>
      <c r="AI273" s="72">
        <v>0.43</v>
      </c>
      <c r="AJ273" s="72">
        <v>0.43</v>
      </c>
      <c r="AK273" s="64" t="s">
        <v>25</v>
      </c>
    </row>
    <row r="274" spans="1:37" ht="17.25" thickBot="1">
      <c r="A274" s="73">
        <v>272</v>
      </c>
      <c r="B274" s="58" t="s">
        <v>2717</v>
      </c>
      <c r="C274" s="59" t="s">
        <v>1814</v>
      </c>
      <c r="D274" s="70" t="s">
        <v>102</v>
      </c>
      <c r="E274" s="59" t="s">
        <v>2668</v>
      </c>
      <c r="F274" s="70" t="s">
        <v>3681</v>
      </c>
      <c r="G274" s="70">
        <v>1995</v>
      </c>
      <c r="H274" s="71">
        <v>5</v>
      </c>
      <c r="I274" s="72">
        <v>5</v>
      </c>
      <c r="J274" s="72">
        <v>433</v>
      </c>
      <c r="K274" s="72">
        <v>4.8</v>
      </c>
      <c r="L274" s="71">
        <v>2</v>
      </c>
      <c r="M274" s="72">
        <v>1</v>
      </c>
      <c r="N274" s="72">
        <v>3</v>
      </c>
      <c r="O274" s="61">
        <v>0</v>
      </c>
      <c r="P274" s="72">
        <v>2</v>
      </c>
      <c r="Q274" s="72">
        <v>2</v>
      </c>
      <c r="R274" s="61">
        <v>0</v>
      </c>
      <c r="S274" s="61">
        <v>0</v>
      </c>
      <c r="T274" s="71">
        <v>2.5</v>
      </c>
      <c r="U274" s="72">
        <v>0.9</v>
      </c>
      <c r="V274" s="72">
        <v>0.2</v>
      </c>
      <c r="W274" s="72">
        <v>1.1000000000000001</v>
      </c>
      <c r="X274" s="71">
        <v>5</v>
      </c>
      <c r="Y274" s="72">
        <v>18</v>
      </c>
      <c r="Z274" s="72">
        <v>30</v>
      </c>
      <c r="AA274" s="71">
        <v>0.42</v>
      </c>
      <c r="AB274" s="72">
        <v>0.21</v>
      </c>
      <c r="AC274" s="72">
        <v>0.62</v>
      </c>
      <c r="AD274" s="61">
        <v>0</v>
      </c>
      <c r="AE274" s="72">
        <v>0.21</v>
      </c>
      <c r="AF274" s="71">
        <v>0.52</v>
      </c>
      <c r="AG274" s="72">
        <v>0.04</v>
      </c>
      <c r="AH274" s="72">
        <v>0.56999999999999995</v>
      </c>
      <c r="AI274" s="72">
        <v>0.2</v>
      </c>
      <c r="AJ274" s="72">
        <v>0.24</v>
      </c>
      <c r="AK274" s="64" t="s">
        <v>25</v>
      </c>
    </row>
    <row r="275" spans="1:37" ht="17.25" thickBot="1">
      <c r="A275" s="73">
        <v>273</v>
      </c>
      <c r="B275" s="58" t="s">
        <v>268</v>
      </c>
      <c r="C275" s="59" t="s">
        <v>1814</v>
      </c>
      <c r="D275" s="70" t="s">
        <v>103</v>
      </c>
      <c r="E275" s="59" t="s">
        <v>69</v>
      </c>
      <c r="F275" s="70" t="s">
        <v>3682</v>
      </c>
      <c r="G275" s="70">
        <v>1999</v>
      </c>
      <c r="H275" s="71">
        <v>2</v>
      </c>
      <c r="I275" s="72">
        <v>2</v>
      </c>
      <c r="J275" s="72">
        <v>151</v>
      </c>
      <c r="K275" s="72">
        <v>1.7</v>
      </c>
      <c r="L275" s="60">
        <v>0</v>
      </c>
      <c r="M275" s="61">
        <v>0</v>
      </c>
      <c r="N275" s="61">
        <v>0</v>
      </c>
      <c r="O275" s="61">
        <v>0</v>
      </c>
      <c r="P275" s="61">
        <v>0</v>
      </c>
      <c r="Q275" s="61">
        <v>0</v>
      </c>
      <c r="R275" s="61">
        <v>0</v>
      </c>
      <c r="S275" s="61">
        <v>0</v>
      </c>
      <c r="T275" s="60">
        <v>0</v>
      </c>
      <c r="U275" s="61">
        <v>0</v>
      </c>
      <c r="V275" s="61">
        <v>0</v>
      </c>
      <c r="W275" s="61">
        <v>0</v>
      </c>
      <c r="X275" s="71">
        <v>2</v>
      </c>
      <c r="Y275" s="72">
        <v>4</v>
      </c>
      <c r="Z275" s="72">
        <v>6</v>
      </c>
      <c r="AA275" s="60">
        <v>0</v>
      </c>
      <c r="AB275" s="61">
        <v>0</v>
      </c>
      <c r="AC275" s="61">
        <v>0</v>
      </c>
      <c r="AD275" s="61">
        <v>0</v>
      </c>
      <c r="AE275" s="61">
        <v>0</v>
      </c>
      <c r="AF275" s="60">
        <v>0</v>
      </c>
      <c r="AG275" s="72">
        <v>0.03</v>
      </c>
      <c r="AH275" s="72">
        <v>0.03</v>
      </c>
      <c r="AI275" s="61">
        <v>0</v>
      </c>
      <c r="AJ275" s="72">
        <v>0.03</v>
      </c>
      <c r="AK275" s="64" t="s">
        <v>25</v>
      </c>
    </row>
    <row r="276" spans="1:37" ht="17.25" thickBot="1">
      <c r="A276" s="73">
        <v>274</v>
      </c>
      <c r="B276" s="58" t="s">
        <v>270</v>
      </c>
      <c r="C276" s="59" t="s">
        <v>1864</v>
      </c>
      <c r="D276" s="70" t="s">
        <v>2863</v>
      </c>
      <c r="E276" s="59" t="s">
        <v>81</v>
      </c>
      <c r="F276" s="70" t="s">
        <v>3683</v>
      </c>
      <c r="G276" s="70">
        <v>2001</v>
      </c>
      <c r="H276" s="71">
        <v>5</v>
      </c>
      <c r="I276" s="72">
        <v>2</v>
      </c>
      <c r="J276" s="72">
        <v>191</v>
      </c>
      <c r="K276" s="72">
        <v>2.1</v>
      </c>
      <c r="L276" s="60">
        <v>0</v>
      </c>
      <c r="M276" s="61">
        <v>0</v>
      </c>
      <c r="N276" s="61">
        <v>0</v>
      </c>
      <c r="O276" s="61">
        <v>0</v>
      </c>
      <c r="P276" s="61">
        <v>0</v>
      </c>
      <c r="Q276" s="61">
        <v>0</v>
      </c>
      <c r="R276" s="72">
        <v>1</v>
      </c>
      <c r="S276" s="61">
        <v>0</v>
      </c>
      <c r="T276" s="71">
        <v>0.1</v>
      </c>
      <c r="U276" s="72">
        <v>0.1</v>
      </c>
      <c r="V276" s="72">
        <v>0.8</v>
      </c>
      <c r="W276" s="72">
        <v>0.9</v>
      </c>
      <c r="X276" s="71">
        <v>10</v>
      </c>
      <c r="Y276" s="72">
        <v>5</v>
      </c>
      <c r="Z276" s="72">
        <v>14</v>
      </c>
      <c r="AA276" s="60">
        <v>0</v>
      </c>
      <c r="AB276" s="61">
        <v>0</v>
      </c>
      <c r="AC276" s="61">
        <v>0</v>
      </c>
      <c r="AD276" s="61">
        <v>0</v>
      </c>
      <c r="AE276" s="61">
        <v>0</v>
      </c>
      <c r="AF276" s="71">
        <v>0.04</v>
      </c>
      <c r="AG276" s="72">
        <v>0.39</v>
      </c>
      <c r="AH276" s="72">
        <v>0.44</v>
      </c>
      <c r="AI276" s="72">
        <v>0.04</v>
      </c>
      <c r="AJ276" s="72">
        <v>0.44</v>
      </c>
      <c r="AK276" s="64" t="s">
        <v>25</v>
      </c>
    </row>
    <row r="277" spans="1:37" ht="17.25" thickBot="1">
      <c r="A277" s="73">
        <v>275</v>
      </c>
      <c r="B277" s="58" t="s">
        <v>2861</v>
      </c>
      <c r="C277" s="59" t="s">
        <v>1824</v>
      </c>
      <c r="D277" s="70" t="s">
        <v>102</v>
      </c>
      <c r="E277" s="59" t="s">
        <v>75</v>
      </c>
      <c r="F277" s="70" t="s">
        <v>3684</v>
      </c>
      <c r="G277" s="70">
        <v>2001</v>
      </c>
      <c r="H277" s="71">
        <v>2</v>
      </c>
      <c r="I277" s="61">
        <v>0</v>
      </c>
      <c r="J277" s="72">
        <v>15</v>
      </c>
      <c r="K277" s="72">
        <v>0.2</v>
      </c>
      <c r="L277" s="60">
        <v>0</v>
      </c>
      <c r="M277" s="61">
        <v>0</v>
      </c>
      <c r="N277" s="61">
        <v>0</v>
      </c>
      <c r="O277" s="61">
        <v>0</v>
      </c>
      <c r="P277" s="61">
        <v>0</v>
      </c>
      <c r="Q277" s="61">
        <v>0</v>
      </c>
      <c r="R277" s="61">
        <v>0</v>
      </c>
      <c r="S277" s="61">
        <v>0</v>
      </c>
      <c r="T277" s="60">
        <v>0</v>
      </c>
      <c r="U277" s="61">
        <v>0</v>
      </c>
      <c r="V277" s="61">
        <v>0</v>
      </c>
      <c r="W277" s="61">
        <v>0</v>
      </c>
      <c r="X277" s="60">
        <v>0</v>
      </c>
      <c r="Y277" s="72">
        <v>1</v>
      </c>
      <c r="Z277" s="61">
        <v>0</v>
      </c>
      <c r="AA277" s="60">
        <v>0</v>
      </c>
      <c r="AB277" s="61">
        <v>0</v>
      </c>
      <c r="AC277" s="61">
        <v>0</v>
      </c>
      <c r="AD277" s="61">
        <v>0</v>
      </c>
      <c r="AE277" s="61">
        <v>0</v>
      </c>
      <c r="AF277" s="60">
        <v>0</v>
      </c>
      <c r="AG277" s="61">
        <v>0</v>
      </c>
      <c r="AH277" s="61">
        <v>0</v>
      </c>
      <c r="AI277" s="61">
        <v>0</v>
      </c>
      <c r="AJ277" s="61">
        <v>0</v>
      </c>
      <c r="AK277" s="64" t="s">
        <v>25</v>
      </c>
    </row>
    <row r="278" spans="1:37" ht="17.25" thickBot="1">
      <c r="A278" s="73">
        <v>276</v>
      </c>
      <c r="B278" s="58" t="s">
        <v>271</v>
      </c>
      <c r="C278" s="59" t="s">
        <v>1814</v>
      </c>
      <c r="D278" s="70" t="s">
        <v>102</v>
      </c>
      <c r="E278" s="59" t="s">
        <v>67</v>
      </c>
      <c r="F278" s="70" t="s">
        <v>3324</v>
      </c>
      <c r="G278" s="70">
        <v>1995</v>
      </c>
      <c r="H278" s="71">
        <v>1</v>
      </c>
      <c r="I278" s="61">
        <v>0</v>
      </c>
      <c r="J278" s="72">
        <v>5</v>
      </c>
      <c r="K278" s="72">
        <v>0.1</v>
      </c>
      <c r="L278" s="60">
        <v>0</v>
      </c>
      <c r="M278" s="72">
        <v>1</v>
      </c>
      <c r="N278" s="72">
        <v>1</v>
      </c>
      <c r="O278" s="61">
        <v>0</v>
      </c>
      <c r="P278" s="61">
        <v>0</v>
      </c>
      <c r="Q278" s="61">
        <v>0</v>
      </c>
      <c r="R278" s="61">
        <v>0</v>
      </c>
      <c r="S278" s="61">
        <v>0</v>
      </c>
      <c r="T278" s="60">
        <v>0</v>
      </c>
      <c r="U278" s="61">
        <v>0</v>
      </c>
      <c r="V278" s="72">
        <v>0.6</v>
      </c>
      <c r="W278" s="72">
        <v>0.6</v>
      </c>
      <c r="X278" s="71">
        <v>1</v>
      </c>
      <c r="Y278" s="72">
        <v>3</v>
      </c>
      <c r="Z278" s="61">
        <v>0</v>
      </c>
      <c r="AA278" s="60">
        <v>0</v>
      </c>
      <c r="AB278" s="72">
        <v>18</v>
      </c>
      <c r="AC278" s="72">
        <v>18</v>
      </c>
      <c r="AD278" s="61">
        <v>0</v>
      </c>
      <c r="AE278" s="72">
        <v>18</v>
      </c>
      <c r="AF278" s="60">
        <v>0</v>
      </c>
      <c r="AG278" s="72">
        <v>10.18</v>
      </c>
      <c r="AH278" s="72">
        <v>10.18</v>
      </c>
      <c r="AI278" s="61">
        <v>0</v>
      </c>
      <c r="AJ278" s="72">
        <v>10.18</v>
      </c>
      <c r="AK278" s="64" t="s">
        <v>25</v>
      </c>
    </row>
    <row r="279" spans="1:37" ht="17.25" thickBot="1">
      <c r="A279" s="73">
        <v>277</v>
      </c>
      <c r="B279" s="58" t="s">
        <v>272</v>
      </c>
      <c r="C279" s="59" t="s">
        <v>1864</v>
      </c>
      <c r="D279" s="70" t="s">
        <v>104</v>
      </c>
      <c r="E279" s="59" t="s">
        <v>96</v>
      </c>
      <c r="F279" s="70" t="s">
        <v>3685</v>
      </c>
      <c r="G279" s="70">
        <v>1999</v>
      </c>
      <c r="H279" s="71">
        <v>2</v>
      </c>
      <c r="I279" s="72">
        <v>2</v>
      </c>
      <c r="J279" s="72">
        <v>180</v>
      </c>
      <c r="K279" s="72">
        <v>2</v>
      </c>
      <c r="L279" s="60">
        <v>0</v>
      </c>
      <c r="M279" s="61">
        <v>0</v>
      </c>
      <c r="N279" s="61">
        <v>0</v>
      </c>
      <c r="O279" s="61">
        <v>0</v>
      </c>
      <c r="P279" s="61">
        <v>0</v>
      </c>
      <c r="Q279" s="61">
        <v>0</v>
      </c>
      <c r="R279" s="61">
        <v>0</v>
      </c>
      <c r="S279" s="61">
        <v>0</v>
      </c>
      <c r="T279" s="71">
        <v>0.2</v>
      </c>
      <c r="U279" s="72">
        <v>0.2</v>
      </c>
      <c r="V279" s="61">
        <v>0</v>
      </c>
      <c r="W279" s="72">
        <v>0.2</v>
      </c>
      <c r="X279" s="71">
        <v>1</v>
      </c>
      <c r="Y279" s="72">
        <v>3</v>
      </c>
      <c r="Z279" s="72">
        <v>2</v>
      </c>
      <c r="AA279" s="60">
        <v>0</v>
      </c>
      <c r="AB279" s="61">
        <v>0</v>
      </c>
      <c r="AC279" s="61">
        <v>0</v>
      </c>
      <c r="AD279" s="61">
        <v>0</v>
      </c>
      <c r="AE279" s="61">
        <v>0</v>
      </c>
      <c r="AF279" s="71">
        <v>0.08</v>
      </c>
      <c r="AG279" s="61">
        <v>0</v>
      </c>
      <c r="AH279" s="72">
        <v>0.08</v>
      </c>
      <c r="AI279" s="72">
        <v>0.08</v>
      </c>
      <c r="AJ279" s="72">
        <v>0.08</v>
      </c>
      <c r="AK279" s="64" t="s">
        <v>25</v>
      </c>
    </row>
    <row r="280" spans="1:37" ht="17.25" thickBot="1">
      <c r="A280" s="73">
        <v>278</v>
      </c>
      <c r="B280" s="58" t="s">
        <v>374</v>
      </c>
      <c r="C280" s="59" t="s">
        <v>1870</v>
      </c>
      <c r="D280" s="70" t="s">
        <v>103</v>
      </c>
      <c r="E280" s="59" t="s">
        <v>2668</v>
      </c>
      <c r="F280" s="70" t="s">
        <v>3686</v>
      </c>
      <c r="G280" s="70">
        <v>1994</v>
      </c>
      <c r="H280" s="71">
        <v>5</v>
      </c>
      <c r="I280" s="72">
        <v>5</v>
      </c>
      <c r="J280" s="72">
        <v>450</v>
      </c>
      <c r="K280" s="72">
        <v>5</v>
      </c>
      <c r="L280" s="60">
        <v>0</v>
      </c>
      <c r="M280" s="61">
        <v>0</v>
      </c>
      <c r="N280" s="61">
        <v>0</v>
      </c>
      <c r="O280" s="61">
        <v>0</v>
      </c>
      <c r="P280" s="61">
        <v>0</v>
      </c>
      <c r="Q280" s="61">
        <v>0</v>
      </c>
      <c r="R280" s="72">
        <v>2</v>
      </c>
      <c r="S280" s="61">
        <v>0</v>
      </c>
      <c r="T280" s="71">
        <v>0.1</v>
      </c>
      <c r="U280" s="72">
        <v>0.1</v>
      </c>
      <c r="V280" s="72">
        <v>0.3</v>
      </c>
      <c r="W280" s="72">
        <v>0.4</v>
      </c>
      <c r="X280" s="60">
        <v>0</v>
      </c>
      <c r="Y280" s="72">
        <v>13</v>
      </c>
      <c r="Z280" s="72">
        <v>4</v>
      </c>
      <c r="AA280" s="60">
        <v>0</v>
      </c>
      <c r="AB280" s="61">
        <v>0</v>
      </c>
      <c r="AC280" s="61">
        <v>0</v>
      </c>
      <c r="AD280" s="61">
        <v>0</v>
      </c>
      <c r="AE280" s="61">
        <v>0</v>
      </c>
      <c r="AF280" s="71">
        <v>0.02</v>
      </c>
      <c r="AG280" s="72">
        <v>0.06</v>
      </c>
      <c r="AH280" s="72">
        <v>0.08</v>
      </c>
      <c r="AI280" s="72">
        <v>0.02</v>
      </c>
      <c r="AJ280" s="72">
        <v>0.08</v>
      </c>
      <c r="AK280" s="64" t="s">
        <v>25</v>
      </c>
    </row>
    <row r="281" spans="1:37" ht="17.25" thickBot="1">
      <c r="A281" s="73">
        <v>279</v>
      </c>
      <c r="B281" s="58" t="s">
        <v>273</v>
      </c>
      <c r="C281" s="59" t="s">
        <v>1814</v>
      </c>
      <c r="D281" s="70" t="s">
        <v>102</v>
      </c>
      <c r="E281" s="59" t="s">
        <v>63</v>
      </c>
      <c r="F281" s="70" t="s">
        <v>3334</v>
      </c>
      <c r="G281" s="70">
        <v>1999</v>
      </c>
      <c r="H281" s="71">
        <v>2</v>
      </c>
      <c r="I281" s="61">
        <v>0</v>
      </c>
      <c r="J281" s="72">
        <v>15</v>
      </c>
      <c r="K281" s="72">
        <v>0.2</v>
      </c>
      <c r="L281" s="60">
        <v>0</v>
      </c>
      <c r="M281" s="61">
        <v>0</v>
      </c>
      <c r="N281" s="61">
        <v>0</v>
      </c>
      <c r="O281" s="61">
        <v>0</v>
      </c>
      <c r="P281" s="61">
        <v>0</v>
      </c>
      <c r="Q281" s="61">
        <v>0</v>
      </c>
      <c r="R281" s="61">
        <v>0</v>
      </c>
      <c r="S281" s="61">
        <v>0</v>
      </c>
      <c r="T281" s="60">
        <v>0</v>
      </c>
      <c r="U281" s="61">
        <v>0</v>
      </c>
      <c r="V281" s="72">
        <v>0.1</v>
      </c>
      <c r="W281" s="72">
        <v>0.1</v>
      </c>
      <c r="X281" s="71">
        <v>2</v>
      </c>
      <c r="Y281" s="61">
        <v>0</v>
      </c>
      <c r="Z281" s="72">
        <v>5</v>
      </c>
      <c r="AA281" s="60">
        <v>0</v>
      </c>
      <c r="AB281" s="61">
        <v>0</v>
      </c>
      <c r="AC281" s="61">
        <v>0</v>
      </c>
      <c r="AD281" s="61">
        <v>0</v>
      </c>
      <c r="AE281" s="61">
        <v>0</v>
      </c>
      <c r="AF281" s="71">
        <v>0.14000000000000001</v>
      </c>
      <c r="AG281" s="72">
        <v>0.45</v>
      </c>
      <c r="AH281" s="72">
        <v>0.57999999999999996</v>
      </c>
      <c r="AI281" s="72">
        <v>0.14000000000000001</v>
      </c>
      <c r="AJ281" s="72">
        <v>0.57999999999999996</v>
      </c>
      <c r="AK281" s="64" t="s">
        <v>25</v>
      </c>
    </row>
    <row r="282" spans="1:37" ht="17.25" thickBot="1">
      <c r="A282" s="73">
        <v>280</v>
      </c>
      <c r="B282" s="58" t="s">
        <v>274</v>
      </c>
      <c r="C282" s="59" t="s">
        <v>1824</v>
      </c>
      <c r="D282" s="70" t="s">
        <v>111</v>
      </c>
      <c r="E282" s="59" t="s">
        <v>95</v>
      </c>
      <c r="F282" s="70" t="s">
        <v>3687</v>
      </c>
      <c r="G282" s="70">
        <v>1989</v>
      </c>
      <c r="H282" s="71">
        <v>6</v>
      </c>
      <c r="I282" s="72">
        <v>6</v>
      </c>
      <c r="J282" s="72">
        <v>540</v>
      </c>
      <c r="K282" s="72">
        <v>6</v>
      </c>
      <c r="L282" s="60">
        <v>0</v>
      </c>
      <c r="M282" s="61">
        <v>0</v>
      </c>
      <c r="N282" s="61">
        <v>0</v>
      </c>
      <c r="O282" s="61">
        <v>0</v>
      </c>
      <c r="P282" s="61">
        <v>0</v>
      </c>
      <c r="Q282" s="61">
        <v>0</v>
      </c>
      <c r="R282" s="72">
        <v>2</v>
      </c>
      <c r="S282" s="61">
        <v>0</v>
      </c>
      <c r="T282" s="60">
        <v>0</v>
      </c>
      <c r="U282" s="61">
        <v>0</v>
      </c>
      <c r="V282" s="61">
        <v>0</v>
      </c>
      <c r="W282" s="61">
        <v>0</v>
      </c>
      <c r="X282" s="60">
        <v>0</v>
      </c>
      <c r="Y282" s="61">
        <v>0</v>
      </c>
      <c r="Z282" s="61">
        <v>0</v>
      </c>
      <c r="AA282" s="60">
        <v>0</v>
      </c>
      <c r="AB282" s="61">
        <v>0</v>
      </c>
      <c r="AC282" s="61">
        <v>0</v>
      </c>
      <c r="AD282" s="61">
        <v>0</v>
      </c>
      <c r="AE282" s="61">
        <v>0</v>
      </c>
      <c r="AF282" s="60">
        <v>0</v>
      </c>
      <c r="AG282" s="61">
        <v>0</v>
      </c>
      <c r="AH282" s="61">
        <v>0</v>
      </c>
      <c r="AI282" s="61">
        <v>0</v>
      </c>
      <c r="AJ282" s="61">
        <v>0</v>
      </c>
      <c r="AK282" s="64" t="s">
        <v>25</v>
      </c>
    </row>
    <row r="283" spans="1:37" ht="17.25" thickBot="1">
      <c r="A283" s="73">
        <v>281</v>
      </c>
      <c r="B283" s="58" t="s">
        <v>275</v>
      </c>
      <c r="C283" s="59" t="s">
        <v>1843</v>
      </c>
      <c r="D283" s="70" t="s">
        <v>1812</v>
      </c>
      <c r="E283" s="59" t="s">
        <v>93</v>
      </c>
      <c r="F283" s="70" t="s">
        <v>3688</v>
      </c>
      <c r="G283" s="70">
        <v>2000</v>
      </c>
      <c r="H283" s="71">
        <v>6</v>
      </c>
      <c r="I283" s="72">
        <v>6</v>
      </c>
      <c r="J283" s="72">
        <v>540</v>
      </c>
      <c r="K283" s="72">
        <v>6</v>
      </c>
      <c r="L283" s="71">
        <v>1</v>
      </c>
      <c r="M283" s="72">
        <v>4</v>
      </c>
      <c r="N283" s="72">
        <v>5</v>
      </c>
      <c r="O283" s="72">
        <v>1</v>
      </c>
      <c r="P283" s="61">
        <v>0</v>
      </c>
      <c r="Q283" s="61">
        <v>0</v>
      </c>
      <c r="R283" s="72">
        <v>1</v>
      </c>
      <c r="S283" s="61">
        <v>0</v>
      </c>
      <c r="T283" s="71">
        <v>1.3</v>
      </c>
      <c r="U283" s="72">
        <v>1.3</v>
      </c>
      <c r="V283" s="72">
        <v>1.9</v>
      </c>
      <c r="W283" s="72">
        <v>3.2</v>
      </c>
      <c r="X283" s="71">
        <v>35</v>
      </c>
      <c r="Y283" s="72">
        <v>21</v>
      </c>
      <c r="Z283" s="72">
        <v>55</v>
      </c>
      <c r="AA283" s="71">
        <v>0.17</v>
      </c>
      <c r="AB283" s="72">
        <v>0.67</v>
      </c>
      <c r="AC283" s="72">
        <v>0.83</v>
      </c>
      <c r="AD283" s="72">
        <v>0.17</v>
      </c>
      <c r="AE283" s="72">
        <v>0.83</v>
      </c>
      <c r="AF283" s="71">
        <v>0.22</v>
      </c>
      <c r="AG283" s="72">
        <v>0.32</v>
      </c>
      <c r="AH283" s="72">
        <v>0.54</v>
      </c>
      <c r="AI283" s="72">
        <v>0.22</v>
      </c>
      <c r="AJ283" s="72">
        <v>0.54</v>
      </c>
      <c r="AK283" s="64" t="s">
        <v>25</v>
      </c>
    </row>
    <row r="284" spans="1:37" ht="17.25" thickBot="1">
      <c r="A284" s="73">
        <v>282</v>
      </c>
      <c r="B284" s="58" t="s">
        <v>276</v>
      </c>
      <c r="C284" s="59" t="s">
        <v>1853</v>
      </c>
      <c r="D284" s="70" t="s">
        <v>104</v>
      </c>
      <c r="E284" s="59" t="s">
        <v>87</v>
      </c>
      <c r="F284" s="70" t="s">
        <v>3689</v>
      </c>
      <c r="G284" s="70">
        <v>1996</v>
      </c>
      <c r="H284" s="71">
        <v>3</v>
      </c>
      <c r="I284" s="72">
        <v>1</v>
      </c>
      <c r="J284" s="72">
        <v>125</v>
      </c>
      <c r="K284" s="72">
        <v>1.4</v>
      </c>
      <c r="L284" s="60">
        <v>0</v>
      </c>
      <c r="M284" s="61">
        <v>0</v>
      </c>
      <c r="N284" s="61">
        <v>0</v>
      </c>
      <c r="O284" s="61">
        <v>0</v>
      </c>
      <c r="P284" s="61">
        <v>0</v>
      </c>
      <c r="Q284" s="61">
        <v>0</v>
      </c>
      <c r="R284" s="61">
        <v>0</v>
      </c>
      <c r="S284" s="61">
        <v>0</v>
      </c>
      <c r="T284" s="60">
        <v>0</v>
      </c>
      <c r="U284" s="61">
        <v>0</v>
      </c>
      <c r="V284" s="61">
        <v>0</v>
      </c>
      <c r="W284" s="61">
        <v>0</v>
      </c>
      <c r="X284" s="60">
        <v>0</v>
      </c>
      <c r="Y284" s="72">
        <v>6</v>
      </c>
      <c r="Z284" s="61">
        <v>0</v>
      </c>
      <c r="AA284" s="60">
        <v>0</v>
      </c>
      <c r="AB284" s="61">
        <v>0</v>
      </c>
      <c r="AC284" s="61">
        <v>0</v>
      </c>
      <c r="AD284" s="61">
        <v>0</v>
      </c>
      <c r="AE284" s="61">
        <v>0</v>
      </c>
      <c r="AF284" s="60">
        <v>0</v>
      </c>
      <c r="AG284" s="61">
        <v>0</v>
      </c>
      <c r="AH284" s="61">
        <v>0</v>
      </c>
      <c r="AI284" s="61">
        <v>0</v>
      </c>
      <c r="AJ284" s="61">
        <v>0</v>
      </c>
      <c r="AK284" s="64" t="s">
        <v>25</v>
      </c>
    </row>
    <row r="285" spans="1:37" ht="17.25" thickBot="1">
      <c r="A285" s="73">
        <v>283</v>
      </c>
      <c r="B285" s="58" t="s">
        <v>277</v>
      </c>
      <c r="C285" s="59" t="s">
        <v>1814</v>
      </c>
      <c r="D285" s="70" t="s">
        <v>102</v>
      </c>
      <c r="E285" s="59" t="s">
        <v>63</v>
      </c>
      <c r="F285" s="70" t="s">
        <v>3690</v>
      </c>
      <c r="G285" s="70">
        <v>1999</v>
      </c>
      <c r="H285" s="71">
        <v>6</v>
      </c>
      <c r="I285" s="72">
        <v>5</v>
      </c>
      <c r="J285" s="72">
        <v>426</v>
      </c>
      <c r="K285" s="72">
        <v>4.7</v>
      </c>
      <c r="L285" s="71">
        <v>2</v>
      </c>
      <c r="M285" s="61">
        <v>0</v>
      </c>
      <c r="N285" s="72">
        <v>2</v>
      </c>
      <c r="O285" s="72">
        <v>2</v>
      </c>
      <c r="P285" s="61">
        <v>0</v>
      </c>
      <c r="Q285" s="61">
        <v>0</v>
      </c>
      <c r="R285" s="72">
        <v>1</v>
      </c>
      <c r="S285" s="61">
        <v>0</v>
      </c>
      <c r="T285" s="71">
        <v>1.6</v>
      </c>
      <c r="U285" s="72">
        <v>1.6</v>
      </c>
      <c r="V285" s="72">
        <v>0.2</v>
      </c>
      <c r="W285" s="72">
        <v>1.7</v>
      </c>
      <c r="X285" s="71">
        <v>4</v>
      </c>
      <c r="Y285" s="72">
        <v>6</v>
      </c>
      <c r="Z285" s="72">
        <v>21</v>
      </c>
      <c r="AA285" s="71">
        <v>0.42</v>
      </c>
      <c r="AB285" s="61">
        <v>0</v>
      </c>
      <c r="AC285" s="72">
        <v>0.42</v>
      </c>
      <c r="AD285" s="72">
        <v>0.42</v>
      </c>
      <c r="AE285" s="72">
        <v>0.42</v>
      </c>
      <c r="AF285" s="71">
        <v>0.33</v>
      </c>
      <c r="AG285" s="72">
        <v>0.04</v>
      </c>
      <c r="AH285" s="72">
        <v>0.37</v>
      </c>
      <c r="AI285" s="72">
        <v>0.33</v>
      </c>
      <c r="AJ285" s="72">
        <v>0.37</v>
      </c>
      <c r="AK285" s="64" t="s">
        <v>25</v>
      </c>
    </row>
    <row r="286" spans="1:37" ht="17.25" thickBot="1">
      <c r="A286" s="73">
        <v>284</v>
      </c>
      <c r="B286" s="58" t="s">
        <v>2718</v>
      </c>
      <c r="C286" s="59" t="s">
        <v>1852</v>
      </c>
      <c r="D286" s="70" t="s">
        <v>103</v>
      </c>
      <c r="E286" s="59" t="s">
        <v>2353</v>
      </c>
      <c r="F286" s="70" t="s">
        <v>3691</v>
      </c>
      <c r="G286" s="70">
        <v>1991</v>
      </c>
      <c r="H286" s="71">
        <v>6</v>
      </c>
      <c r="I286" s="72">
        <v>5</v>
      </c>
      <c r="J286" s="72">
        <v>431</v>
      </c>
      <c r="K286" s="72">
        <v>4.8</v>
      </c>
      <c r="L286" s="60">
        <v>0</v>
      </c>
      <c r="M286" s="61">
        <v>0</v>
      </c>
      <c r="N286" s="61">
        <v>0</v>
      </c>
      <c r="O286" s="61">
        <v>0</v>
      </c>
      <c r="P286" s="61">
        <v>0</v>
      </c>
      <c r="Q286" s="61">
        <v>0</v>
      </c>
      <c r="R286" s="72">
        <v>1</v>
      </c>
      <c r="S286" s="61">
        <v>0</v>
      </c>
      <c r="T286" s="71">
        <v>0.1</v>
      </c>
      <c r="U286" s="72">
        <v>0.1</v>
      </c>
      <c r="V286" s="72">
        <v>0.3</v>
      </c>
      <c r="W286" s="72">
        <v>0.3</v>
      </c>
      <c r="X286" s="60">
        <v>0</v>
      </c>
      <c r="Y286" s="72">
        <v>17</v>
      </c>
      <c r="Z286" s="72">
        <v>2</v>
      </c>
      <c r="AA286" s="60">
        <v>0</v>
      </c>
      <c r="AB286" s="61">
        <v>0</v>
      </c>
      <c r="AC286" s="61">
        <v>0</v>
      </c>
      <c r="AD286" s="61">
        <v>0</v>
      </c>
      <c r="AE286" s="61">
        <v>0</v>
      </c>
      <c r="AF286" s="71">
        <v>0.02</v>
      </c>
      <c r="AG286" s="72">
        <v>0.06</v>
      </c>
      <c r="AH286" s="72">
        <v>7.0000000000000007E-2</v>
      </c>
      <c r="AI286" s="72">
        <v>0.02</v>
      </c>
      <c r="AJ286" s="72">
        <v>7.0000000000000007E-2</v>
      </c>
      <c r="AK286" s="64" t="s">
        <v>25</v>
      </c>
    </row>
    <row r="287" spans="1:37" ht="17.25" thickBot="1">
      <c r="A287" s="73">
        <v>285</v>
      </c>
      <c r="B287" s="58" t="s">
        <v>278</v>
      </c>
      <c r="C287" s="59" t="s">
        <v>1843</v>
      </c>
      <c r="D287" s="70" t="s">
        <v>103</v>
      </c>
      <c r="E287" s="59" t="s">
        <v>93</v>
      </c>
      <c r="F287" s="70" t="s">
        <v>3692</v>
      </c>
      <c r="G287" s="70">
        <v>1998</v>
      </c>
      <c r="H287" s="71">
        <v>2</v>
      </c>
      <c r="I287" s="72">
        <v>2</v>
      </c>
      <c r="J287" s="72">
        <v>179</v>
      </c>
      <c r="K287" s="72">
        <v>2</v>
      </c>
      <c r="L287" s="60">
        <v>0</v>
      </c>
      <c r="M287" s="61">
        <v>0</v>
      </c>
      <c r="N287" s="61">
        <v>0</v>
      </c>
      <c r="O287" s="61">
        <v>0</v>
      </c>
      <c r="P287" s="61">
        <v>0</v>
      </c>
      <c r="Q287" s="61">
        <v>0</v>
      </c>
      <c r="R287" s="72">
        <v>2</v>
      </c>
      <c r="S287" s="72">
        <v>1</v>
      </c>
      <c r="T287" s="71">
        <v>0.1</v>
      </c>
      <c r="U287" s="72">
        <v>0.1</v>
      </c>
      <c r="V287" s="72">
        <v>0.1</v>
      </c>
      <c r="W287" s="72">
        <v>0.2</v>
      </c>
      <c r="X287" s="71">
        <v>7</v>
      </c>
      <c r="Y287" s="72">
        <v>8</v>
      </c>
      <c r="Z287" s="72">
        <v>9</v>
      </c>
      <c r="AA287" s="60">
        <v>0</v>
      </c>
      <c r="AB287" s="61">
        <v>0</v>
      </c>
      <c r="AC287" s="61">
        <v>0</v>
      </c>
      <c r="AD287" s="61">
        <v>0</v>
      </c>
      <c r="AE287" s="61">
        <v>0</v>
      </c>
      <c r="AF287" s="71">
        <v>0.04</v>
      </c>
      <c r="AG287" s="72">
        <v>0.05</v>
      </c>
      <c r="AH287" s="72">
        <v>0.09</v>
      </c>
      <c r="AI287" s="72">
        <v>0.04</v>
      </c>
      <c r="AJ287" s="72">
        <v>0.09</v>
      </c>
      <c r="AK287" s="64" t="s">
        <v>25</v>
      </c>
    </row>
    <row r="288" spans="1:37" ht="17.25" thickBot="1">
      <c r="A288" s="73">
        <v>286</v>
      </c>
      <c r="B288" s="58" t="s">
        <v>278</v>
      </c>
      <c r="C288" s="59" t="s">
        <v>1843</v>
      </c>
      <c r="D288" s="70" t="s">
        <v>103</v>
      </c>
      <c r="E288" s="59" t="s">
        <v>65</v>
      </c>
      <c r="F288" s="70" t="s">
        <v>3692</v>
      </c>
      <c r="G288" s="70">
        <v>1998</v>
      </c>
      <c r="H288" s="71">
        <v>2</v>
      </c>
      <c r="I288" s="72">
        <v>1</v>
      </c>
      <c r="J288" s="72">
        <v>114</v>
      </c>
      <c r="K288" s="72">
        <v>1.3</v>
      </c>
      <c r="L288" s="60">
        <v>0</v>
      </c>
      <c r="M288" s="72">
        <v>1</v>
      </c>
      <c r="N288" s="72">
        <v>1</v>
      </c>
      <c r="O288" s="61">
        <v>0</v>
      </c>
      <c r="P288" s="61">
        <v>0</v>
      </c>
      <c r="Q288" s="61">
        <v>0</v>
      </c>
      <c r="R288" s="61">
        <v>0</v>
      </c>
      <c r="S288" s="61">
        <v>0</v>
      </c>
      <c r="T288" s="60">
        <v>0</v>
      </c>
      <c r="U288" s="61">
        <v>0</v>
      </c>
      <c r="V288" s="72">
        <v>0.1</v>
      </c>
      <c r="W288" s="72">
        <v>0.1</v>
      </c>
      <c r="X288" s="60">
        <v>0</v>
      </c>
      <c r="Y288" s="72">
        <v>1</v>
      </c>
      <c r="Z288" s="72">
        <v>9</v>
      </c>
      <c r="AA288" s="60">
        <v>0</v>
      </c>
      <c r="AB288" s="72">
        <v>0.79</v>
      </c>
      <c r="AC288" s="72">
        <v>0.79</v>
      </c>
      <c r="AD288" s="61">
        <v>0</v>
      </c>
      <c r="AE288" s="72">
        <v>0.79</v>
      </c>
      <c r="AF288" s="60">
        <v>0</v>
      </c>
      <c r="AG288" s="72">
        <v>0.11</v>
      </c>
      <c r="AH288" s="72">
        <v>0.11</v>
      </c>
      <c r="AI288" s="61">
        <v>0</v>
      </c>
      <c r="AJ288" s="72">
        <v>0.11</v>
      </c>
      <c r="AK288" s="64" t="s">
        <v>25</v>
      </c>
    </row>
    <row r="289" spans="1:37" ht="17.25" thickBot="1">
      <c r="A289" s="73">
        <v>287</v>
      </c>
      <c r="B289" s="58" t="s">
        <v>279</v>
      </c>
      <c r="C289" s="59" t="s">
        <v>1839</v>
      </c>
      <c r="D289" s="70" t="s">
        <v>102</v>
      </c>
      <c r="E289" s="59" t="s">
        <v>79</v>
      </c>
      <c r="F289" s="70" t="s">
        <v>3693</v>
      </c>
      <c r="G289" s="70">
        <v>1999</v>
      </c>
      <c r="H289" s="71">
        <v>6</v>
      </c>
      <c r="I289" s="72">
        <v>2</v>
      </c>
      <c r="J289" s="72">
        <v>223</v>
      </c>
      <c r="K289" s="72">
        <v>2.5</v>
      </c>
      <c r="L289" s="71">
        <v>3</v>
      </c>
      <c r="M289" s="72">
        <v>1</v>
      </c>
      <c r="N289" s="72">
        <v>4</v>
      </c>
      <c r="O289" s="72">
        <v>3</v>
      </c>
      <c r="P289" s="61">
        <v>0</v>
      </c>
      <c r="Q289" s="61">
        <v>0</v>
      </c>
      <c r="R289" s="72">
        <v>1</v>
      </c>
      <c r="S289" s="61">
        <v>0</v>
      </c>
      <c r="T289" s="71">
        <v>2.6</v>
      </c>
      <c r="U289" s="72">
        <v>2.6</v>
      </c>
      <c r="V289" s="72">
        <v>0.5</v>
      </c>
      <c r="W289" s="72">
        <v>3.1</v>
      </c>
      <c r="X289" s="71">
        <v>7</v>
      </c>
      <c r="Y289" s="72">
        <v>8</v>
      </c>
      <c r="Z289" s="72">
        <v>18</v>
      </c>
      <c r="AA289" s="71">
        <v>1.21</v>
      </c>
      <c r="AB289" s="72">
        <v>0.4</v>
      </c>
      <c r="AC289" s="72">
        <v>1.61</v>
      </c>
      <c r="AD289" s="72">
        <v>1.21</v>
      </c>
      <c r="AE289" s="72">
        <v>1.61</v>
      </c>
      <c r="AF289" s="71">
        <v>1.06</v>
      </c>
      <c r="AG289" s="72">
        <v>0.2</v>
      </c>
      <c r="AH289" s="72">
        <v>1.27</v>
      </c>
      <c r="AI289" s="72">
        <v>1.06</v>
      </c>
      <c r="AJ289" s="72">
        <v>1.27</v>
      </c>
      <c r="AK289" s="64" t="s">
        <v>25</v>
      </c>
    </row>
    <row r="290" spans="1:37" ht="17.25" thickBot="1">
      <c r="A290" s="73">
        <v>288</v>
      </c>
      <c r="B290" s="58" t="s">
        <v>280</v>
      </c>
      <c r="C290" s="59" t="s">
        <v>1827</v>
      </c>
      <c r="D290" s="70" t="s">
        <v>103</v>
      </c>
      <c r="E290" s="59" t="s">
        <v>77</v>
      </c>
      <c r="F290" s="70" t="s">
        <v>3694</v>
      </c>
      <c r="G290" s="70">
        <v>1994</v>
      </c>
      <c r="H290" s="71">
        <v>6</v>
      </c>
      <c r="I290" s="72">
        <v>6</v>
      </c>
      <c r="J290" s="72">
        <v>490</v>
      </c>
      <c r="K290" s="72">
        <v>5.4</v>
      </c>
      <c r="L290" s="60">
        <v>0</v>
      </c>
      <c r="M290" s="72">
        <v>1</v>
      </c>
      <c r="N290" s="72">
        <v>1</v>
      </c>
      <c r="O290" s="61">
        <v>0</v>
      </c>
      <c r="P290" s="61">
        <v>0</v>
      </c>
      <c r="Q290" s="61">
        <v>0</v>
      </c>
      <c r="R290" s="72">
        <v>1</v>
      </c>
      <c r="S290" s="61">
        <v>0</v>
      </c>
      <c r="T290" s="71">
        <v>0.4</v>
      </c>
      <c r="U290" s="72">
        <v>0.4</v>
      </c>
      <c r="V290" s="72">
        <v>0.3</v>
      </c>
      <c r="W290" s="72">
        <v>0.7</v>
      </c>
      <c r="X290" s="60">
        <v>0</v>
      </c>
      <c r="Y290" s="72">
        <v>37</v>
      </c>
      <c r="Z290" s="72">
        <v>12</v>
      </c>
      <c r="AA290" s="60">
        <v>0</v>
      </c>
      <c r="AB290" s="72">
        <v>0.18</v>
      </c>
      <c r="AC290" s="72">
        <v>0.18</v>
      </c>
      <c r="AD290" s="61">
        <v>0</v>
      </c>
      <c r="AE290" s="72">
        <v>0.18</v>
      </c>
      <c r="AF290" s="71">
        <v>7.0000000000000007E-2</v>
      </c>
      <c r="AG290" s="72">
        <v>0.06</v>
      </c>
      <c r="AH290" s="72">
        <v>0.13</v>
      </c>
      <c r="AI290" s="72">
        <v>7.0000000000000007E-2</v>
      </c>
      <c r="AJ290" s="72">
        <v>0.13</v>
      </c>
      <c r="AK290" s="64" t="s">
        <v>25</v>
      </c>
    </row>
    <row r="291" spans="1:37" ht="17.25" thickBot="1">
      <c r="A291" s="73">
        <v>289</v>
      </c>
      <c r="B291" s="58" t="s">
        <v>2719</v>
      </c>
      <c r="C291" s="59" t="s">
        <v>1834</v>
      </c>
      <c r="D291" s="70" t="s">
        <v>104</v>
      </c>
      <c r="E291" s="59" t="s">
        <v>2352</v>
      </c>
      <c r="F291" s="70" t="s">
        <v>3695</v>
      </c>
      <c r="G291" s="70">
        <v>1999</v>
      </c>
      <c r="H291" s="71">
        <v>3</v>
      </c>
      <c r="I291" s="72">
        <v>3</v>
      </c>
      <c r="J291" s="72">
        <v>270</v>
      </c>
      <c r="K291" s="72">
        <v>3</v>
      </c>
      <c r="L291" s="60">
        <v>0</v>
      </c>
      <c r="M291" s="61">
        <v>0</v>
      </c>
      <c r="N291" s="61">
        <v>0</v>
      </c>
      <c r="O291" s="61">
        <v>0</v>
      </c>
      <c r="P291" s="61">
        <v>0</v>
      </c>
      <c r="Q291" s="61">
        <v>0</v>
      </c>
      <c r="R291" s="61">
        <v>0</v>
      </c>
      <c r="S291" s="61">
        <v>0</v>
      </c>
      <c r="T291" s="60">
        <v>0</v>
      </c>
      <c r="U291" s="61">
        <v>0</v>
      </c>
      <c r="V291" s="61">
        <v>0</v>
      </c>
      <c r="W291" s="72">
        <v>0.1</v>
      </c>
      <c r="X291" s="71">
        <v>1</v>
      </c>
      <c r="Y291" s="72">
        <v>11</v>
      </c>
      <c r="Z291" s="61">
        <v>0</v>
      </c>
      <c r="AA291" s="60">
        <v>0</v>
      </c>
      <c r="AB291" s="61">
        <v>0</v>
      </c>
      <c r="AC291" s="61">
        <v>0</v>
      </c>
      <c r="AD291" s="61">
        <v>0</v>
      </c>
      <c r="AE291" s="61">
        <v>0</v>
      </c>
      <c r="AF291" s="71">
        <v>0.01</v>
      </c>
      <c r="AG291" s="72">
        <v>0.01</v>
      </c>
      <c r="AH291" s="72">
        <v>0.02</v>
      </c>
      <c r="AI291" s="72">
        <v>0.01</v>
      </c>
      <c r="AJ291" s="72">
        <v>0.02</v>
      </c>
      <c r="AK291" s="64" t="s">
        <v>25</v>
      </c>
    </row>
    <row r="292" spans="1:37" ht="17.25" thickBot="1">
      <c r="A292" s="73">
        <v>290</v>
      </c>
      <c r="B292" s="58" t="s">
        <v>2720</v>
      </c>
      <c r="C292" s="59" t="s">
        <v>1834</v>
      </c>
      <c r="D292" s="70" t="s">
        <v>2863</v>
      </c>
      <c r="E292" s="59" t="s">
        <v>2668</v>
      </c>
      <c r="F292" s="70" t="s">
        <v>3696</v>
      </c>
      <c r="G292" s="70">
        <v>1997</v>
      </c>
      <c r="H292" s="71">
        <v>5</v>
      </c>
      <c r="I292" s="72">
        <v>1</v>
      </c>
      <c r="J292" s="72">
        <v>149</v>
      </c>
      <c r="K292" s="72">
        <v>1.7</v>
      </c>
      <c r="L292" s="60">
        <v>0</v>
      </c>
      <c r="M292" s="61">
        <v>0</v>
      </c>
      <c r="N292" s="61">
        <v>0</v>
      </c>
      <c r="O292" s="61">
        <v>0</v>
      </c>
      <c r="P292" s="61">
        <v>0</v>
      </c>
      <c r="Q292" s="61">
        <v>0</v>
      </c>
      <c r="R292" s="61">
        <v>0</v>
      </c>
      <c r="S292" s="61">
        <v>0</v>
      </c>
      <c r="T292" s="71">
        <v>0.1</v>
      </c>
      <c r="U292" s="72">
        <v>0.1</v>
      </c>
      <c r="V292" s="72">
        <v>0.3</v>
      </c>
      <c r="W292" s="72">
        <v>0.4</v>
      </c>
      <c r="X292" s="71">
        <v>18</v>
      </c>
      <c r="Y292" s="72">
        <v>2</v>
      </c>
      <c r="Z292" s="72">
        <v>13</v>
      </c>
      <c r="AA292" s="60">
        <v>0</v>
      </c>
      <c r="AB292" s="61">
        <v>0</v>
      </c>
      <c r="AC292" s="61">
        <v>0</v>
      </c>
      <c r="AD292" s="61">
        <v>0</v>
      </c>
      <c r="AE292" s="61">
        <v>0</v>
      </c>
      <c r="AF292" s="71">
        <v>0.04</v>
      </c>
      <c r="AG292" s="72">
        <v>0.2</v>
      </c>
      <c r="AH292" s="72">
        <v>0.24</v>
      </c>
      <c r="AI292" s="72">
        <v>0.04</v>
      </c>
      <c r="AJ292" s="72">
        <v>0.24</v>
      </c>
      <c r="AK292" s="64" t="s">
        <v>25</v>
      </c>
    </row>
    <row r="293" spans="1:37" ht="17.25" thickBot="1">
      <c r="A293" s="73">
        <v>291</v>
      </c>
      <c r="B293" s="58" t="s">
        <v>282</v>
      </c>
      <c r="C293" s="59" t="s">
        <v>1854</v>
      </c>
      <c r="D293" s="70" t="s">
        <v>104</v>
      </c>
      <c r="E293" s="59" t="s">
        <v>91</v>
      </c>
      <c r="F293" s="70" t="s">
        <v>3697</v>
      </c>
      <c r="G293" s="70">
        <v>1988</v>
      </c>
      <c r="H293" s="71">
        <v>2</v>
      </c>
      <c r="I293" s="72">
        <v>1</v>
      </c>
      <c r="J293" s="72">
        <v>112</v>
      </c>
      <c r="K293" s="72">
        <v>1.2</v>
      </c>
      <c r="L293" s="60">
        <v>0</v>
      </c>
      <c r="M293" s="61">
        <v>0</v>
      </c>
      <c r="N293" s="61">
        <v>0</v>
      </c>
      <c r="O293" s="61">
        <v>0</v>
      </c>
      <c r="P293" s="61">
        <v>0</v>
      </c>
      <c r="Q293" s="61">
        <v>0</v>
      </c>
      <c r="R293" s="61">
        <v>0</v>
      </c>
      <c r="S293" s="61">
        <v>0</v>
      </c>
      <c r="T293" s="60">
        <v>0</v>
      </c>
      <c r="U293" s="61">
        <v>0</v>
      </c>
      <c r="V293" s="61">
        <v>0</v>
      </c>
      <c r="W293" s="61">
        <v>0</v>
      </c>
      <c r="X293" s="60">
        <v>0</v>
      </c>
      <c r="Y293" s="72">
        <v>1</v>
      </c>
      <c r="Z293" s="61">
        <v>0</v>
      </c>
      <c r="AA293" s="60">
        <v>0</v>
      </c>
      <c r="AB293" s="61">
        <v>0</v>
      </c>
      <c r="AC293" s="61">
        <v>0</v>
      </c>
      <c r="AD293" s="61">
        <v>0</v>
      </c>
      <c r="AE293" s="61">
        <v>0</v>
      </c>
      <c r="AF293" s="60">
        <v>0</v>
      </c>
      <c r="AG293" s="61">
        <v>0</v>
      </c>
      <c r="AH293" s="61">
        <v>0</v>
      </c>
      <c r="AI293" s="61">
        <v>0</v>
      </c>
      <c r="AJ293" s="61">
        <v>0</v>
      </c>
      <c r="AK293" s="64" t="s">
        <v>25</v>
      </c>
    </row>
    <row r="294" spans="1:37" ht="17.25" thickBot="1">
      <c r="A294" s="73">
        <v>292</v>
      </c>
      <c r="B294" s="58" t="s">
        <v>3004</v>
      </c>
      <c r="C294" s="59" t="s">
        <v>1814</v>
      </c>
      <c r="D294" s="70" t="s">
        <v>1812</v>
      </c>
      <c r="E294" s="59" t="s">
        <v>77</v>
      </c>
      <c r="F294" s="70" t="s">
        <v>3698</v>
      </c>
      <c r="G294" s="70">
        <v>2004</v>
      </c>
      <c r="H294" s="71">
        <v>2</v>
      </c>
      <c r="I294" s="61">
        <v>0</v>
      </c>
      <c r="J294" s="72">
        <v>11</v>
      </c>
      <c r="K294" s="72">
        <v>0.1</v>
      </c>
      <c r="L294" s="60">
        <v>0</v>
      </c>
      <c r="M294" s="61">
        <v>0</v>
      </c>
      <c r="N294" s="61">
        <v>0</v>
      </c>
      <c r="O294" s="61">
        <v>0</v>
      </c>
      <c r="P294" s="61">
        <v>0</v>
      </c>
      <c r="Q294" s="61">
        <v>0</v>
      </c>
      <c r="R294" s="61">
        <v>0</v>
      </c>
      <c r="S294" s="61">
        <v>0</v>
      </c>
      <c r="T294" s="60">
        <v>0</v>
      </c>
      <c r="U294" s="61">
        <v>0</v>
      </c>
      <c r="V294" s="61">
        <v>0</v>
      </c>
      <c r="W294" s="61">
        <v>0</v>
      </c>
      <c r="X294" s="71">
        <v>5</v>
      </c>
      <c r="Y294" s="72">
        <v>3</v>
      </c>
      <c r="Z294" s="72">
        <v>5</v>
      </c>
      <c r="AA294" s="60">
        <v>0</v>
      </c>
      <c r="AB294" s="61">
        <v>0</v>
      </c>
      <c r="AC294" s="61">
        <v>0</v>
      </c>
      <c r="AD294" s="61">
        <v>0</v>
      </c>
      <c r="AE294" s="61">
        <v>0</v>
      </c>
      <c r="AF294" s="71">
        <v>0.19</v>
      </c>
      <c r="AG294" s="61">
        <v>0</v>
      </c>
      <c r="AH294" s="72">
        <v>0.19</v>
      </c>
      <c r="AI294" s="72">
        <v>0.19</v>
      </c>
      <c r="AJ294" s="72">
        <v>0.19</v>
      </c>
      <c r="AK294" s="64" t="s">
        <v>25</v>
      </c>
    </row>
    <row r="295" spans="1:37" ht="17.25" thickBot="1">
      <c r="A295" s="73">
        <v>293</v>
      </c>
      <c r="B295" s="58" t="s">
        <v>283</v>
      </c>
      <c r="C295" s="59" t="s">
        <v>1831</v>
      </c>
      <c r="D295" s="70" t="s">
        <v>111</v>
      </c>
      <c r="E295" s="59" t="s">
        <v>83</v>
      </c>
      <c r="F295" s="70" t="s">
        <v>3699</v>
      </c>
      <c r="G295" s="70">
        <v>1990</v>
      </c>
      <c r="H295" s="71">
        <v>1</v>
      </c>
      <c r="I295" s="72">
        <v>1</v>
      </c>
      <c r="J295" s="72">
        <v>90</v>
      </c>
      <c r="K295" s="72">
        <v>1</v>
      </c>
      <c r="L295" s="60">
        <v>0</v>
      </c>
      <c r="M295" s="61">
        <v>0</v>
      </c>
      <c r="N295" s="61">
        <v>0</v>
      </c>
      <c r="O295" s="61">
        <v>0</v>
      </c>
      <c r="P295" s="61">
        <v>0</v>
      </c>
      <c r="Q295" s="61">
        <v>0</v>
      </c>
      <c r="R295" s="61">
        <v>0</v>
      </c>
      <c r="S295" s="61">
        <v>0</v>
      </c>
      <c r="T295" s="60">
        <v>0</v>
      </c>
      <c r="U295" s="61">
        <v>0</v>
      </c>
      <c r="V295" s="61">
        <v>0</v>
      </c>
      <c r="W295" s="61">
        <v>0</v>
      </c>
      <c r="X295" s="60">
        <v>0</v>
      </c>
      <c r="Y295" s="61">
        <v>0</v>
      </c>
      <c r="Z295" s="61">
        <v>0</v>
      </c>
      <c r="AA295" s="60">
        <v>0</v>
      </c>
      <c r="AB295" s="61">
        <v>0</v>
      </c>
      <c r="AC295" s="61">
        <v>0</v>
      </c>
      <c r="AD295" s="61">
        <v>0</v>
      </c>
      <c r="AE295" s="61">
        <v>0</v>
      </c>
      <c r="AF295" s="60">
        <v>0</v>
      </c>
      <c r="AG295" s="61">
        <v>0</v>
      </c>
      <c r="AH295" s="61">
        <v>0</v>
      </c>
      <c r="AI295" s="61">
        <v>0</v>
      </c>
      <c r="AJ295" s="61">
        <v>0</v>
      </c>
      <c r="AK295" s="64" t="s">
        <v>25</v>
      </c>
    </row>
    <row r="296" spans="1:37" ht="17.25" thickBot="1">
      <c r="A296" s="73">
        <v>294</v>
      </c>
      <c r="B296" s="58" t="s">
        <v>284</v>
      </c>
      <c r="C296" s="59" t="s">
        <v>1846</v>
      </c>
      <c r="D296" s="70" t="s">
        <v>103</v>
      </c>
      <c r="E296" s="59" t="s">
        <v>96</v>
      </c>
      <c r="F296" s="70" t="s">
        <v>3700</v>
      </c>
      <c r="G296" s="70">
        <v>2001</v>
      </c>
      <c r="H296" s="71">
        <v>6</v>
      </c>
      <c r="I296" s="72">
        <v>6</v>
      </c>
      <c r="J296" s="72">
        <v>526</v>
      </c>
      <c r="K296" s="72">
        <v>5.8</v>
      </c>
      <c r="L296" s="60">
        <v>0</v>
      </c>
      <c r="M296" s="61">
        <v>0</v>
      </c>
      <c r="N296" s="61">
        <v>0</v>
      </c>
      <c r="O296" s="61">
        <v>0</v>
      </c>
      <c r="P296" s="61">
        <v>0</v>
      </c>
      <c r="Q296" s="61">
        <v>0</v>
      </c>
      <c r="R296" s="61">
        <v>0</v>
      </c>
      <c r="S296" s="61">
        <v>0</v>
      </c>
      <c r="T296" s="71">
        <v>0.3</v>
      </c>
      <c r="U296" s="72">
        <v>0.3</v>
      </c>
      <c r="V296" s="72">
        <v>2.2000000000000002</v>
      </c>
      <c r="W296" s="72">
        <v>2.5</v>
      </c>
      <c r="X296" s="71">
        <v>5</v>
      </c>
      <c r="Y296" s="72">
        <v>28</v>
      </c>
      <c r="Z296" s="72">
        <v>18</v>
      </c>
      <c r="AA296" s="60">
        <v>0</v>
      </c>
      <c r="AB296" s="61">
        <v>0</v>
      </c>
      <c r="AC296" s="61">
        <v>0</v>
      </c>
      <c r="AD296" s="61">
        <v>0</v>
      </c>
      <c r="AE296" s="61">
        <v>0</v>
      </c>
      <c r="AF296" s="71">
        <v>0.05</v>
      </c>
      <c r="AG296" s="72">
        <v>0.37</v>
      </c>
      <c r="AH296" s="72">
        <v>0.42</v>
      </c>
      <c r="AI296" s="72">
        <v>0.05</v>
      </c>
      <c r="AJ296" s="72">
        <v>0.42</v>
      </c>
      <c r="AK296" s="64" t="s">
        <v>25</v>
      </c>
    </row>
    <row r="297" spans="1:37" ht="17.25" thickBot="1">
      <c r="A297" s="73">
        <v>295</v>
      </c>
      <c r="B297" s="58" t="s">
        <v>2721</v>
      </c>
      <c r="C297" s="59" t="s">
        <v>1862</v>
      </c>
      <c r="D297" s="70" t="s">
        <v>111</v>
      </c>
      <c r="E297" s="59" t="s">
        <v>69</v>
      </c>
      <c r="F297" s="70" t="s">
        <v>3701</v>
      </c>
      <c r="G297" s="70">
        <v>1996</v>
      </c>
      <c r="H297" s="71">
        <v>6</v>
      </c>
      <c r="I297" s="72">
        <v>6</v>
      </c>
      <c r="J297" s="72">
        <v>540</v>
      </c>
      <c r="K297" s="72">
        <v>6</v>
      </c>
      <c r="L297" s="60">
        <v>0</v>
      </c>
      <c r="M297" s="61">
        <v>0</v>
      </c>
      <c r="N297" s="61">
        <v>0</v>
      </c>
      <c r="O297" s="61">
        <v>0</v>
      </c>
      <c r="P297" s="61">
        <v>0</v>
      </c>
      <c r="Q297" s="61">
        <v>0</v>
      </c>
      <c r="R297" s="72">
        <v>2</v>
      </c>
      <c r="S297" s="61">
        <v>0</v>
      </c>
      <c r="T297" s="60">
        <v>0</v>
      </c>
      <c r="U297" s="61">
        <v>0</v>
      </c>
      <c r="V297" s="61">
        <v>0</v>
      </c>
      <c r="W297" s="61">
        <v>0</v>
      </c>
      <c r="X297" s="60">
        <v>0</v>
      </c>
      <c r="Y297" s="72">
        <v>1</v>
      </c>
      <c r="Z297" s="61">
        <v>0</v>
      </c>
      <c r="AA297" s="60">
        <v>0</v>
      </c>
      <c r="AB297" s="61">
        <v>0</v>
      </c>
      <c r="AC297" s="61">
        <v>0</v>
      </c>
      <c r="AD297" s="61">
        <v>0</v>
      </c>
      <c r="AE297" s="61">
        <v>0</v>
      </c>
      <c r="AF297" s="60">
        <v>0</v>
      </c>
      <c r="AG297" s="61">
        <v>0</v>
      </c>
      <c r="AH297" s="61">
        <v>0</v>
      </c>
      <c r="AI297" s="61">
        <v>0</v>
      </c>
      <c r="AJ297" s="61">
        <v>0</v>
      </c>
      <c r="AK297" s="64" t="s">
        <v>25</v>
      </c>
    </row>
    <row r="298" spans="1:37" ht="17.25" thickBot="1">
      <c r="A298" s="73">
        <v>296</v>
      </c>
      <c r="B298" s="58" t="s">
        <v>2761</v>
      </c>
      <c r="C298" s="59" t="s">
        <v>1814</v>
      </c>
      <c r="D298" s="70" t="s">
        <v>103</v>
      </c>
      <c r="E298" s="59" t="s">
        <v>96</v>
      </c>
      <c r="F298" s="70" t="s">
        <v>3335</v>
      </c>
      <c r="G298" s="70">
        <v>2003</v>
      </c>
      <c r="H298" s="71">
        <v>1</v>
      </c>
      <c r="I298" s="61">
        <v>0</v>
      </c>
      <c r="J298" s="72">
        <v>1</v>
      </c>
      <c r="K298" s="61">
        <v>0</v>
      </c>
      <c r="L298" s="60">
        <v>0</v>
      </c>
      <c r="M298" s="61">
        <v>0</v>
      </c>
      <c r="N298" s="61">
        <v>0</v>
      </c>
      <c r="O298" s="61">
        <v>0</v>
      </c>
      <c r="P298" s="61">
        <v>0</v>
      </c>
      <c r="Q298" s="61">
        <v>0</v>
      </c>
      <c r="R298" s="61">
        <v>0</v>
      </c>
      <c r="S298" s="61">
        <v>0</v>
      </c>
      <c r="T298" s="60">
        <v>0</v>
      </c>
      <c r="U298" s="61">
        <v>0</v>
      </c>
      <c r="V298" s="61">
        <v>0</v>
      </c>
      <c r="W298" s="61">
        <v>0</v>
      </c>
      <c r="X298" s="60">
        <v>0</v>
      </c>
      <c r="Y298" s="61">
        <v>0</v>
      </c>
      <c r="Z298" s="61">
        <v>0</v>
      </c>
      <c r="AA298" s="60">
        <v>0</v>
      </c>
      <c r="AB298" s="61">
        <v>0</v>
      </c>
      <c r="AC298" s="61">
        <v>0</v>
      </c>
      <c r="AD298" s="61">
        <v>0</v>
      </c>
      <c r="AE298" s="61">
        <v>0</v>
      </c>
      <c r="AF298" s="60">
        <v>0</v>
      </c>
      <c r="AG298" s="61">
        <v>0</v>
      </c>
      <c r="AH298" s="61">
        <v>0</v>
      </c>
      <c r="AI298" s="61">
        <v>0</v>
      </c>
      <c r="AJ298" s="61">
        <v>0</v>
      </c>
      <c r="AK298" s="64" t="s">
        <v>25</v>
      </c>
    </row>
    <row r="299" spans="1:37" ht="17.25" thickBot="1">
      <c r="A299" s="73">
        <v>297</v>
      </c>
      <c r="B299" s="58" t="s">
        <v>2875</v>
      </c>
      <c r="C299" s="59" t="s">
        <v>1829</v>
      </c>
      <c r="D299" s="70" t="s">
        <v>103</v>
      </c>
      <c r="E299" s="59" t="s">
        <v>77</v>
      </c>
      <c r="F299" s="70" t="s">
        <v>3702</v>
      </c>
      <c r="G299" s="70">
        <v>1998</v>
      </c>
      <c r="H299" s="71">
        <v>4</v>
      </c>
      <c r="I299" s="61">
        <v>0</v>
      </c>
      <c r="J299" s="72">
        <v>88</v>
      </c>
      <c r="K299" s="72">
        <v>1</v>
      </c>
      <c r="L299" s="60">
        <v>0</v>
      </c>
      <c r="M299" s="61">
        <v>0</v>
      </c>
      <c r="N299" s="61">
        <v>0</v>
      </c>
      <c r="O299" s="61">
        <v>0</v>
      </c>
      <c r="P299" s="61">
        <v>0</v>
      </c>
      <c r="Q299" s="61">
        <v>0</v>
      </c>
      <c r="R299" s="61">
        <v>0</v>
      </c>
      <c r="S299" s="61">
        <v>0</v>
      </c>
      <c r="T299" s="71">
        <v>0.3</v>
      </c>
      <c r="U299" s="72">
        <v>0.3</v>
      </c>
      <c r="V299" s="72">
        <v>0.7</v>
      </c>
      <c r="W299" s="72">
        <v>1</v>
      </c>
      <c r="X299" s="71">
        <v>1</v>
      </c>
      <c r="Y299" s="72">
        <v>5</v>
      </c>
      <c r="Z299" s="72">
        <v>10</v>
      </c>
      <c r="AA299" s="60">
        <v>0</v>
      </c>
      <c r="AB299" s="61">
        <v>0</v>
      </c>
      <c r="AC299" s="61">
        <v>0</v>
      </c>
      <c r="AD299" s="61">
        <v>0</v>
      </c>
      <c r="AE299" s="61">
        <v>0</v>
      </c>
      <c r="AF299" s="71">
        <v>0.28999999999999998</v>
      </c>
      <c r="AG299" s="72">
        <v>0.75</v>
      </c>
      <c r="AH299" s="72">
        <v>1.04</v>
      </c>
      <c r="AI299" s="72">
        <v>0.28999999999999998</v>
      </c>
      <c r="AJ299" s="72">
        <v>1.04</v>
      </c>
      <c r="AK299" s="64" t="s">
        <v>25</v>
      </c>
    </row>
    <row r="300" spans="1:37" ht="17.25" thickBot="1">
      <c r="A300" s="73">
        <v>298</v>
      </c>
      <c r="B300" s="58" t="s">
        <v>3355</v>
      </c>
      <c r="C300" s="59" t="s">
        <v>1846</v>
      </c>
      <c r="D300" s="70" t="s">
        <v>1821</v>
      </c>
      <c r="E300" s="59" t="s">
        <v>87</v>
      </c>
      <c r="F300" s="70" t="s">
        <v>3703</v>
      </c>
      <c r="G300" s="70">
        <v>1995</v>
      </c>
      <c r="H300" s="71">
        <v>2</v>
      </c>
      <c r="I300" s="61">
        <v>0</v>
      </c>
      <c r="J300" s="72">
        <v>36</v>
      </c>
      <c r="K300" s="72">
        <v>0.4</v>
      </c>
      <c r="L300" s="60">
        <v>0</v>
      </c>
      <c r="M300" s="61">
        <v>0</v>
      </c>
      <c r="N300" s="61">
        <v>0</v>
      </c>
      <c r="O300" s="61">
        <v>0</v>
      </c>
      <c r="P300" s="61">
        <v>0</v>
      </c>
      <c r="Q300" s="61">
        <v>0</v>
      </c>
      <c r="R300" s="72">
        <v>1</v>
      </c>
      <c r="S300" s="61">
        <v>0</v>
      </c>
      <c r="T300" s="71">
        <v>0.1</v>
      </c>
      <c r="U300" s="72">
        <v>0.1</v>
      </c>
      <c r="V300" s="61">
        <v>0</v>
      </c>
      <c r="W300" s="72">
        <v>0.1</v>
      </c>
      <c r="X300" s="71">
        <v>1</v>
      </c>
      <c r="Y300" s="61">
        <v>0</v>
      </c>
      <c r="Z300" s="72">
        <v>2</v>
      </c>
      <c r="AA300" s="60">
        <v>0</v>
      </c>
      <c r="AB300" s="61">
        <v>0</v>
      </c>
      <c r="AC300" s="61">
        <v>0</v>
      </c>
      <c r="AD300" s="61">
        <v>0</v>
      </c>
      <c r="AE300" s="61">
        <v>0</v>
      </c>
      <c r="AF300" s="71">
        <v>0.15</v>
      </c>
      <c r="AG300" s="61">
        <v>0</v>
      </c>
      <c r="AH300" s="72">
        <v>0.15</v>
      </c>
      <c r="AI300" s="72">
        <v>0.15</v>
      </c>
      <c r="AJ300" s="72">
        <v>0.15</v>
      </c>
      <c r="AK300" s="64" t="s">
        <v>25</v>
      </c>
    </row>
    <row r="301" spans="1:37" ht="17.25" thickBot="1">
      <c r="A301" s="73">
        <v>299</v>
      </c>
      <c r="B301" s="58" t="s">
        <v>2722</v>
      </c>
      <c r="C301" s="59" t="s">
        <v>1814</v>
      </c>
      <c r="D301" s="70" t="s">
        <v>1849</v>
      </c>
      <c r="E301" s="59" t="s">
        <v>2353</v>
      </c>
      <c r="F301" s="70" t="s">
        <v>3704</v>
      </c>
      <c r="G301" s="70">
        <v>1994</v>
      </c>
      <c r="H301" s="71">
        <v>3</v>
      </c>
      <c r="I301" s="72">
        <v>3</v>
      </c>
      <c r="J301" s="72">
        <v>192</v>
      </c>
      <c r="K301" s="72">
        <v>2.1</v>
      </c>
      <c r="L301" s="60">
        <v>0</v>
      </c>
      <c r="M301" s="61">
        <v>0</v>
      </c>
      <c r="N301" s="61">
        <v>0</v>
      </c>
      <c r="O301" s="61">
        <v>0</v>
      </c>
      <c r="P301" s="61">
        <v>0</v>
      </c>
      <c r="Q301" s="61">
        <v>0</v>
      </c>
      <c r="R301" s="72">
        <v>1</v>
      </c>
      <c r="S301" s="61">
        <v>0</v>
      </c>
      <c r="T301" s="71">
        <v>0.1</v>
      </c>
      <c r="U301" s="72">
        <v>0.1</v>
      </c>
      <c r="V301" s="61">
        <v>0</v>
      </c>
      <c r="W301" s="72">
        <v>0.1</v>
      </c>
      <c r="X301" s="71">
        <v>1</v>
      </c>
      <c r="Y301" s="72">
        <v>6</v>
      </c>
      <c r="Z301" s="72">
        <v>8</v>
      </c>
      <c r="AA301" s="60">
        <v>0</v>
      </c>
      <c r="AB301" s="61">
        <v>0</v>
      </c>
      <c r="AC301" s="61">
        <v>0</v>
      </c>
      <c r="AD301" s="61">
        <v>0</v>
      </c>
      <c r="AE301" s="61">
        <v>0</v>
      </c>
      <c r="AF301" s="71">
        <v>0.06</v>
      </c>
      <c r="AG301" s="61">
        <v>0</v>
      </c>
      <c r="AH301" s="72">
        <v>0.06</v>
      </c>
      <c r="AI301" s="72">
        <v>0.06</v>
      </c>
      <c r="AJ301" s="72">
        <v>0.06</v>
      </c>
      <c r="AK301" s="64" t="s">
        <v>25</v>
      </c>
    </row>
    <row r="302" spans="1:37" ht="17.25" thickBot="1">
      <c r="A302" s="73">
        <v>300</v>
      </c>
      <c r="B302" s="58" t="s">
        <v>2723</v>
      </c>
      <c r="C302" s="59" t="s">
        <v>1827</v>
      </c>
      <c r="D302" s="70" t="s">
        <v>102</v>
      </c>
      <c r="E302" s="59" t="s">
        <v>2353</v>
      </c>
      <c r="F302" s="70" t="s">
        <v>3509</v>
      </c>
      <c r="G302" s="70">
        <v>2003</v>
      </c>
      <c r="H302" s="71">
        <v>3</v>
      </c>
      <c r="I302" s="72">
        <v>3</v>
      </c>
      <c r="J302" s="72">
        <v>233</v>
      </c>
      <c r="K302" s="72">
        <v>2.6</v>
      </c>
      <c r="L302" s="60">
        <v>0</v>
      </c>
      <c r="M302" s="61">
        <v>0</v>
      </c>
      <c r="N302" s="61">
        <v>0</v>
      </c>
      <c r="O302" s="61">
        <v>0</v>
      </c>
      <c r="P302" s="61">
        <v>0</v>
      </c>
      <c r="Q302" s="61">
        <v>0</v>
      </c>
      <c r="R302" s="72">
        <v>2</v>
      </c>
      <c r="S302" s="61">
        <v>0</v>
      </c>
      <c r="T302" s="71">
        <v>0.3</v>
      </c>
      <c r="U302" s="72">
        <v>0.3</v>
      </c>
      <c r="V302" s="61">
        <v>0</v>
      </c>
      <c r="W302" s="72">
        <v>0.3</v>
      </c>
      <c r="X302" s="71">
        <v>2</v>
      </c>
      <c r="Y302" s="61">
        <v>0</v>
      </c>
      <c r="Z302" s="72">
        <v>9</v>
      </c>
      <c r="AA302" s="60">
        <v>0</v>
      </c>
      <c r="AB302" s="61">
        <v>0</v>
      </c>
      <c r="AC302" s="61">
        <v>0</v>
      </c>
      <c r="AD302" s="61">
        <v>0</v>
      </c>
      <c r="AE302" s="61">
        <v>0</v>
      </c>
      <c r="AF302" s="71">
        <v>0.11</v>
      </c>
      <c r="AG302" s="61">
        <v>0</v>
      </c>
      <c r="AH302" s="72">
        <v>0.11</v>
      </c>
      <c r="AI302" s="72">
        <v>0.11</v>
      </c>
      <c r="AJ302" s="72">
        <v>0.11</v>
      </c>
      <c r="AK302" s="64" t="s">
        <v>25</v>
      </c>
    </row>
    <row r="303" spans="1:37" ht="17.25" thickBot="1">
      <c r="A303" s="73">
        <v>301</v>
      </c>
      <c r="B303" s="58" t="s">
        <v>3356</v>
      </c>
      <c r="C303" s="59" t="s">
        <v>1865</v>
      </c>
      <c r="D303" s="70" t="s">
        <v>102</v>
      </c>
      <c r="E303" s="59" t="s">
        <v>95</v>
      </c>
      <c r="F303" s="70" t="s">
        <v>3705</v>
      </c>
      <c r="G303" s="70">
        <v>2002</v>
      </c>
      <c r="H303" s="71">
        <v>2</v>
      </c>
      <c r="I303" s="72">
        <v>1</v>
      </c>
      <c r="J303" s="72">
        <v>90</v>
      </c>
      <c r="K303" s="72">
        <v>1</v>
      </c>
      <c r="L303" s="60">
        <v>0</v>
      </c>
      <c r="M303" s="61">
        <v>0</v>
      </c>
      <c r="N303" s="61">
        <v>0</v>
      </c>
      <c r="O303" s="61">
        <v>0</v>
      </c>
      <c r="P303" s="61">
        <v>0</v>
      </c>
      <c r="Q303" s="61">
        <v>0</v>
      </c>
      <c r="R303" s="61">
        <v>0</v>
      </c>
      <c r="S303" s="61">
        <v>0</v>
      </c>
      <c r="T303" s="71">
        <v>0.2</v>
      </c>
      <c r="U303" s="72">
        <v>0.2</v>
      </c>
      <c r="V303" s="61">
        <v>0</v>
      </c>
      <c r="W303" s="72">
        <v>0.3</v>
      </c>
      <c r="X303" s="71">
        <v>3</v>
      </c>
      <c r="Y303" s="72">
        <v>1</v>
      </c>
      <c r="Z303" s="72">
        <v>7</v>
      </c>
      <c r="AA303" s="60">
        <v>0</v>
      </c>
      <c r="AB303" s="61">
        <v>0</v>
      </c>
      <c r="AC303" s="61">
        <v>0</v>
      </c>
      <c r="AD303" s="61">
        <v>0</v>
      </c>
      <c r="AE303" s="61">
        <v>0</v>
      </c>
      <c r="AF303" s="71">
        <v>0.25</v>
      </c>
      <c r="AG303" s="72">
        <v>0.04</v>
      </c>
      <c r="AH303" s="72">
        <v>0.28000000000000003</v>
      </c>
      <c r="AI303" s="72">
        <v>0.25</v>
      </c>
      <c r="AJ303" s="72">
        <v>0.28000000000000003</v>
      </c>
      <c r="AK303" s="64" t="s">
        <v>25</v>
      </c>
    </row>
    <row r="304" spans="1:37" ht="17.25" thickBot="1">
      <c r="A304" s="73">
        <v>302</v>
      </c>
      <c r="B304" s="58" t="s">
        <v>2862</v>
      </c>
      <c r="C304" s="59" t="s">
        <v>1843</v>
      </c>
      <c r="D304" s="70" t="s">
        <v>103</v>
      </c>
      <c r="E304" s="59" t="s">
        <v>75</v>
      </c>
      <c r="F304" s="70" t="s">
        <v>3706</v>
      </c>
      <c r="G304" s="70">
        <v>1995</v>
      </c>
      <c r="H304" s="71">
        <v>4</v>
      </c>
      <c r="I304" s="72">
        <v>3</v>
      </c>
      <c r="J304" s="72">
        <v>294</v>
      </c>
      <c r="K304" s="72">
        <v>3.3</v>
      </c>
      <c r="L304" s="71">
        <v>1</v>
      </c>
      <c r="M304" s="61">
        <v>0</v>
      </c>
      <c r="N304" s="72">
        <v>1</v>
      </c>
      <c r="O304" s="72">
        <v>1</v>
      </c>
      <c r="P304" s="61">
        <v>0</v>
      </c>
      <c r="Q304" s="61">
        <v>0</v>
      </c>
      <c r="R304" s="72">
        <v>2</v>
      </c>
      <c r="S304" s="61">
        <v>0</v>
      </c>
      <c r="T304" s="71">
        <v>0.3</v>
      </c>
      <c r="U304" s="72">
        <v>0.3</v>
      </c>
      <c r="V304" s="61">
        <v>0</v>
      </c>
      <c r="W304" s="72">
        <v>0.3</v>
      </c>
      <c r="X304" s="60">
        <v>0</v>
      </c>
      <c r="Y304" s="72">
        <v>12</v>
      </c>
      <c r="Z304" s="61">
        <v>0</v>
      </c>
      <c r="AA304" s="71">
        <v>0.31</v>
      </c>
      <c r="AB304" s="61">
        <v>0</v>
      </c>
      <c r="AC304" s="72">
        <v>0.31</v>
      </c>
      <c r="AD304" s="72">
        <v>0.31</v>
      </c>
      <c r="AE304" s="72">
        <v>0.31</v>
      </c>
      <c r="AF304" s="71">
        <v>0.09</v>
      </c>
      <c r="AG304" s="61">
        <v>0</v>
      </c>
      <c r="AH304" s="72">
        <v>0.09</v>
      </c>
      <c r="AI304" s="72">
        <v>0.09</v>
      </c>
      <c r="AJ304" s="72">
        <v>0.09</v>
      </c>
      <c r="AK304" s="64" t="s">
        <v>25</v>
      </c>
    </row>
    <row r="305" spans="1:37" ht="17.25" thickBot="1">
      <c r="A305" s="73">
        <v>303</v>
      </c>
      <c r="B305" s="58" t="s">
        <v>285</v>
      </c>
      <c r="C305" s="59" t="s">
        <v>1814</v>
      </c>
      <c r="D305" s="70" t="s">
        <v>103</v>
      </c>
      <c r="E305" s="59" t="s">
        <v>65</v>
      </c>
      <c r="F305" s="70" t="s">
        <v>3385</v>
      </c>
      <c r="G305" s="70">
        <v>2002</v>
      </c>
      <c r="H305" s="71">
        <v>1</v>
      </c>
      <c r="I305" s="61">
        <v>0</v>
      </c>
      <c r="J305" s="72">
        <v>11</v>
      </c>
      <c r="K305" s="72">
        <v>0.1</v>
      </c>
      <c r="L305" s="60">
        <v>0</v>
      </c>
      <c r="M305" s="61">
        <v>0</v>
      </c>
      <c r="N305" s="61">
        <v>0</v>
      </c>
      <c r="O305" s="61">
        <v>0</v>
      </c>
      <c r="P305" s="61">
        <v>0</v>
      </c>
      <c r="Q305" s="61">
        <v>0</v>
      </c>
      <c r="R305" s="61">
        <v>0</v>
      </c>
      <c r="S305" s="61">
        <v>0</v>
      </c>
      <c r="T305" s="60">
        <v>0</v>
      </c>
      <c r="U305" s="61">
        <v>0</v>
      </c>
      <c r="V305" s="61">
        <v>0</v>
      </c>
      <c r="W305" s="61">
        <v>0</v>
      </c>
      <c r="X305" s="60">
        <v>0</v>
      </c>
      <c r="Y305" s="61">
        <v>0</v>
      </c>
      <c r="Z305" s="61">
        <v>0</v>
      </c>
      <c r="AA305" s="60">
        <v>0</v>
      </c>
      <c r="AB305" s="61">
        <v>0</v>
      </c>
      <c r="AC305" s="61">
        <v>0</v>
      </c>
      <c r="AD305" s="61">
        <v>0</v>
      </c>
      <c r="AE305" s="61">
        <v>0</v>
      </c>
      <c r="AF305" s="60">
        <v>0</v>
      </c>
      <c r="AG305" s="61">
        <v>0</v>
      </c>
      <c r="AH305" s="61">
        <v>0</v>
      </c>
      <c r="AI305" s="61">
        <v>0</v>
      </c>
      <c r="AJ305" s="61">
        <v>0</v>
      </c>
      <c r="AK305" s="64" t="s">
        <v>25</v>
      </c>
    </row>
    <row r="306" spans="1:37" ht="17.25" thickBot="1">
      <c r="A306" s="73">
        <v>304</v>
      </c>
      <c r="B306" s="58" t="s">
        <v>285</v>
      </c>
      <c r="C306" s="59" t="s">
        <v>1814</v>
      </c>
      <c r="D306" s="70" t="s">
        <v>1821</v>
      </c>
      <c r="E306" s="59" t="s">
        <v>81</v>
      </c>
      <c r="F306" s="70" t="s">
        <v>3385</v>
      </c>
      <c r="G306" s="70">
        <v>2002</v>
      </c>
      <c r="H306" s="71">
        <v>3</v>
      </c>
      <c r="I306" s="61">
        <v>0</v>
      </c>
      <c r="J306" s="72">
        <v>80</v>
      </c>
      <c r="K306" s="72">
        <v>0.9</v>
      </c>
      <c r="L306" s="60">
        <v>0</v>
      </c>
      <c r="M306" s="61">
        <v>0</v>
      </c>
      <c r="N306" s="61">
        <v>0</v>
      </c>
      <c r="O306" s="61">
        <v>0</v>
      </c>
      <c r="P306" s="61">
        <v>0</v>
      </c>
      <c r="Q306" s="61">
        <v>0</v>
      </c>
      <c r="R306" s="61">
        <v>0</v>
      </c>
      <c r="S306" s="61">
        <v>0</v>
      </c>
      <c r="T306" s="71">
        <v>0.4</v>
      </c>
      <c r="U306" s="72">
        <v>0.4</v>
      </c>
      <c r="V306" s="72">
        <v>0.3</v>
      </c>
      <c r="W306" s="72">
        <v>0.8</v>
      </c>
      <c r="X306" s="71">
        <v>7</v>
      </c>
      <c r="Y306" s="72">
        <v>12</v>
      </c>
      <c r="Z306" s="72">
        <v>10</v>
      </c>
      <c r="AA306" s="60">
        <v>0</v>
      </c>
      <c r="AB306" s="61">
        <v>0</v>
      </c>
      <c r="AC306" s="61">
        <v>0</v>
      </c>
      <c r="AD306" s="61">
        <v>0</v>
      </c>
      <c r="AE306" s="61">
        <v>0</v>
      </c>
      <c r="AF306" s="71">
        <v>0.48</v>
      </c>
      <c r="AG306" s="72">
        <v>0.38</v>
      </c>
      <c r="AH306" s="72">
        <v>0.86</v>
      </c>
      <c r="AI306" s="72">
        <v>0.48</v>
      </c>
      <c r="AJ306" s="72">
        <v>0.86</v>
      </c>
      <c r="AK306" s="64" t="s">
        <v>25</v>
      </c>
    </row>
    <row r="307" spans="1:37" ht="17.25" thickBot="1">
      <c r="A307" s="73">
        <v>305</v>
      </c>
      <c r="B307" s="58" t="s">
        <v>286</v>
      </c>
      <c r="C307" s="59" t="s">
        <v>1854</v>
      </c>
      <c r="D307" s="70" t="s">
        <v>104</v>
      </c>
      <c r="E307" s="59" t="s">
        <v>91</v>
      </c>
      <c r="F307" s="70" t="s">
        <v>3707</v>
      </c>
      <c r="G307" s="70">
        <v>1994</v>
      </c>
      <c r="H307" s="71">
        <v>6</v>
      </c>
      <c r="I307" s="72">
        <v>6</v>
      </c>
      <c r="J307" s="72">
        <v>540</v>
      </c>
      <c r="K307" s="72">
        <v>6</v>
      </c>
      <c r="L307" s="60">
        <v>0</v>
      </c>
      <c r="M307" s="61">
        <v>0</v>
      </c>
      <c r="N307" s="61">
        <v>0</v>
      </c>
      <c r="O307" s="61">
        <v>0</v>
      </c>
      <c r="P307" s="61">
        <v>0</v>
      </c>
      <c r="Q307" s="61">
        <v>0</v>
      </c>
      <c r="R307" s="72">
        <v>3</v>
      </c>
      <c r="S307" s="61">
        <v>0</v>
      </c>
      <c r="T307" s="71">
        <v>0.1</v>
      </c>
      <c r="U307" s="72">
        <v>0.1</v>
      </c>
      <c r="V307" s="72">
        <v>0.7</v>
      </c>
      <c r="W307" s="72">
        <v>0.8</v>
      </c>
      <c r="X307" s="71">
        <v>8</v>
      </c>
      <c r="Y307" s="72">
        <v>14</v>
      </c>
      <c r="Z307" s="72">
        <v>14</v>
      </c>
      <c r="AA307" s="60">
        <v>0</v>
      </c>
      <c r="AB307" s="61">
        <v>0</v>
      </c>
      <c r="AC307" s="61">
        <v>0</v>
      </c>
      <c r="AD307" s="61">
        <v>0</v>
      </c>
      <c r="AE307" s="61">
        <v>0</v>
      </c>
      <c r="AF307" s="71">
        <v>0.02</v>
      </c>
      <c r="AG307" s="72">
        <v>0.11</v>
      </c>
      <c r="AH307" s="72">
        <v>0.13</v>
      </c>
      <c r="AI307" s="72">
        <v>0.02</v>
      </c>
      <c r="AJ307" s="72">
        <v>0.13</v>
      </c>
      <c r="AK307" s="64" t="s">
        <v>25</v>
      </c>
    </row>
    <row r="308" spans="1:37" ht="17.25" thickBot="1">
      <c r="A308" s="73">
        <v>306</v>
      </c>
      <c r="B308" s="58" t="s">
        <v>287</v>
      </c>
      <c r="C308" s="59" t="s">
        <v>1824</v>
      </c>
      <c r="D308" s="70" t="s">
        <v>1812</v>
      </c>
      <c r="E308" s="59" t="s">
        <v>91</v>
      </c>
      <c r="F308" s="70" t="s">
        <v>3708</v>
      </c>
      <c r="G308" s="70">
        <v>1997</v>
      </c>
      <c r="H308" s="71">
        <v>6</v>
      </c>
      <c r="I308" s="72">
        <v>6</v>
      </c>
      <c r="J308" s="72">
        <v>528</v>
      </c>
      <c r="K308" s="72">
        <v>5.9</v>
      </c>
      <c r="L308" s="71">
        <v>1</v>
      </c>
      <c r="M308" s="72">
        <v>1</v>
      </c>
      <c r="N308" s="72">
        <v>2</v>
      </c>
      <c r="O308" s="61">
        <v>0</v>
      </c>
      <c r="P308" s="72">
        <v>1</v>
      </c>
      <c r="Q308" s="72">
        <v>1</v>
      </c>
      <c r="R308" s="72">
        <v>3</v>
      </c>
      <c r="S308" s="61">
        <v>0</v>
      </c>
      <c r="T308" s="71">
        <v>1.4</v>
      </c>
      <c r="U308" s="72">
        <v>0.6</v>
      </c>
      <c r="V308" s="72">
        <v>1.4</v>
      </c>
      <c r="W308" s="72">
        <v>1.9</v>
      </c>
      <c r="X308" s="71">
        <v>2</v>
      </c>
      <c r="Y308" s="72">
        <v>37</v>
      </c>
      <c r="Z308" s="72">
        <v>9</v>
      </c>
      <c r="AA308" s="71">
        <v>0.17</v>
      </c>
      <c r="AB308" s="72">
        <v>0.17</v>
      </c>
      <c r="AC308" s="72">
        <v>0.34</v>
      </c>
      <c r="AD308" s="61">
        <v>0</v>
      </c>
      <c r="AE308" s="72">
        <v>0.17</v>
      </c>
      <c r="AF308" s="71">
        <v>0.24</v>
      </c>
      <c r="AG308" s="72">
        <v>0.23</v>
      </c>
      <c r="AH308" s="72">
        <v>0.47</v>
      </c>
      <c r="AI308" s="72">
        <v>0.1</v>
      </c>
      <c r="AJ308" s="72">
        <v>0.33</v>
      </c>
      <c r="AK308" s="64" t="s">
        <v>25</v>
      </c>
    </row>
    <row r="309" spans="1:37" ht="17.25" thickBot="1">
      <c r="A309" s="73">
        <v>307</v>
      </c>
      <c r="B309" s="58" t="s">
        <v>288</v>
      </c>
      <c r="C309" s="59" t="s">
        <v>1826</v>
      </c>
      <c r="D309" s="70" t="s">
        <v>104</v>
      </c>
      <c r="E309" s="59" t="s">
        <v>63</v>
      </c>
      <c r="F309" s="70" t="s">
        <v>3570</v>
      </c>
      <c r="G309" s="70">
        <v>1993</v>
      </c>
      <c r="H309" s="71">
        <v>3</v>
      </c>
      <c r="I309" s="72">
        <v>3</v>
      </c>
      <c r="J309" s="72">
        <v>235</v>
      </c>
      <c r="K309" s="72">
        <v>2.6</v>
      </c>
      <c r="L309" s="60">
        <v>0</v>
      </c>
      <c r="M309" s="61">
        <v>0</v>
      </c>
      <c r="N309" s="61">
        <v>0</v>
      </c>
      <c r="O309" s="61">
        <v>0</v>
      </c>
      <c r="P309" s="61">
        <v>0</v>
      </c>
      <c r="Q309" s="61">
        <v>0</v>
      </c>
      <c r="R309" s="61">
        <v>0</v>
      </c>
      <c r="S309" s="61">
        <v>0</v>
      </c>
      <c r="T309" s="71">
        <v>0.1</v>
      </c>
      <c r="U309" s="72">
        <v>0.1</v>
      </c>
      <c r="V309" s="72">
        <v>0.1</v>
      </c>
      <c r="W309" s="72">
        <v>0.2</v>
      </c>
      <c r="X309" s="71">
        <v>9</v>
      </c>
      <c r="Y309" s="72">
        <v>28</v>
      </c>
      <c r="Z309" s="72">
        <v>4</v>
      </c>
      <c r="AA309" s="60">
        <v>0</v>
      </c>
      <c r="AB309" s="61">
        <v>0</v>
      </c>
      <c r="AC309" s="61">
        <v>0</v>
      </c>
      <c r="AD309" s="61">
        <v>0</v>
      </c>
      <c r="AE309" s="61">
        <v>0</v>
      </c>
      <c r="AF309" s="71">
        <v>0.03</v>
      </c>
      <c r="AG309" s="72">
        <v>0.04</v>
      </c>
      <c r="AH309" s="72">
        <v>7.0000000000000007E-2</v>
      </c>
      <c r="AI309" s="72">
        <v>0.03</v>
      </c>
      <c r="AJ309" s="72">
        <v>7.0000000000000007E-2</v>
      </c>
      <c r="AK309" s="64" t="s">
        <v>25</v>
      </c>
    </row>
    <row r="310" spans="1:37" ht="17.25" thickBot="1">
      <c r="A310" s="73">
        <v>308</v>
      </c>
      <c r="B310" s="58" t="s">
        <v>289</v>
      </c>
      <c r="C310" s="59" t="s">
        <v>1813</v>
      </c>
      <c r="D310" s="70" t="s">
        <v>104</v>
      </c>
      <c r="E310" s="59" t="s">
        <v>96</v>
      </c>
      <c r="F310" s="70" t="s">
        <v>3709</v>
      </c>
      <c r="G310" s="70">
        <v>2001</v>
      </c>
      <c r="H310" s="71">
        <v>5</v>
      </c>
      <c r="I310" s="72">
        <v>4</v>
      </c>
      <c r="J310" s="72">
        <v>364</v>
      </c>
      <c r="K310" s="72">
        <v>4</v>
      </c>
      <c r="L310" s="60">
        <v>0</v>
      </c>
      <c r="M310" s="72">
        <v>1</v>
      </c>
      <c r="N310" s="72">
        <v>1</v>
      </c>
      <c r="O310" s="61">
        <v>0</v>
      </c>
      <c r="P310" s="61">
        <v>0</v>
      </c>
      <c r="Q310" s="61">
        <v>0</v>
      </c>
      <c r="R310" s="72">
        <v>1</v>
      </c>
      <c r="S310" s="61">
        <v>0</v>
      </c>
      <c r="T310" s="71">
        <v>0.3</v>
      </c>
      <c r="U310" s="72">
        <v>0.3</v>
      </c>
      <c r="V310" s="72">
        <v>1.1000000000000001</v>
      </c>
      <c r="W310" s="72">
        <v>1.4</v>
      </c>
      <c r="X310" s="71">
        <v>9</v>
      </c>
      <c r="Y310" s="72">
        <v>13</v>
      </c>
      <c r="Z310" s="72">
        <v>15</v>
      </c>
      <c r="AA310" s="60">
        <v>0</v>
      </c>
      <c r="AB310" s="72">
        <v>0.25</v>
      </c>
      <c r="AC310" s="72">
        <v>0.25</v>
      </c>
      <c r="AD310" s="61">
        <v>0</v>
      </c>
      <c r="AE310" s="72">
        <v>0.25</v>
      </c>
      <c r="AF310" s="71">
        <v>0.08</v>
      </c>
      <c r="AG310" s="72">
        <v>0.26</v>
      </c>
      <c r="AH310" s="72">
        <v>0.34</v>
      </c>
      <c r="AI310" s="72">
        <v>0.08</v>
      </c>
      <c r="AJ310" s="72">
        <v>0.34</v>
      </c>
      <c r="AK310" s="64" t="s">
        <v>25</v>
      </c>
    </row>
    <row r="311" spans="1:37" ht="17.25" thickBot="1">
      <c r="A311" s="73">
        <v>309</v>
      </c>
      <c r="B311" s="58" t="s">
        <v>376</v>
      </c>
      <c r="C311" s="59" t="s">
        <v>1839</v>
      </c>
      <c r="D311" s="70" t="s">
        <v>1821</v>
      </c>
      <c r="E311" s="59" t="s">
        <v>69</v>
      </c>
      <c r="F311" s="70" t="s">
        <v>3710</v>
      </c>
      <c r="G311" s="70">
        <v>2001</v>
      </c>
      <c r="H311" s="71">
        <v>3</v>
      </c>
      <c r="I311" s="61">
        <v>0</v>
      </c>
      <c r="J311" s="72">
        <v>26</v>
      </c>
      <c r="K311" s="72">
        <v>0.3</v>
      </c>
      <c r="L311" s="60">
        <v>0</v>
      </c>
      <c r="M311" s="61">
        <v>0</v>
      </c>
      <c r="N311" s="61">
        <v>0</v>
      </c>
      <c r="O311" s="61">
        <v>0</v>
      </c>
      <c r="P311" s="61">
        <v>0</v>
      </c>
      <c r="Q311" s="61">
        <v>0</v>
      </c>
      <c r="R311" s="61">
        <v>0</v>
      </c>
      <c r="S311" s="61">
        <v>0</v>
      </c>
      <c r="T311" s="71">
        <v>0.4</v>
      </c>
      <c r="U311" s="72">
        <v>0.4</v>
      </c>
      <c r="V311" s="61">
        <v>0</v>
      </c>
      <c r="W311" s="72">
        <v>0.4</v>
      </c>
      <c r="X311" s="71">
        <v>3</v>
      </c>
      <c r="Y311" s="72">
        <v>2</v>
      </c>
      <c r="Z311" s="72">
        <v>4</v>
      </c>
      <c r="AA311" s="60">
        <v>0</v>
      </c>
      <c r="AB311" s="61">
        <v>0</v>
      </c>
      <c r="AC311" s="61">
        <v>0</v>
      </c>
      <c r="AD311" s="61">
        <v>0</v>
      </c>
      <c r="AE311" s="61">
        <v>0</v>
      </c>
      <c r="AF311" s="71">
        <v>1.54</v>
      </c>
      <c r="AG311" s="61">
        <v>0</v>
      </c>
      <c r="AH311" s="72">
        <v>1.54</v>
      </c>
      <c r="AI311" s="72">
        <v>1.54</v>
      </c>
      <c r="AJ311" s="72">
        <v>1.54</v>
      </c>
      <c r="AK311" s="64" t="s">
        <v>25</v>
      </c>
    </row>
    <row r="312" spans="1:37" ht="17.25" thickBot="1">
      <c r="A312" s="73">
        <v>310</v>
      </c>
      <c r="B312" s="58" t="s">
        <v>290</v>
      </c>
      <c r="C312" s="59" t="s">
        <v>1824</v>
      </c>
      <c r="D312" s="70" t="s">
        <v>103</v>
      </c>
      <c r="E312" s="59" t="s">
        <v>75</v>
      </c>
      <c r="F312" s="70" t="s">
        <v>3528</v>
      </c>
      <c r="G312" s="70">
        <v>1996</v>
      </c>
      <c r="H312" s="71">
        <v>6</v>
      </c>
      <c r="I312" s="72">
        <v>5</v>
      </c>
      <c r="J312" s="72">
        <v>406</v>
      </c>
      <c r="K312" s="72">
        <v>4.5</v>
      </c>
      <c r="L312" s="71">
        <v>1</v>
      </c>
      <c r="M312" s="61">
        <v>0</v>
      </c>
      <c r="N312" s="72">
        <v>1</v>
      </c>
      <c r="O312" s="72">
        <v>1</v>
      </c>
      <c r="P312" s="61">
        <v>0</v>
      </c>
      <c r="Q312" s="61">
        <v>0</v>
      </c>
      <c r="R312" s="72">
        <v>1</v>
      </c>
      <c r="S312" s="61">
        <v>0</v>
      </c>
      <c r="T312" s="71">
        <v>0.2</v>
      </c>
      <c r="U312" s="72">
        <v>0.2</v>
      </c>
      <c r="V312" s="72">
        <v>0.5</v>
      </c>
      <c r="W312" s="72">
        <v>0.7</v>
      </c>
      <c r="X312" s="71">
        <v>3</v>
      </c>
      <c r="Y312" s="72">
        <v>12</v>
      </c>
      <c r="Z312" s="72">
        <v>20</v>
      </c>
      <c r="AA312" s="71">
        <v>0.22</v>
      </c>
      <c r="AB312" s="61">
        <v>0</v>
      </c>
      <c r="AC312" s="72">
        <v>0.22</v>
      </c>
      <c r="AD312" s="72">
        <v>0.22</v>
      </c>
      <c r="AE312" s="72">
        <v>0.22</v>
      </c>
      <c r="AF312" s="71">
        <v>0.05</v>
      </c>
      <c r="AG312" s="72">
        <v>0.11</v>
      </c>
      <c r="AH312" s="72">
        <v>0.16</v>
      </c>
      <c r="AI312" s="72">
        <v>0.05</v>
      </c>
      <c r="AJ312" s="72">
        <v>0.16</v>
      </c>
      <c r="AK312" s="64" t="s">
        <v>25</v>
      </c>
    </row>
    <row r="313" spans="1:37" ht="17.25" thickBot="1">
      <c r="A313" s="73">
        <v>311</v>
      </c>
      <c r="B313" s="58" t="s">
        <v>291</v>
      </c>
      <c r="C313" s="59" t="s">
        <v>1845</v>
      </c>
      <c r="D313" s="70" t="s">
        <v>102</v>
      </c>
      <c r="E313" s="59" t="s">
        <v>71</v>
      </c>
      <c r="F313" s="70" t="s">
        <v>3711</v>
      </c>
      <c r="G313" s="70">
        <v>1989</v>
      </c>
      <c r="H313" s="71">
        <v>5</v>
      </c>
      <c r="I313" s="61">
        <v>0</v>
      </c>
      <c r="J313" s="72">
        <v>103</v>
      </c>
      <c r="K313" s="72">
        <v>1.1000000000000001</v>
      </c>
      <c r="L313" s="60">
        <v>0</v>
      </c>
      <c r="M313" s="72">
        <v>1</v>
      </c>
      <c r="N313" s="72">
        <v>1</v>
      </c>
      <c r="O313" s="61">
        <v>0</v>
      </c>
      <c r="P313" s="61">
        <v>0</v>
      </c>
      <c r="Q313" s="61">
        <v>0</v>
      </c>
      <c r="R313" s="72">
        <v>2</v>
      </c>
      <c r="S313" s="61">
        <v>0</v>
      </c>
      <c r="T313" s="71">
        <v>0.1</v>
      </c>
      <c r="U313" s="72">
        <v>0.1</v>
      </c>
      <c r="V313" s="72">
        <v>0.9</v>
      </c>
      <c r="W313" s="72">
        <v>1</v>
      </c>
      <c r="X313" s="71">
        <v>15</v>
      </c>
      <c r="Y313" s="72">
        <v>9</v>
      </c>
      <c r="Z313" s="72">
        <v>17</v>
      </c>
      <c r="AA313" s="60">
        <v>0</v>
      </c>
      <c r="AB313" s="72">
        <v>0.87</v>
      </c>
      <c r="AC313" s="72">
        <v>0.87</v>
      </c>
      <c r="AD313" s="61">
        <v>0</v>
      </c>
      <c r="AE313" s="72">
        <v>0.87</v>
      </c>
      <c r="AF313" s="71">
        <v>0.1</v>
      </c>
      <c r="AG313" s="72">
        <v>0.75</v>
      </c>
      <c r="AH313" s="72">
        <v>0.85</v>
      </c>
      <c r="AI313" s="72">
        <v>0.1</v>
      </c>
      <c r="AJ313" s="72">
        <v>0.85</v>
      </c>
      <c r="AK313" s="64" t="s">
        <v>25</v>
      </c>
    </row>
    <row r="314" spans="1:37" ht="17.25" thickBot="1">
      <c r="A314" s="73">
        <v>312</v>
      </c>
      <c r="B314" s="58" t="s">
        <v>292</v>
      </c>
      <c r="C314" s="59" t="s">
        <v>1814</v>
      </c>
      <c r="D314" s="70" t="s">
        <v>103</v>
      </c>
      <c r="E314" s="59" t="s">
        <v>65</v>
      </c>
      <c r="F314" s="70" t="s">
        <v>3712</v>
      </c>
      <c r="G314" s="70">
        <v>1995</v>
      </c>
      <c r="H314" s="71">
        <v>2</v>
      </c>
      <c r="I314" s="61">
        <v>0</v>
      </c>
      <c r="J314" s="72">
        <v>47</v>
      </c>
      <c r="K314" s="72">
        <v>0.5</v>
      </c>
      <c r="L314" s="60">
        <v>0</v>
      </c>
      <c r="M314" s="61">
        <v>0</v>
      </c>
      <c r="N314" s="61">
        <v>0</v>
      </c>
      <c r="O314" s="61">
        <v>0</v>
      </c>
      <c r="P314" s="61">
        <v>0</v>
      </c>
      <c r="Q314" s="61">
        <v>0</v>
      </c>
      <c r="R314" s="61">
        <v>0</v>
      </c>
      <c r="S314" s="61">
        <v>0</v>
      </c>
      <c r="T314" s="60">
        <v>0</v>
      </c>
      <c r="U314" s="61">
        <v>0</v>
      </c>
      <c r="V314" s="61">
        <v>0</v>
      </c>
      <c r="W314" s="61">
        <v>0</v>
      </c>
      <c r="X314" s="71">
        <v>1</v>
      </c>
      <c r="Y314" s="72">
        <v>5</v>
      </c>
      <c r="Z314" s="72">
        <v>1</v>
      </c>
      <c r="AA314" s="60">
        <v>0</v>
      </c>
      <c r="AB314" s="61">
        <v>0</v>
      </c>
      <c r="AC314" s="61">
        <v>0</v>
      </c>
      <c r="AD314" s="61">
        <v>0</v>
      </c>
      <c r="AE314" s="61">
        <v>0</v>
      </c>
      <c r="AF314" s="60">
        <v>0</v>
      </c>
      <c r="AG314" s="61">
        <v>0</v>
      </c>
      <c r="AH314" s="61">
        <v>0</v>
      </c>
      <c r="AI314" s="61">
        <v>0</v>
      </c>
      <c r="AJ314" s="61">
        <v>0</v>
      </c>
      <c r="AK314" s="64" t="s">
        <v>25</v>
      </c>
    </row>
    <row r="315" spans="1:37" ht="17.25" thickBot="1">
      <c r="A315" s="73">
        <v>313</v>
      </c>
      <c r="B315" s="58" t="s">
        <v>2724</v>
      </c>
      <c r="C315" s="59" t="s">
        <v>1814</v>
      </c>
      <c r="D315" s="70" t="s">
        <v>102</v>
      </c>
      <c r="E315" s="59" t="s">
        <v>83</v>
      </c>
      <c r="F315" s="70" t="s">
        <v>3713</v>
      </c>
      <c r="G315" s="70">
        <v>2002</v>
      </c>
      <c r="H315" s="71">
        <v>1</v>
      </c>
      <c r="I315" s="61">
        <v>0</v>
      </c>
      <c r="J315" s="72">
        <v>4</v>
      </c>
      <c r="K315" s="61">
        <v>0</v>
      </c>
      <c r="L315" s="60">
        <v>0</v>
      </c>
      <c r="M315" s="61">
        <v>0</v>
      </c>
      <c r="N315" s="61">
        <v>0</v>
      </c>
      <c r="O315" s="61">
        <v>0</v>
      </c>
      <c r="P315" s="61">
        <v>0</v>
      </c>
      <c r="Q315" s="61">
        <v>0</v>
      </c>
      <c r="R315" s="61">
        <v>0</v>
      </c>
      <c r="S315" s="61">
        <v>0</v>
      </c>
      <c r="T315" s="60">
        <v>0</v>
      </c>
      <c r="U315" s="61">
        <v>0</v>
      </c>
      <c r="V315" s="61">
        <v>0</v>
      </c>
      <c r="W315" s="61">
        <v>0</v>
      </c>
      <c r="X315" s="71">
        <v>2</v>
      </c>
      <c r="Y315" s="61">
        <v>0</v>
      </c>
      <c r="Z315" s="72">
        <v>1</v>
      </c>
      <c r="AA315" s="60">
        <v>0</v>
      </c>
      <c r="AB315" s="61">
        <v>0</v>
      </c>
      <c r="AC315" s="61">
        <v>0</v>
      </c>
      <c r="AD315" s="61">
        <v>0</v>
      </c>
      <c r="AE315" s="61">
        <v>0</v>
      </c>
      <c r="AF315" s="60">
        <v>0</v>
      </c>
      <c r="AG315" s="61">
        <v>0</v>
      </c>
      <c r="AH315" s="61">
        <v>0</v>
      </c>
      <c r="AI315" s="61">
        <v>0</v>
      </c>
      <c r="AJ315" s="61">
        <v>0</v>
      </c>
      <c r="AK315" s="64" t="s">
        <v>25</v>
      </c>
    </row>
    <row r="316" spans="1:37" ht="17.25" thickBot="1">
      <c r="A316" s="73">
        <v>314</v>
      </c>
      <c r="B316" s="58" t="s">
        <v>97</v>
      </c>
      <c r="C316" s="59" t="s">
        <v>1814</v>
      </c>
      <c r="D316" s="70" t="s">
        <v>111</v>
      </c>
      <c r="E316" s="59" t="s">
        <v>96</v>
      </c>
      <c r="F316" s="70" t="s">
        <v>3714</v>
      </c>
      <c r="G316" s="70">
        <v>1994</v>
      </c>
      <c r="H316" s="71">
        <v>6</v>
      </c>
      <c r="I316" s="72">
        <v>6</v>
      </c>
      <c r="J316" s="72">
        <v>540</v>
      </c>
      <c r="K316" s="72">
        <v>6</v>
      </c>
      <c r="L316" s="60">
        <v>0</v>
      </c>
      <c r="M316" s="61">
        <v>0</v>
      </c>
      <c r="N316" s="61">
        <v>0</v>
      </c>
      <c r="O316" s="61">
        <v>0</v>
      </c>
      <c r="P316" s="61">
        <v>0</v>
      </c>
      <c r="Q316" s="61">
        <v>0</v>
      </c>
      <c r="R316" s="72">
        <v>1</v>
      </c>
      <c r="S316" s="61">
        <v>0</v>
      </c>
      <c r="T316" s="60">
        <v>0</v>
      </c>
      <c r="U316" s="61">
        <v>0</v>
      </c>
      <c r="V316" s="61">
        <v>0</v>
      </c>
      <c r="W316" s="61">
        <v>0</v>
      </c>
      <c r="X316" s="60">
        <v>0</v>
      </c>
      <c r="Y316" s="61">
        <v>0</v>
      </c>
      <c r="Z316" s="61">
        <v>0</v>
      </c>
      <c r="AA316" s="60">
        <v>0</v>
      </c>
      <c r="AB316" s="61">
        <v>0</v>
      </c>
      <c r="AC316" s="61">
        <v>0</v>
      </c>
      <c r="AD316" s="61">
        <v>0</v>
      </c>
      <c r="AE316" s="61">
        <v>0</v>
      </c>
      <c r="AF316" s="60">
        <v>0</v>
      </c>
      <c r="AG316" s="61">
        <v>0</v>
      </c>
      <c r="AH316" s="61">
        <v>0</v>
      </c>
      <c r="AI316" s="61">
        <v>0</v>
      </c>
      <c r="AJ316" s="61">
        <v>0</v>
      </c>
      <c r="AK316" s="64" t="s">
        <v>25</v>
      </c>
    </row>
    <row r="317" spans="1:37" ht="17.25" thickBot="1">
      <c r="A317" s="73">
        <v>315</v>
      </c>
      <c r="B317" s="58" t="s">
        <v>293</v>
      </c>
      <c r="C317" s="59" t="s">
        <v>1828</v>
      </c>
      <c r="D317" s="70" t="s">
        <v>104</v>
      </c>
      <c r="E317" s="59" t="s">
        <v>77</v>
      </c>
      <c r="F317" s="70" t="s">
        <v>3715</v>
      </c>
      <c r="G317" s="70">
        <v>1993</v>
      </c>
      <c r="H317" s="71">
        <v>6</v>
      </c>
      <c r="I317" s="72">
        <v>6</v>
      </c>
      <c r="J317" s="72">
        <v>540</v>
      </c>
      <c r="K317" s="72">
        <v>6</v>
      </c>
      <c r="L317" s="60">
        <v>0</v>
      </c>
      <c r="M317" s="61">
        <v>0</v>
      </c>
      <c r="N317" s="61">
        <v>0</v>
      </c>
      <c r="O317" s="61">
        <v>0</v>
      </c>
      <c r="P317" s="61">
        <v>0</v>
      </c>
      <c r="Q317" s="61">
        <v>0</v>
      </c>
      <c r="R317" s="61">
        <v>0</v>
      </c>
      <c r="S317" s="61">
        <v>0</v>
      </c>
      <c r="T317" s="71">
        <v>0.8</v>
      </c>
      <c r="U317" s="72">
        <v>0.8</v>
      </c>
      <c r="V317" s="72">
        <v>0.9</v>
      </c>
      <c r="W317" s="72">
        <v>1.7</v>
      </c>
      <c r="X317" s="60">
        <v>0</v>
      </c>
      <c r="Y317" s="72">
        <v>14</v>
      </c>
      <c r="Z317" s="72">
        <v>3</v>
      </c>
      <c r="AA317" s="60">
        <v>0</v>
      </c>
      <c r="AB317" s="61">
        <v>0</v>
      </c>
      <c r="AC317" s="61">
        <v>0</v>
      </c>
      <c r="AD317" s="61">
        <v>0</v>
      </c>
      <c r="AE317" s="61">
        <v>0</v>
      </c>
      <c r="AF317" s="71">
        <v>0.13</v>
      </c>
      <c r="AG317" s="72">
        <v>0.15</v>
      </c>
      <c r="AH317" s="72">
        <v>0.28000000000000003</v>
      </c>
      <c r="AI317" s="72">
        <v>0.13</v>
      </c>
      <c r="AJ317" s="72">
        <v>0.28000000000000003</v>
      </c>
      <c r="AK317" s="64" t="s">
        <v>25</v>
      </c>
    </row>
    <row r="318" spans="1:37" ht="17.25" thickBot="1">
      <c r="A318" s="73">
        <v>316</v>
      </c>
      <c r="B318" s="58" t="s">
        <v>68</v>
      </c>
      <c r="C318" s="59" t="s">
        <v>1814</v>
      </c>
      <c r="D318" s="70" t="s">
        <v>111</v>
      </c>
      <c r="E318" s="59" t="s">
        <v>67</v>
      </c>
      <c r="F318" s="70" t="s">
        <v>3716</v>
      </c>
      <c r="G318" s="70">
        <v>1992</v>
      </c>
      <c r="H318" s="71">
        <v>6</v>
      </c>
      <c r="I318" s="72">
        <v>6</v>
      </c>
      <c r="J318" s="72">
        <v>540</v>
      </c>
      <c r="K318" s="72">
        <v>6</v>
      </c>
      <c r="L318" s="60">
        <v>0</v>
      </c>
      <c r="M318" s="61">
        <v>0</v>
      </c>
      <c r="N318" s="61">
        <v>0</v>
      </c>
      <c r="O318" s="61">
        <v>0</v>
      </c>
      <c r="P318" s="61">
        <v>0</v>
      </c>
      <c r="Q318" s="61">
        <v>0</v>
      </c>
      <c r="R318" s="61">
        <v>0</v>
      </c>
      <c r="S318" s="61">
        <v>0</v>
      </c>
      <c r="T318" s="60">
        <v>0</v>
      </c>
      <c r="U318" s="61">
        <v>0</v>
      </c>
      <c r="V318" s="61">
        <v>0</v>
      </c>
      <c r="W318" s="61">
        <v>0</v>
      </c>
      <c r="X318" s="60">
        <v>0</v>
      </c>
      <c r="Y318" s="61">
        <v>0</v>
      </c>
      <c r="Z318" s="61">
        <v>0</v>
      </c>
      <c r="AA318" s="60">
        <v>0</v>
      </c>
      <c r="AB318" s="61">
        <v>0</v>
      </c>
      <c r="AC318" s="61">
        <v>0</v>
      </c>
      <c r="AD318" s="61">
        <v>0</v>
      </c>
      <c r="AE318" s="61">
        <v>0</v>
      </c>
      <c r="AF318" s="60">
        <v>0</v>
      </c>
      <c r="AG318" s="61">
        <v>0</v>
      </c>
      <c r="AH318" s="61">
        <v>0</v>
      </c>
      <c r="AI318" s="61">
        <v>0</v>
      </c>
      <c r="AJ318" s="61">
        <v>0</v>
      </c>
      <c r="AK318" s="64" t="s">
        <v>25</v>
      </c>
    </row>
    <row r="319" spans="1:37" ht="17.25" thickBot="1">
      <c r="A319" s="73">
        <v>317</v>
      </c>
      <c r="B319" s="58" t="s">
        <v>1768</v>
      </c>
      <c r="C319" s="59" t="s">
        <v>1822</v>
      </c>
      <c r="D319" s="70" t="s">
        <v>104</v>
      </c>
      <c r="E319" s="59" t="s">
        <v>71</v>
      </c>
      <c r="F319" s="70" t="s">
        <v>3717</v>
      </c>
      <c r="G319" s="70">
        <v>1999</v>
      </c>
      <c r="H319" s="71">
        <v>5</v>
      </c>
      <c r="I319" s="72">
        <v>5</v>
      </c>
      <c r="J319" s="72">
        <v>446</v>
      </c>
      <c r="K319" s="72">
        <v>5</v>
      </c>
      <c r="L319" s="60">
        <v>0</v>
      </c>
      <c r="M319" s="72">
        <v>1</v>
      </c>
      <c r="N319" s="72">
        <v>1</v>
      </c>
      <c r="O319" s="61">
        <v>0</v>
      </c>
      <c r="P319" s="61">
        <v>0</v>
      </c>
      <c r="Q319" s="61">
        <v>0</v>
      </c>
      <c r="R319" s="61">
        <v>0</v>
      </c>
      <c r="S319" s="61">
        <v>0</v>
      </c>
      <c r="T319" s="71">
        <v>0.4</v>
      </c>
      <c r="U319" s="72">
        <v>0.4</v>
      </c>
      <c r="V319" s="72">
        <v>1.2</v>
      </c>
      <c r="W319" s="72">
        <v>1.6</v>
      </c>
      <c r="X319" s="71">
        <v>8</v>
      </c>
      <c r="Y319" s="72">
        <v>24</v>
      </c>
      <c r="Z319" s="72">
        <v>14</v>
      </c>
      <c r="AA319" s="60">
        <v>0</v>
      </c>
      <c r="AB319" s="72">
        <v>0.2</v>
      </c>
      <c r="AC319" s="72">
        <v>0.2</v>
      </c>
      <c r="AD319" s="61">
        <v>0</v>
      </c>
      <c r="AE319" s="72">
        <v>0.2</v>
      </c>
      <c r="AF319" s="71">
        <v>0.08</v>
      </c>
      <c r="AG319" s="72">
        <v>0.24</v>
      </c>
      <c r="AH319" s="72">
        <v>0.33</v>
      </c>
      <c r="AI319" s="72">
        <v>0.08</v>
      </c>
      <c r="AJ319" s="72">
        <v>0.33</v>
      </c>
      <c r="AK319" s="64" t="s">
        <v>25</v>
      </c>
    </row>
    <row r="320" spans="1:37" ht="17.25" thickBot="1">
      <c r="A320" s="73">
        <v>318</v>
      </c>
      <c r="B320" s="58" t="s">
        <v>2987</v>
      </c>
      <c r="C320" s="59" t="s">
        <v>1814</v>
      </c>
      <c r="D320" s="70" t="s">
        <v>104</v>
      </c>
      <c r="E320" s="59" t="s">
        <v>79</v>
      </c>
      <c r="F320" s="70" t="s">
        <v>3718</v>
      </c>
      <c r="G320" s="70">
        <v>2003</v>
      </c>
      <c r="H320" s="71">
        <v>3</v>
      </c>
      <c r="I320" s="72">
        <v>1</v>
      </c>
      <c r="J320" s="72">
        <v>116</v>
      </c>
      <c r="K320" s="72">
        <v>1.3</v>
      </c>
      <c r="L320" s="60">
        <v>0</v>
      </c>
      <c r="M320" s="61">
        <v>0</v>
      </c>
      <c r="N320" s="61">
        <v>0</v>
      </c>
      <c r="O320" s="61">
        <v>0</v>
      </c>
      <c r="P320" s="61">
        <v>0</v>
      </c>
      <c r="Q320" s="61">
        <v>0</v>
      </c>
      <c r="R320" s="61">
        <v>0</v>
      </c>
      <c r="S320" s="61">
        <v>0</v>
      </c>
      <c r="T320" s="60">
        <v>0</v>
      </c>
      <c r="U320" s="61">
        <v>0</v>
      </c>
      <c r="V320" s="61">
        <v>0</v>
      </c>
      <c r="W320" s="61">
        <v>0</v>
      </c>
      <c r="X320" s="71">
        <v>2</v>
      </c>
      <c r="Y320" s="72">
        <v>5</v>
      </c>
      <c r="Z320" s="61">
        <v>0</v>
      </c>
      <c r="AA320" s="60">
        <v>0</v>
      </c>
      <c r="AB320" s="61">
        <v>0</v>
      </c>
      <c r="AC320" s="61">
        <v>0</v>
      </c>
      <c r="AD320" s="61">
        <v>0</v>
      </c>
      <c r="AE320" s="61">
        <v>0</v>
      </c>
      <c r="AF320" s="60">
        <v>0</v>
      </c>
      <c r="AG320" s="61">
        <v>0</v>
      </c>
      <c r="AH320" s="61">
        <v>0</v>
      </c>
      <c r="AI320" s="61">
        <v>0</v>
      </c>
      <c r="AJ320" s="61">
        <v>0</v>
      </c>
      <c r="AK320" s="64" t="s">
        <v>25</v>
      </c>
    </row>
    <row r="321" spans="1:37" ht="17.25" thickBot="1">
      <c r="A321" s="73">
        <v>319</v>
      </c>
      <c r="B321" s="58" t="s">
        <v>2764</v>
      </c>
      <c r="C321" s="59" t="s">
        <v>1814</v>
      </c>
      <c r="D321" s="70" t="s">
        <v>1835</v>
      </c>
      <c r="E321" s="59" t="s">
        <v>85</v>
      </c>
      <c r="F321" s="70" t="s">
        <v>3719</v>
      </c>
      <c r="G321" s="70">
        <v>2002</v>
      </c>
      <c r="H321" s="71">
        <v>3</v>
      </c>
      <c r="I321" s="61">
        <v>0</v>
      </c>
      <c r="J321" s="72">
        <v>10</v>
      </c>
      <c r="K321" s="72">
        <v>0.1</v>
      </c>
      <c r="L321" s="60">
        <v>0</v>
      </c>
      <c r="M321" s="61">
        <v>0</v>
      </c>
      <c r="N321" s="61">
        <v>0</v>
      </c>
      <c r="O321" s="61">
        <v>0</v>
      </c>
      <c r="P321" s="61">
        <v>0</v>
      </c>
      <c r="Q321" s="61">
        <v>0</v>
      </c>
      <c r="R321" s="61">
        <v>0</v>
      </c>
      <c r="S321" s="61">
        <v>0</v>
      </c>
      <c r="T321" s="60">
        <v>0</v>
      </c>
      <c r="U321" s="61">
        <v>0</v>
      </c>
      <c r="V321" s="72">
        <v>0.1</v>
      </c>
      <c r="W321" s="72">
        <v>0.1</v>
      </c>
      <c r="X321" s="71">
        <v>1</v>
      </c>
      <c r="Y321" s="61">
        <v>0</v>
      </c>
      <c r="Z321" s="72">
        <v>5</v>
      </c>
      <c r="AA321" s="60">
        <v>0</v>
      </c>
      <c r="AB321" s="61">
        <v>0</v>
      </c>
      <c r="AC321" s="61">
        <v>0</v>
      </c>
      <c r="AD321" s="61">
        <v>0</v>
      </c>
      <c r="AE321" s="61">
        <v>0</v>
      </c>
      <c r="AF321" s="71">
        <v>0.21</v>
      </c>
      <c r="AG321" s="72">
        <v>0.87</v>
      </c>
      <c r="AH321" s="72">
        <v>1.0900000000000001</v>
      </c>
      <c r="AI321" s="72">
        <v>0.21</v>
      </c>
      <c r="AJ321" s="72">
        <v>1.0900000000000001</v>
      </c>
      <c r="AK321" s="64" t="s">
        <v>25</v>
      </c>
    </row>
    <row r="322" spans="1:37" ht="17.25" thickBot="1">
      <c r="A322" s="73">
        <v>320</v>
      </c>
      <c r="B322" s="58" t="s">
        <v>64</v>
      </c>
      <c r="C322" s="59" t="s">
        <v>1814</v>
      </c>
      <c r="D322" s="70" t="s">
        <v>111</v>
      </c>
      <c r="E322" s="59" t="s">
        <v>63</v>
      </c>
      <c r="F322" s="70" t="s">
        <v>3720</v>
      </c>
      <c r="G322" s="70">
        <v>1998</v>
      </c>
      <c r="H322" s="71">
        <v>4</v>
      </c>
      <c r="I322" s="72">
        <v>4</v>
      </c>
      <c r="J322" s="72">
        <v>360</v>
      </c>
      <c r="K322" s="72">
        <v>4</v>
      </c>
      <c r="L322" s="60">
        <v>0</v>
      </c>
      <c r="M322" s="61">
        <v>0</v>
      </c>
      <c r="N322" s="61">
        <v>0</v>
      </c>
      <c r="O322" s="61">
        <v>0</v>
      </c>
      <c r="P322" s="61">
        <v>0</v>
      </c>
      <c r="Q322" s="61">
        <v>0</v>
      </c>
      <c r="R322" s="61">
        <v>0</v>
      </c>
      <c r="S322" s="61">
        <v>0</v>
      </c>
      <c r="T322" s="60">
        <v>0</v>
      </c>
      <c r="U322" s="61">
        <v>0</v>
      </c>
      <c r="V322" s="61">
        <v>0</v>
      </c>
      <c r="W322" s="61">
        <v>0</v>
      </c>
      <c r="X322" s="60">
        <v>0</v>
      </c>
      <c r="Y322" s="72">
        <v>2</v>
      </c>
      <c r="Z322" s="61">
        <v>0</v>
      </c>
      <c r="AA322" s="60">
        <v>0</v>
      </c>
      <c r="AB322" s="61">
        <v>0</v>
      </c>
      <c r="AC322" s="61">
        <v>0</v>
      </c>
      <c r="AD322" s="61">
        <v>0</v>
      </c>
      <c r="AE322" s="61">
        <v>0</v>
      </c>
      <c r="AF322" s="60">
        <v>0</v>
      </c>
      <c r="AG322" s="61">
        <v>0</v>
      </c>
      <c r="AH322" s="61">
        <v>0</v>
      </c>
      <c r="AI322" s="61">
        <v>0</v>
      </c>
      <c r="AJ322" s="61">
        <v>0</v>
      </c>
      <c r="AK322" s="64" t="s">
        <v>25</v>
      </c>
    </row>
    <row r="323" spans="1:37" ht="17.25" thickBot="1">
      <c r="A323" s="73">
        <v>321</v>
      </c>
      <c r="B323" s="58" t="s">
        <v>2988</v>
      </c>
      <c r="C323" s="59" t="s">
        <v>1814</v>
      </c>
      <c r="D323" s="70" t="s">
        <v>1812</v>
      </c>
      <c r="E323" s="59" t="s">
        <v>2352</v>
      </c>
      <c r="F323" s="70" t="s">
        <v>3674</v>
      </c>
      <c r="G323" s="70">
        <v>2003</v>
      </c>
      <c r="H323" s="71">
        <v>2</v>
      </c>
      <c r="I323" s="72">
        <v>1</v>
      </c>
      <c r="J323" s="72">
        <v>95</v>
      </c>
      <c r="K323" s="72">
        <v>1.1000000000000001</v>
      </c>
      <c r="L323" s="60">
        <v>0</v>
      </c>
      <c r="M323" s="61">
        <v>0</v>
      </c>
      <c r="N323" s="61">
        <v>0</v>
      </c>
      <c r="O323" s="61">
        <v>0</v>
      </c>
      <c r="P323" s="61">
        <v>0</v>
      </c>
      <c r="Q323" s="61">
        <v>0</v>
      </c>
      <c r="R323" s="61">
        <v>0</v>
      </c>
      <c r="S323" s="61">
        <v>0</v>
      </c>
      <c r="T323" s="71">
        <v>0.1</v>
      </c>
      <c r="U323" s="72">
        <v>0.1</v>
      </c>
      <c r="V323" s="72">
        <v>0.4</v>
      </c>
      <c r="W323" s="72">
        <v>0.5</v>
      </c>
      <c r="X323" s="71">
        <v>5</v>
      </c>
      <c r="Y323" s="72">
        <v>4</v>
      </c>
      <c r="Z323" s="72">
        <v>3</v>
      </c>
      <c r="AA323" s="60">
        <v>0</v>
      </c>
      <c r="AB323" s="61">
        <v>0</v>
      </c>
      <c r="AC323" s="61">
        <v>0</v>
      </c>
      <c r="AD323" s="61">
        <v>0</v>
      </c>
      <c r="AE323" s="61">
        <v>0</v>
      </c>
      <c r="AF323" s="71">
        <v>0.05</v>
      </c>
      <c r="AG323" s="72">
        <v>0.38</v>
      </c>
      <c r="AH323" s="72">
        <v>0.43</v>
      </c>
      <c r="AI323" s="72">
        <v>0.05</v>
      </c>
      <c r="AJ323" s="72">
        <v>0.43</v>
      </c>
      <c r="AK323" s="64" t="s">
        <v>25</v>
      </c>
    </row>
    <row r="324" spans="1:37" ht="17.25" thickBot="1">
      <c r="A324" s="73">
        <v>322</v>
      </c>
      <c r="B324" s="58" t="s">
        <v>3721</v>
      </c>
      <c r="C324" s="59" t="s">
        <v>1814</v>
      </c>
      <c r="D324" s="70" t="s">
        <v>103</v>
      </c>
      <c r="E324" s="59" t="s">
        <v>83</v>
      </c>
      <c r="F324" s="70" t="s">
        <v>3722</v>
      </c>
      <c r="G324" s="70">
        <v>2001</v>
      </c>
      <c r="H324" s="71">
        <v>1</v>
      </c>
      <c r="I324" s="61">
        <v>0</v>
      </c>
      <c r="J324" s="72">
        <v>16</v>
      </c>
      <c r="K324" s="72">
        <v>0.2</v>
      </c>
      <c r="L324" s="60">
        <v>0</v>
      </c>
      <c r="M324" s="61">
        <v>0</v>
      </c>
      <c r="N324" s="61">
        <v>0</v>
      </c>
      <c r="O324" s="61">
        <v>0</v>
      </c>
      <c r="P324" s="61">
        <v>0</v>
      </c>
      <c r="Q324" s="61">
        <v>0</v>
      </c>
      <c r="R324" s="61">
        <v>0</v>
      </c>
      <c r="S324" s="61">
        <v>0</v>
      </c>
      <c r="T324" s="71">
        <v>0.1</v>
      </c>
      <c r="U324" s="72">
        <v>0.1</v>
      </c>
      <c r="V324" s="61">
        <v>0</v>
      </c>
      <c r="W324" s="72">
        <v>0.1</v>
      </c>
      <c r="X324" s="71">
        <v>1</v>
      </c>
      <c r="Y324" s="61">
        <v>0</v>
      </c>
      <c r="Z324" s="61">
        <v>0</v>
      </c>
      <c r="AA324" s="60">
        <v>0</v>
      </c>
      <c r="AB324" s="61">
        <v>0</v>
      </c>
      <c r="AC324" s="61">
        <v>0</v>
      </c>
      <c r="AD324" s="61">
        <v>0</v>
      </c>
      <c r="AE324" s="61">
        <v>0</v>
      </c>
      <c r="AF324" s="71">
        <v>0.69</v>
      </c>
      <c r="AG324" s="61">
        <v>0</v>
      </c>
      <c r="AH324" s="72">
        <v>0.69</v>
      </c>
      <c r="AI324" s="72">
        <v>0.69</v>
      </c>
      <c r="AJ324" s="72">
        <v>0.69</v>
      </c>
      <c r="AK324" s="64" t="s">
        <v>25</v>
      </c>
    </row>
    <row r="325" spans="1:37" ht="17.25" thickBot="1">
      <c r="A325" s="73">
        <v>323</v>
      </c>
      <c r="B325" s="58" t="s">
        <v>294</v>
      </c>
      <c r="C325" s="59" t="s">
        <v>1814</v>
      </c>
      <c r="D325" s="70" t="s">
        <v>102</v>
      </c>
      <c r="E325" s="59" t="s">
        <v>69</v>
      </c>
      <c r="F325" s="70" t="s">
        <v>3723</v>
      </c>
      <c r="G325" s="70">
        <v>1997</v>
      </c>
      <c r="H325" s="71">
        <v>6</v>
      </c>
      <c r="I325" s="72">
        <v>6</v>
      </c>
      <c r="J325" s="72">
        <v>531</v>
      </c>
      <c r="K325" s="72">
        <v>5.9</v>
      </c>
      <c r="L325" s="71">
        <v>1</v>
      </c>
      <c r="M325" s="72">
        <v>1</v>
      </c>
      <c r="N325" s="72">
        <v>2</v>
      </c>
      <c r="O325" s="72">
        <v>1</v>
      </c>
      <c r="P325" s="61">
        <v>0</v>
      </c>
      <c r="Q325" s="61">
        <v>0</v>
      </c>
      <c r="R325" s="72">
        <v>1</v>
      </c>
      <c r="S325" s="61">
        <v>0</v>
      </c>
      <c r="T325" s="71">
        <v>2.5</v>
      </c>
      <c r="U325" s="72">
        <v>2.5</v>
      </c>
      <c r="V325" s="72">
        <v>1</v>
      </c>
      <c r="W325" s="72">
        <v>3.5</v>
      </c>
      <c r="X325" s="71">
        <v>25</v>
      </c>
      <c r="Y325" s="72">
        <v>13</v>
      </c>
      <c r="Z325" s="72">
        <v>48</v>
      </c>
      <c r="AA325" s="71">
        <v>0.17</v>
      </c>
      <c r="AB325" s="72">
        <v>0.17</v>
      </c>
      <c r="AC325" s="72">
        <v>0.34</v>
      </c>
      <c r="AD325" s="72">
        <v>0.17</v>
      </c>
      <c r="AE325" s="72">
        <v>0.34</v>
      </c>
      <c r="AF325" s="71">
        <v>0.42</v>
      </c>
      <c r="AG325" s="72">
        <v>0.16</v>
      </c>
      <c r="AH325" s="72">
        <v>0.59</v>
      </c>
      <c r="AI325" s="72">
        <v>0.42</v>
      </c>
      <c r="AJ325" s="72">
        <v>0.59</v>
      </c>
      <c r="AK325" s="64" t="s">
        <v>25</v>
      </c>
    </row>
    <row r="326" spans="1:37" ht="17.25" thickBot="1">
      <c r="A326" s="73">
        <v>324</v>
      </c>
      <c r="B326" s="58" t="s">
        <v>78</v>
      </c>
      <c r="C326" s="59" t="s">
        <v>1822</v>
      </c>
      <c r="D326" s="70" t="s">
        <v>111</v>
      </c>
      <c r="E326" s="59" t="s">
        <v>63</v>
      </c>
      <c r="F326" s="70" t="s">
        <v>3724</v>
      </c>
      <c r="G326" s="70">
        <v>1995</v>
      </c>
      <c r="H326" s="71">
        <v>2</v>
      </c>
      <c r="I326" s="72">
        <v>2</v>
      </c>
      <c r="J326" s="72">
        <v>180</v>
      </c>
      <c r="K326" s="72">
        <v>2</v>
      </c>
      <c r="L326" s="60">
        <v>0</v>
      </c>
      <c r="M326" s="61">
        <v>0</v>
      </c>
      <c r="N326" s="61">
        <v>0</v>
      </c>
      <c r="O326" s="61">
        <v>0</v>
      </c>
      <c r="P326" s="61">
        <v>0</v>
      </c>
      <c r="Q326" s="61">
        <v>0</v>
      </c>
      <c r="R326" s="61">
        <v>0</v>
      </c>
      <c r="S326" s="61">
        <v>0</v>
      </c>
      <c r="T326" s="60">
        <v>0</v>
      </c>
      <c r="U326" s="61">
        <v>0</v>
      </c>
      <c r="V326" s="61">
        <v>0</v>
      </c>
      <c r="W326" s="61">
        <v>0</v>
      </c>
      <c r="X326" s="60">
        <v>0</v>
      </c>
      <c r="Y326" s="61">
        <v>0</v>
      </c>
      <c r="Z326" s="61">
        <v>0</v>
      </c>
      <c r="AA326" s="60">
        <v>0</v>
      </c>
      <c r="AB326" s="61">
        <v>0</v>
      </c>
      <c r="AC326" s="61">
        <v>0</v>
      </c>
      <c r="AD326" s="61">
        <v>0</v>
      </c>
      <c r="AE326" s="61">
        <v>0</v>
      </c>
      <c r="AF326" s="60">
        <v>0</v>
      </c>
      <c r="AG326" s="61">
        <v>0</v>
      </c>
      <c r="AH326" s="61">
        <v>0</v>
      </c>
      <c r="AI326" s="61">
        <v>0</v>
      </c>
      <c r="AJ326" s="61">
        <v>0</v>
      </c>
      <c r="AK326" s="64" t="s">
        <v>25</v>
      </c>
    </row>
    <row r="327" spans="1:37" ht="17.25" thickBot="1">
      <c r="A327" s="73">
        <v>325</v>
      </c>
      <c r="B327" s="58" t="s">
        <v>295</v>
      </c>
      <c r="C327" s="59" t="s">
        <v>1811</v>
      </c>
      <c r="D327" s="70" t="s">
        <v>104</v>
      </c>
      <c r="E327" s="59" t="s">
        <v>75</v>
      </c>
      <c r="F327" s="70" t="s">
        <v>3725</v>
      </c>
      <c r="G327" s="70">
        <v>1987</v>
      </c>
      <c r="H327" s="71">
        <v>5</v>
      </c>
      <c r="I327" s="72">
        <v>5</v>
      </c>
      <c r="J327" s="72">
        <v>423</v>
      </c>
      <c r="K327" s="72">
        <v>4.7</v>
      </c>
      <c r="L327" s="71">
        <v>1</v>
      </c>
      <c r="M327" s="61">
        <v>0</v>
      </c>
      <c r="N327" s="72">
        <v>1</v>
      </c>
      <c r="O327" s="72">
        <v>1</v>
      </c>
      <c r="P327" s="61">
        <v>0</v>
      </c>
      <c r="Q327" s="61">
        <v>0</v>
      </c>
      <c r="R327" s="72">
        <v>3</v>
      </c>
      <c r="S327" s="72">
        <v>1</v>
      </c>
      <c r="T327" s="71">
        <v>1</v>
      </c>
      <c r="U327" s="72">
        <v>1</v>
      </c>
      <c r="V327" s="61">
        <v>0</v>
      </c>
      <c r="W327" s="72">
        <v>1</v>
      </c>
      <c r="X327" s="71">
        <v>10</v>
      </c>
      <c r="Y327" s="72">
        <v>31</v>
      </c>
      <c r="Z327" s="72">
        <v>1</v>
      </c>
      <c r="AA327" s="71">
        <v>0.21</v>
      </c>
      <c r="AB327" s="61">
        <v>0</v>
      </c>
      <c r="AC327" s="72">
        <v>0.21</v>
      </c>
      <c r="AD327" s="72">
        <v>0.21</v>
      </c>
      <c r="AE327" s="72">
        <v>0.21</v>
      </c>
      <c r="AF327" s="71">
        <v>0.2</v>
      </c>
      <c r="AG327" s="61">
        <v>0</v>
      </c>
      <c r="AH327" s="72">
        <v>0.2</v>
      </c>
      <c r="AI327" s="72">
        <v>0.2</v>
      </c>
      <c r="AJ327" s="72">
        <v>0.2</v>
      </c>
      <c r="AK327" s="64" t="s">
        <v>25</v>
      </c>
    </row>
    <row r="328" spans="1:37" ht="17.25" thickBot="1">
      <c r="A328" s="73">
        <v>326</v>
      </c>
      <c r="B328" s="58" t="s">
        <v>296</v>
      </c>
      <c r="C328" s="59" t="s">
        <v>1814</v>
      </c>
      <c r="D328" s="70" t="s">
        <v>1855</v>
      </c>
      <c r="E328" s="59" t="s">
        <v>2352</v>
      </c>
      <c r="F328" s="70" t="s">
        <v>3726</v>
      </c>
      <c r="G328" s="70">
        <v>1994</v>
      </c>
      <c r="H328" s="71">
        <v>3</v>
      </c>
      <c r="I328" s="61">
        <v>0</v>
      </c>
      <c r="J328" s="72">
        <v>55</v>
      </c>
      <c r="K328" s="72">
        <v>0.6</v>
      </c>
      <c r="L328" s="60">
        <v>0</v>
      </c>
      <c r="M328" s="61">
        <v>0</v>
      </c>
      <c r="N328" s="61">
        <v>0</v>
      </c>
      <c r="O328" s="61">
        <v>0</v>
      </c>
      <c r="P328" s="61">
        <v>0</v>
      </c>
      <c r="Q328" s="61">
        <v>0</v>
      </c>
      <c r="R328" s="61">
        <v>0</v>
      </c>
      <c r="S328" s="61">
        <v>0</v>
      </c>
      <c r="T328" s="60">
        <v>0</v>
      </c>
      <c r="U328" s="61">
        <v>0</v>
      </c>
      <c r="V328" s="72">
        <v>0.2</v>
      </c>
      <c r="W328" s="72">
        <v>0.2</v>
      </c>
      <c r="X328" s="71">
        <v>2</v>
      </c>
      <c r="Y328" s="61">
        <v>0</v>
      </c>
      <c r="Z328" s="72">
        <v>7</v>
      </c>
      <c r="AA328" s="60">
        <v>0</v>
      </c>
      <c r="AB328" s="61">
        <v>0</v>
      </c>
      <c r="AC328" s="61">
        <v>0</v>
      </c>
      <c r="AD328" s="61">
        <v>0</v>
      </c>
      <c r="AE328" s="61">
        <v>0</v>
      </c>
      <c r="AF328" s="60">
        <v>0</v>
      </c>
      <c r="AG328" s="72">
        <v>0.38</v>
      </c>
      <c r="AH328" s="72">
        <v>0.38</v>
      </c>
      <c r="AI328" s="61">
        <v>0</v>
      </c>
      <c r="AJ328" s="72">
        <v>0.38</v>
      </c>
      <c r="AK328" s="64" t="s">
        <v>25</v>
      </c>
    </row>
    <row r="329" spans="1:37" ht="17.25" thickBot="1">
      <c r="A329" s="73">
        <v>327</v>
      </c>
      <c r="B329" s="58" t="s">
        <v>297</v>
      </c>
      <c r="C329" s="59" t="s">
        <v>1814</v>
      </c>
      <c r="D329" s="70" t="s">
        <v>103</v>
      </c>
      <c r="E329" s="59" t="s">
        <v>75</v>
      </c>
      <c r="F329" s="70" t="s">
        <v>3727</v>
      </c>
      <c r="G329" s="70">
        <v>1995</v>
      </c>
      <c r="H329" s="71">
        <v>6</v>
      </c>
      <c r="I329" s="72">
        <v>5</v>
      </c>
      <c r="J329" s="72">
        <v>418</v>
      </c>
      <c r="K329" s="72">
        <v>4.5999999999999996</v>
      </c>
      <c r="L329" s="60">
        <v>0</v>
      </c>
      <c r="M329" s="72">
        <v>1</v>
      </c>
      <c r="N329" s="72">
        <v>1</v>
      </c>
      <c r="O329" s="61">
        <v>0</v>
      </c>
      <c r="P329" s="61">
        <v>0</v>
      </c>
      <c r="Q329" s="61">
        <v>0</v>
      </c>
      <c r="R329" s="72">
        <v>1</v>
      </c>
      <c r="S329" s="61">
        <v>0</v>
      </c>
      <c r="T329" s="60">
        <v>0</v>
      </c>
      <c r="U329" s="61">
        <v>0</v>
      </c>
      <c r="V329" s="72">
        <v>0.5</v>
      </c>
      <c r="W329" s="72">
        <v>0.6</v>
      </c>
      <c r="X329" s="71">
        <v>1</v>
      </c>
      <c r="Y329" s="72">
        <v>11</v>
      </c>
      <c r="Z329" s="72">
        <v>20</v>
      </c>
      <c r="AA329" s="60">
        <v>0</v>
      </c>
      <c r="AB329" s="72">
        <v>0.22</v>
      </c>
      <c r="AC329" s="72">
        <v>0.22</v>
      </c>
      <c r="AD329" s="61">
        <v>0</v>
      </c>
      <c r="AE329" s="72">
        <v>0.22</v>
      </c>
      <c r="AF329" s="60">
        <v>0</v>
      </c>
      <c r="AG329" s="72">
        <v>0.12</v>
      </c>
      <c r="AH329" s="72">
        <v>0.12</v>
      </c>
      <c r="AI329" s="61">
        <v>0</v>
      </c>
      <c r="AJ329" s="72">
        <v>0.12</v>
      </c>
      <c r="AK329" s="64" t="s">
        <v>25</v>
      </c>
    </row>
    <row r="330" spans="1:37" ht="17.25" thickBot="1">
      <c r="A330" s="73">
        <v>328</v>
      </c>
      <c r="B330" s="58" t="s">
        <v>3194</v>
      </c>
      <c r="C330" s="59" t="s">
        <v>1822</v>
      </c>
      <c r="D330" s="70" t="s">
        <v>104</v>
      </c>
      <c r="E330" s="59" t="s">
        <v>69</v>
      </c>
      <c r="F330" s="70" t="s">
        <v>3728</v>
      </c>
      <c r="G330" s="70">
        <v>1996</v>
      </c>
      <c r="H330" s="71">
        <v>2</v>
      </c>
      <c r="I330" s="72">
        <v>2</v>
      </c>
      <c r="J330" s="72">
        <v>162</v>
      </c>
      <c r="K330" s="72">
        <v>1.8</v>
      </c>
      <c r="L330" s="60">
        <v>0</v>
      </c>
      <c r="M330" s="61">
        <v>0</v>
      </c>
      <c r="N330" s="61">
        <v>0</v>
      </c>
      <c r="O330" s="61">
        <v>0</v>
      </c>
      <c r="P330" s="61">
        <v>0</v>
      </c>
      <c r="Q330" s="61">
        <v>0</v>
      </c>
      <c r="R330" s="72">
        <v>1</v>
      </c>
      <c r="S330" s="61">
        <v>0</v>
      </c>
      <c r="T330" s="60">
        <v>0</v>
      </c>
      <c r="U330" s="61">
        <v>0</v>
      </c>
      <c r="V330" s="72">
        <v>0.2</v>
      </c>
      <c r="W330" s="72">
        <v>0.2</v>
      </c>
      <c r="X330" s="71">
        <v>2</v>
      </c>
      <c r="Y330" s="72">
        <v>4</v>
      </c>
      <c r="Z330" s="72">
        <v>7</v>
      </c>
      <c r="AA330" s="60">
        <v>0</v>
      </c>
      <c r="AB330" s="61">
        <v>0</v>
      </c>
      <c r="AC330" s="61">
        <v>0</v>
      </c>
      <c r="AD330" s="61">
        <v>0</v>
      </c>
      <c r="AE330" s="61">
        <v>0</v>
      </c>
      <c r="AF330" s="60">
        <v>0</v>
      </c>
      <c r="AG330" s="72">
        <v>0.1</v>
      </c>
      <c r="AH330" s="72">
        <v>0.1</v>
      </c>
      <c r="AI330" s="61">
        <v>0</v>
      </c>
      <c r="AJ330" s="72">
        <v>0.1</v>
      </c>
      <c r="AK330" s="64" t="s">
        <v>25</v>
      </c>
    </row>
    <row r="331" spans="1:37" ht="17.25" thickBot="1">
      <c r="A331" s="73">
        <v>329</v>
      </c>
      <c r="B331" s="58" t="s">
        <v>298</v>
      </c>
      <c r="C331" s="59" t="s">
        <v>1828</v>
      </c>
      <c r="D331" s="70" t="s">
        <v>102</v>
      </c>
      <c r="E331" s="59" t="s">
        <v>75</v>
      </c>
      <c r="F331" s="70" t="s">
        <v>3729</v>
      </c>
      <c r="G331" s="70">
        <v>1993</v>
      </c>
      <c r="H331" s="71">
        <v>6</v>
      </c>
      <c r="I331" s="72">
        <v>4</v>
      </c>
      <c r="J331" s="72">
        <v>359</v>
      </c>
      <c r="K331" s="72">
        <v>4</v>
      </c>
      <c r="L331" s="71">
        <v>1</v>
      </c>
      <c r="M331" s="61">
        <v>0</v>
      </c>
      <c r="N331" s="72">
        <v>1</v>
      </c>
      <c r="O331" s="72">
        <v>1</v>
      </c>
      <c r="P331" s="61">
        <v>0</v>
      </c>
      <c r="Q331" s="61">
        <v>0</v>
      </c>
      <c r="R331" s="72">
        <v>1</v>
      </c>
      <c r="S331" s="61">
        <v>0</v>
      </c>
      <c r="T331" s="71">
        <v>1.7</v>
      </c>
      <c r="U331" s="72">
        <v>1.7</v>
      </c>
      <c r="V331" s="72">
        <v>0.1</v>
      </c>
      <c r="W331" s="72">
        <v>1.8</v>
      </c>
      <c r="X331" s="71">
        <v>13</v>
      </c>
      <c r="Y331" s="72">
        <v>11</v>
      </c>
      <c r="Z331" s="72">
        <v>21</v>
      </c>
      <c r="AA331" s="71">
        <v>0.25</v>
      </c>
      <c r="AB331" s="61">
        <v>0</v>
      </c>
      <c r="AC331" s="72">
        <v>0.25</v>
      </c>
      <c r="AD331" s="72">
        <v>0.25</v>
      </c>
      <c r="AE331" s="72">
        <v>0.25</v>
      </c>
      <c r="AF331" s="71">
        <v>0.43</v>
      </c>
      <c r="AG331" s="72">
        <v>0.03</v>
      </c>
      <c r="AH331" s="72">
        <v>0.45</v>
      </c>
      <c r="AI331" s="72">
        <v>0.43</v>
      </c>
      <c r="AJ331" s="72">
        <v>0.45</v>
      </c>
      <c r="AK331" s="64" t="s">
        <v>25</v>
      </c>
    </row>
    <row r="332" spans="1:37" ht="17.25" thickBot="1">
      <c r="A332" s="73">
        <v>330</v>
      </c>
      <c r="B332" s="58" t="s">
        <v>299</v>
      </c>
      <c r="C332" s="59" t="s">
        <v>1814</v>
      </c>
      <c r="D332" s="70" t="s">
        <v>103</v>
      </c>
      <c r="E332" s="59" t="s">
        <v>63</v>
      </c>
      <c r="F332" s="70" t="s">
        <v>3370</v>
      </c>
      <c r="G332" s="70">
        <v>1999</v>
      </c>
      <c r="H332" s="71">
        <v>6</v>
      </c>
      <c r="I332" s="72">
        <v>6</v>
      </c>
      <c r="J332" s="72">
        <v>494</v>
      </c>
      <c r="K332" s="72">
        <v>5.5</v>
      </c>
      <c r="L332" s="71">
        <v>1</v>
      </c>
      <c r="M332" s="61">
        <v>0</v>
      </c>
      <c r="N332" s="72">
        <v>1</v>
      </c>
      <c r="O332" s="72">
        <v>1</v>
      </c>
      <c r="P332" s="61">
        <v>0</v>
      </c>
      <c r="Q332" s="61">
        <v>0</v>
      </c>
      <c r="R332" s="61">
        <v>0</v>
      </c>
      <c r="S332" s="61">
        <v>0</v>
      </c>
      <c r="T332" s="71">
        <v>0.7</v>
      </c>
      <c r="U332" s="72">
        <v>0.7</v>
      </c>
      <c r="V332" s="72">
        <v>0.7</v>
      </c>
      <c r="W332" s="72">
        <v>1.3</v>
      </c>
      <c r="X332" s="71">
        <v>8</v>
      </c>
      <c r="Y332" s="72">
        <v>39</v>
      </c>
      <c r="Z332" s="72">
        <v>7</v>
      </c>
      <c r="AA332" s="71">
        <v>0.18</v>
      </c>
      <c r="AB332" s="61">
        <v>0</v>
      </c>
      <c r="AC332" s="72">
        <v>0.18</v>
      </c>
      <c r="AD332" s="72">
        <v>0.18</v>
      </c>
      <c r="AE332" s="72">
        <v>0.18</v>
      </c>
      <c r="AF332" s="71">
        <v>0.12</v>
      </c>
      <c r="AG332" s="72">
        <v>0.12</v>
      </c>
      <c r="AH332" s="72">
        <v>0.24</v>
      </c>
      <c r="AI332" s="72">
        <v>0.12</v>
      </c>
      <c r="AJ332" s="72">
        <v>0.24</v>
      </c>
      <c r="AK332" s="64" t="s">
        <v>25</v>
      </c>
    </row>
    <row r="333" spans="1:37" ht="17.25" thickBot="1">
      <c r="A333" s="73">
        <v>331</v>
      </c>
      <c r="B333" s="58" t="s">
        <v>300</v>
      </c>
      <c r="C333" s="59" t="s">
        <v>1811</v>
      </c>
      <c r="D333" s="70" t="s">
        <v>104</v>
      </c>
      <c r="E333" s="59" t="s">
        <v>85</v>
      </c>
      <c r="F333" s="70" t="s">
        <v>3730</v>
      </c>
      <c r="G333" s="70">
        <v>2000</v>
      </c>
      <c r="H333" s="71">
        <v>1</v>
      </c>
      <c r="I333" s="72">
        <v>1</v>
      </c>
      <c r="J333" s="72">
        <v>90</v>
      </c>
      <c r="K333" s="72">
        <v>1</v>
      </c>
      <c r="L333" s="60">
        <v>0</v>
      </c>
      <c r="M333" s="61">
        <v>0</v>
      </c>
      <c r="N333" s="61">
        <v>0</v>
      </c>
      <c r="O333" s="61">
        <v>0</v>
      </c>
      <c r="P333" s="61">
        <v>0</v>
      </c>
      <c r="Q333" s="61">
        <v>0</v>
      </c>
      <c r="R333" s="61">
        <v>0</v>
      </c>
      <c r="S333" s="61">
        <v>0</v>
      </c>
      <c r="T333" s="60">
        <v>0</v>
      </c>
      <c r="U333" s="61">
        <v>0</v>
      </c>
      <c r="V333" s="61">
        <v>0</v>
      </c>
      <c r="W333" s="61">
        <v>0</v>
      </c>
      <c r="X333" s="60">
        <v>0</v>
      </c>
      <c r="Y333" s="61">
        <v>0</v>
      </c>
      <c r="Z333" s="61">
        <v>0</v>
      </c>
      <c r="AA333" s="60">
        <v>0</v>
      </c>
      <c r="AB333" s="61">
        <v>0</v>
      </c>
      <c r="AC333" s="61">
        <v>0</v>
      </c>
      <c r="AD333" s="61">
        <v>0</v>
      </c>
      <c r="AE333" s="61">
        <v>0</v>
      </c>
      <c r="AF333" s="60">
        <v>0</v>
      </c>
      <c r="AG333" s="61">
        <v>0</v>
      </c>
      <c r="AH333" s="61">
        <v>0</v>
      </c>
      <c r="AI333" s="61">
        <v>0</v>
      </c>
      <c r="AJ333" s="61">
        <v>0</v>
      </c>
      <c r="AK333" s="64" t="s">
        <v>25</v>
      </c>
    </row>
    <row r="334" spans="1:37" ht="17.25" thickBot="1">
      <c r="A334" s="73">
        <v>332</v>
      </c>
      <c r="B334" s="58" t="s">
        <v>301</v>
      </c>
      <c r="C334" s="59" t="s">
        <v>1824</v>
      </c>
      <c r="D334" s="70" t="s">
        <v>102</v>
      </c>
      <c r="E334" s="59" t="s">
        <v>71</v>
      </c>
      <c r="F334" s="70" t="s">
        <v>3731</v>
      </c>
      <c r="G334" s="70">
        <v>1997</v>
      </c>
      <c r="H334" s="71">
        <v>6</v>
      </c>
      <c r="I334" s="72">
        <v>3</v>
      </c>
      <c r="J334" s="72">
        <v>260</v>
      </c>
      <c r="K334" s="72">
        <v>2.9</v>
      </c>
      <c r="L334" s="71">
        <v>1</v>
      </c>
      <c r="M334" s="72">
        <v>1</v>
      </c>
      <c r="N334" s="72">
        <v>2</v>
      </c>
      <c r="O334" s="72">
        <v>1</v>
      </c>
      <c r="P334" s="61">
        <v>0</v>
      </c>
      <c r="Q334" s="61">
        <v>0</v>
      </c>
      <c r="R334" s="72">
        <v>2</v>
      </c>
      <c r="S334" s="61">
        <v>0</v>
      </c>
      <c r="T334" s="71">
        <v>0.9</v>
      </c>
      <c r="U334" s="72">
        <v>0.9</v>
      </c>
      <c r="V334" s="72">
        <v>0.1</v>
      </c>
      <c r="W334" s="72">
        <v>1</v>
      </c>
      <c r="X334" s="71">
        <v>4</v>
      </c>
      <c r="Y334" s="72">
        <v>3</v>
      </c>
      <c r="Z334" s="72">
        <v>19</v>
      </c>
      <c r="AA334" s="71">
        <v>0.35</v>
      </c>
      <c r="AB334" s="72">
        <v>0.35</v>
      </c>
      <c r="AC334" s="72">
        <v>0.69</v>
      </c>
      <c r="AD334" s="72">
        <v>0.35</v>
      </c>
      <c r="AE334" s="72">
        <v>0.69</v>
      </c>
      <c r="AF334" s="71">
        <v>0.31</v>
      </c>
      <c r="AG334" s="72">
        <v>0.04</v>
      </c>
      <c r="AH334" s="72">
        <v>0.35</v>
      </c>
      <c r="AI334" s="72">
        <v>0.31</v>
      </c>
      <c r="AJ334" s="72">
        <v>0.35</v>
      </c>
      <c r="AK334" s="64" t="s">
        <v>25</v>
      </c>
    </row>
    <row r="335" spans="1:37" ht="17.25" thickBot="1">
      <c r="A335" s="73">
        <v>333</v>
      </c>
      <c r="B335" s="58" t="s">
        <v>2725</v>
      </c>
      <c r="C335" s="59" t="s">
        <v>1840</v>
      </c>
      <c r="D335" s="70" t="s">
        <v>104</v>
      </c>
      <c r="E335" s="59" t="s">
        <v>2352</v>
      </c>
      <c r="F335" s="70" t="s">
        <v>3732</v>
      </c>
      <c r="G335" s="70">
        <v>1995</v>
      </c>
      <c r="H335" s="71">
        <v>5</v>
      </c>
      <c r="I335" s="72">
        <v>5</v>
      </c>
      <c r="J335" s="72">
        <v>450</v>
      </c>
      <c r="K335" s="72">
        <v>5</v>
      </c>
      <c r="L335" s="60">
        <v>0</v>
      </c>
      <c r="M335" s="61">
        <v>0</v>
      </c>
      <c r="N335" s="61">
        <v>0</v>
      </c>
      <c r="O335" s="61">
        <v>0</v>
      </c>
      <c r="P335" s="61">
        <v>0</v>
      </c>
      <c r="Q335" s="61">
        <v>0</v>
      </c>
      <c r="R335" s="72">
        <v>1</v>
      </c>
      <c r="S335" s="61">
        <v>0</v>
      </c>
      <c r="T335" s="60">
        <v>0</v>
      </c>
      <c r="U335" s="61">
        <v>0</v>
      </c>
      <c r="V335" s="61">
        <v>0</v>
      </c>
      <c r="W335" s="61">
        <v>0</v>
      </c>
      <c r="X335" s="71">
        <v>4</v>
      </c>
      <c r="Y335" s="72">
        <v>32</v>
      </c>
      <c r="Z335" s="72">
        <v>8</v>
      </c>
      <c r="AA335" s="60">
        <v>0</v>
      </c>
      <c r="AB335" s="61">
        <v>0</v>
      </c>
      <c r="AC335" s="61">
        <v>0</v>
      </c>
      <c r="AD335" s="61">
        <v>0</v>
      </c>
      <c r="AE335" s="61">
        <v>0</v>
      </c>
      <c r="AF335" s="60">
        <v>0</v>
      </c>
      <c r="AG335" s="72">
        <v>0.01</v>
      </c>
      <c r="AH335" s="72">
        <v>0.01</v>
      </c>
      <c r="AI335" s="61">
        <v>0</v>
      </c>
      <c r="AJ335" s="72">
        <v>0.01</v>
      </c>
      <c r="AK335" s="64" t="s">
        <v>25</v>
      </c>
    </row>
    <row r="336" spans="1:37" ht="17.25" thickBot="1">
      <c r="A336" s="73">
        <v>334</v>
      </c>
      <c r="B336" s="58" t="s">
        <v>303</v>
      </c>
      <c r="C336" s="59" t="s">
        <v>1813</v>
      </c>
      <c r="D336" s="70" t="s">
        <v>104</v>
      </c>
      <c r="E336" s="59" t="s">
        <v>79</v>
      </c>
      <c r="F336" s="70" t="s">
        <v>3733</v>
      </c>
      <c r="G336" s="70">
        <v>1994</v>
      </c>
      <c r="H336" s="71">
        <v>6</v>
      </c>
      <c r="I336" s="72">
        <v>6</v>
      </c>
      <c r="J336" s="72">
        <v>540</v>
      </c>
      <c r="K336" s="72">
        <v>6</v>
      </c>
      <c r="L336" s="71">
        <v>1</v>
      </c>
      <c r="M336" s="61">
        <v>0</v>
      </c>
      <c r="N336" s="72">
        <v>1</v>
      </c>
      <c r="O336" s="72">
        <v>1</v>
      </c>
      <c r="P336" s="61">
        <v>0</v>
      </c>
      <c r="Q336" s="61">
        <v>0</v>
      </c>
      <c r="R336" s="61">
        <v>0</v>
      </c>
      <c r="S336" s="61">
        <v>0</v>
      </c>
      <c r="T336" s="71">
        <v>0.4</v>
      </c>
      <c r="U336" s="72">
        <v>0.4</v>
      </c>
      <c r="V336" s="72">
        <v>0.8</v>
      </c>
      <c r="W336" s="72">
        <v>1.2</v>
      </c>
      <c r="X336" s="71">
        <v>14</v>
      </c>
      <c r="Y336" s="72">
        <v>43</v>
      </c>
      <c r="Z336" s="72">
        <v>22</v>
      </c>
      <c r="AA336" s="71">
        <v>0.17</v>
      </c>
      <c r="AB336" s="61">
        <v>0</v>
      </c>
      <c r="AC336" s="72">
        <v>0.17</v>
      </c>
      <c r="AD336" s="72">
        <v>0.17</v>
      </c>
      <c r="AE336" s="72">
        <v>0.17</v>
      </c>
      <c r="AF336" s="71">
        <v>7.0000000000000007E-2</v>
      </c>
      <c r="AG336" s="72">
        <v>0.14000000000000001</v>
      </c>
      <c r="AH336" s="72">
        <v>0.21</v>
      </c>
      <c r="AI336" s="72">
        <v>7.0000000000000007E-2</v>
      </c>
      <c r="AJ336" s="72">
        <v>0.21</v>
      </c>
      <c r="AK336" s="64" t="s">
        <v>25</v>
      </c>
    </row>
    <row r="337" spans="1:37" ht="17.25" thickBot="1">
      <c r="A337" s="73">
        <v>335</v>
      </c>
      <c r="B337" s="58" t="s">
        <v>304</v>
      </c>
      <c r="C337" s="59" t="s">
        <v>1811</v>
      </c>
      <c r="D337" s="70" t="s">
        <v>104</v>
      </c>
      <c r="E337" s="59" t="s">
        <v>75</v>
      </c>
      <c r="F337" s="70" t="s">
        <v>3734</v>
      </c>
      <c r="G337" s="70">
        <v>1997</v>
      </c>
      <c r="H337" s="71">
        <v>5</v>
      </c>
      <c r="I337" s="72">
        <v>5</v>
      </c>
      <c r="J337" s="72">
        <v>450</v>
      </c>
      <c r="K337" s="72">
        <v>5</v>
      </c>
      <c r="L337" s="60">
        <v>0</v>
      </c>
      <c r="M337" s="61">
        <v>0</v>
      </c>
      <c r="N337" s="61">
        <v>0</v>
      </c>
      <c r="O337" s="61">
        <v>0</v>
      </c>
      <c r="P337" s="61">
        <v>0</v>
      </c>
      <c r="Q337" s="61">
        <v>0</v>
      </c>
      <c r="R337" s="72">
        <v>1</v>
      </c>
      <c r="S337" s="61">
        <v>0</v>
      </c>
      <c r="T337" s="60">
        <v>0</v>
      </c>
      <c r="U337" s="61">
        <v>0</v>
      </c>
      <c r="V337" s="72">
        <v>0.3</v>
      </c>
      <c r="W337" s="72">
        <v>0.3</v>
      </c>
      <c r="X337" s="71">
        <v>11</v>
      </c>
      <c r="Y337" s="72">
        <v>17</v>
      </c>
      <c r="Z337" s="72">
        <v>10</v>
      </c>
      <c r="AA337" s="60">
        <v>0</v>
      </c>
      <c r="AB337" s="61">
        <v>0</v>
      </c>
      <c r="AC337" s="61">
        <v>0</v>
      </c>
      <c r="AD337" s="61">
        <v>0</v>
      </c>
      <c r="AE337" s="61">
        <v>0</v>
      </c>
      <c r="AF337" s="60">
        <v>0</v>
      </c>
      <c r="AG337" s="72">
        <v>0.06</v>
      </c>
      <c r="AH337" s="72">
        <v>0.06</v>
      </c>
      <c r="AI337" s="61">
        <v>0</v>
      </c>
      <c r="AJ337" s="72">
        <v>0.06</v>
      </c>
      <c r="AK337" s="64" t="s">
        <v>25</v>
      </c>
    </row>
    <row r="338" spans="1:37" ht="17.25" thickBot="1">
      <c r="A338" s="73">
        <v>336</v>
      </c>
      <c r="B338" s="58" t="s">
        <v>2726</v>
      </c>
      <c r="C338" s="59" t="s">
        <v>1814</v>
      </c>
      <c r="D338" s="70" t="s">
        <v>104</v>
      </c>
      <c r="E338" s="59" t="s">
        <v>2353</v>
      </c>
      <c r="F338" s="70" t="s">
        <v>3644</v>
      </c>
      <c r="G338" s="70">
        <v>1993</v>
      </c>
      <c r="H338" s="71">
        <v>6</v>
      </c>
      <c r="I338" s="72">
        <v>6</v>
      </c>
      <c r="J338" s="72">
        <v>529</v>
      </c>
      <c r="K338" s="72">
        <v>5.9</v>
      </c>
      <c r="L338" s="60">
        <v>0</v>
      </c>
      <c r="M338" s="72">
        <v>1</v>
      </c>
      <c r="N338" s="72">
        <v>1</v>
      </c>
      <c r="O338" s="61">
        <v>0</v>
      </c>
      <c r="P338" s="61">
        <v>0</v>
      </c>
      <c r="Q338" s="61">
        <v>0</v>
      </c>
      <c r="R338" s="72">
        <v>2</v>
      </c>
      <c r="S338" s="61">
        <v>0</v>
      </c>
      <c r="T338" s="71">
        <v>0.5</v>
      </c>
      <c r="U338" s="72">
        <v>0.5</v>
      </c>
      <c r="V338" s="72">
        <v>0.1</v>
      </c>
      <c r="W338" s="72">
        <v>0.6</v>
      </c>
      <c r="X338" s="71">
        <v>1</v>
      </c>
      <c r="Y338" s="72">
        <v>11</v>
      </c>
      <c r="Z338" s="72">
        <v>2</v>
      </c>
      <c r="AA338" s="60">
        <v>0</v>
      </c>
      <c r="AB338" s="72">
        <v>0.17</v>
      </c>
      <c r="AC338" s="72">
        <v>0.17</v>
      </c>
      <c r="AD338" s="61">
        <v>0</v>
      </c>
      <c r="AE338" s="72">
        <v>0.17</v>
      </c>
      <c r="AF338" s="71">
        <v>0.08</v>
      </c>
      <c r="AG338" s="72">
        <v>0.01</v>
      </c>
      <c r="AH338" s="72">
        <v>0.1</v>
      </c>
      <c r="AI338" s="72">
        <v>0.08</v>
      </c>
      <c r="AJ338" s="72">
        <v>0.1</v>
      </c>
      <c r="AK338" s="64" t="s">
        <v>25</v>
      </c>
    </row>
    <row r="339" spans="1:37" ht="17.25" thickBot="1">
      <c r="A339" s="73">
        <v>337</v>
      </c>
      <c r="B339" s="58" t="s">
        <v>306</v>
      </c>
      <c r="C339" s="59" t="s">
        <v>1822</v>
      </c>
      <c r="D339" s="70" t="s">
        <v>103</v>
      </c>
      <c r="E339" s="59" t="s">
        <v>65</v>
      </c>
      <c r="F339" s="70" t="s">
        <v>3735</v>
      </c>
      <c r="G339" s="70">
        <v>1996</v>
      </c>
      <c r="H339" s="71">
        <v>6</v>
      </c>
      <c r="I339" s="72">
        <v>6</v>
      </c>
      <c r="J339" s="72">
        <v>480</v>
      </c>
      <c r="K339" s="72">
        <v>5.3</v>
      </c>
      <c r="L339" s="71">
        <v>2</v>
      </c>
      <c r="M339" s="72">
        <v>1</v>
      </c>
      <c r="N339" s="72">
        <v>3</v>
      </c>
      <c r="O339" s="72">
        <v>2</v>
      </c>
      <c r="P339" s="61">
        <v>0</v>
      </c>
      <c r="Q339" s="61">
        <v>0</v>
      </c>
      <c r="R339" s="72">
        <v>2</v>
      </c>
      <c r="S339" s="72">
        <v>1</v>
      </c>
      <c r="T339" s="71">
        <v>1</v>
      </c>
      <c r="U339" s="72">
        <v>1</v>
      </c>
      <c r="V339" s="72">
        <v>0.9</v>
      </c>
      <c r="W339" s="72">
        <v>1.9</v>
      </c>
      <c r="X339" s="71">
        <v>15</v>
      </c>
      <c r="Y339" s="72">
        <v>58</v>
      </c>
      <c r="Z339" s="72">
        <v>10</v>
      </c>
      <c r="AA339" s="71">
        <v>0.37</v>
      </c>
      <c r="AB339" s="72">
        <v>0.19</v>
      </c>
      <c r="AC339" s="72">
        <v>0.56000000000000005</v>
      </c>
      <c r="AD339" s="72">
        <v>0.37</v>
      </c>
      <c r="AE339" s="72">
        <v>0.56000000000000005</v>
      </c>
      <c r="AF339" s="71">
        <v>0.19</v>
      </c>
      <c r="AG339" s="72">
        <v>0.17</v>
      </c>
      <c r="AH339" s="72">
        <v>0.36</v>
      </c>
      <c r="AI339" s="72">
        <v>0.19</v>
      </c>
      <c r="AJ339" s="72">
        <v>0.36</v>
      </c>
      <c r="AK339" s="64" t="s">
        <v>25</v>
      </c>
    </row>
    <row r="340" spans="1:37" ht="17.25" thickBot="1">
      <c r="A340" s="73">
        <v>338</v>
      </c>
      <c r="B340" s="58" t="s">
        <v>2989</v>
      </c>
      <c r="C340" s="59" t="s">
        <v>1814</v>
      </c>
      <c r="D340" s="70" t="s">
        <v>102</v>
      </c>
      <c r="E340" s="59" t="s">
        <v>2352</v>
      </c>
      <c r="F340" s="70" t="s">
        <v>3736</v>
      </c>
      <c r="G340" s="70">
        <v>1989</v>
      </c>
      <c r="H340" s="71">
        <v>2</v>
      </c>
      <c r="I340" s="61">
        <v>0</v>
      </c>
      <c r="J340" s="72">
        <v>28</v>
      </c>
      <c r="K340" s="72">
        <v>0.3</v>
      </c>
      <c r="L340" s="60">
        <v>0</v>
      </c>
      <c r="M340" s="61">
        <v>0</v>
      </c>
      <c r="N340" s="61">
        <v>0</v>
      </c>
      <c r="O340" s="61">
        <v>0</v>
      </c>
      <c r="P340" s="61">
        <v>0</v>
      </c>
      <c r="Q340" s="61">
        <v>0</v>
      </c>
      <c r="R340" s="61">
        <v>0</v>
      </c>
      <c r="S340" s="61">
        <v>0</v>
      </c>
      <c r="T340" s="71">
        <v>0.5</v>
      </c>
      <c r="U340" s="72">
        <v>0.5</v>
      </c>
      <c r="V340" s="61">
        <v>0</v>
      </c>
      <c r="W340" s="72">
        <v>0.5</v>
      </c>
      <c r="X340" s="60">
        <v>0</v>
      </c>
      <c r="Y340" s="61">
        <v>0</v>
      </c>
      <c r="Z340" s="72">
        <v>3</v>
      </c>
      <c r="AA340" s="60">
        <v>0</v>
      </c>
      <c r="AB340" s="61">
        <v>0</v>
      </c>
      <c r="AC340" s="61">
        <v>0</v>
      </c>
      <c r="AD340" s="61">
        <v>0</v>
      </c>
      <c r="AE340" s="61">
        <v>0</v>
      </c>
      <c r="AF340" s="71">
        <v>1.7</v>
      </c>
      <c r="AG340" s="61">
        <v>0</v>
      </c>
      <c r="AH340" s="72">
        <v>1.7</v>
      </c>
      <c r="AI340" s="72">
        <v>1.7</v>
      </c>
      <c r="AJ340" s="72">
        <v>1.7</v>
      </c>
      <c r="AK340" s="64" t="s">
        <v>25</v>
      </c>
    </row>
    <row r="341" spans="1:37" ht="17.25" thickBot="1">
      <c r="A341" s="73">
        <v>339</v>
      </c>
      <c r="B341" s="58" t="s">
        <v>308</v>
      </c>
      <c r="C341" s="59" t="s">
        <v>1827</v>
      </c>
      <c r="D341" s="70" t="s">
        <v>104</v>
      </c>
      <c r="E341" s="59" t="s">
        <v>77</v>
      </c>
      <c r="F341" s="70" t="s">
        <v>3693</v>
      </c>
      <c r="G341" s="70">
        <v>1999</v>
      </c>
      <c r="H341" s="71">
        <v>4</v>
      </c>
      <c r="I341" s="72">
        <v>1</v>
      </c>
      <c r="J341" s="72">
        <v>141</v>
      </c>
      <c r="K341" s="72">
        <v>1.6</v>
      </c>
      <c r="L341" s="60">
        <v>0</v>
      </c>
      <c r="M341" s="61">
        <v>0</v>
      </c>
      <c r="N341" s="61">
        <v>0</v>
      </c>
      <c r="O341" s="61">
        <v>0</v>
      </c>
      <c r="P341" s="61">
        <v>0</v>
      </c>
      <c r="Q341" s="61">
        <v>0</v>
      </c>
      <c r="R341" s="61">
        <v>0</v>
      </c>
      <c r="S341" s="61">
        <v>0</v>
      </c>
      <c r="T341" s="60">
        <v>0</v>
      </c>
      <c r="U341" s="61">
        <v>0</v>
      </c>
      <c r="V341" s="72">
        <v>0.1</v>
      </c>
      <c r="W341" s="72">
        <v>0.1</v>
      </c>
      <c r="X341" s="71">
        <v>1</v>
      </c>
      <c r="Y341" s="72">
        <v>5</v>
      </c>
      <c r="Z341" s="72">
        <v>6</v>
      </c>
      <c r="AA341" s="60">
        <v>0</v>
      </c>
      <c r="AB341" s="61">
        <v>0</v>
      </c>
      <c r="AC341" s="61">
        <v>0</v>
      </c>
      <c r="AD341" s="61">
        <v>0</v>
      </c>
      <c r="AE341" s="61">
        <v>0</v>
      </c>
      <c r="AF341" s="71">
        <v>0.02</v>
      </c>
      <c r="AG341" s="72">
        <v>0.06</v>
      </c>
      <c r="AH341" s="72">
        <v>0.08</v>
      </c>
      <c r="AI341" s="72">
        <v>0.02</v>
      </c>
      <c r="AJ341" s="72">
        <v>0.08</v>
      </c>
      <c r="AK341" s="64" t="s">
        <v>25</v>
      </c>
    </row>
    <row r="342" spans="1:37" ht="17.25" thickBot="1">
      <c r="A342" s="73">
        <v>340</v>
      </c>
      <c r="B342" s="58" t="s">
        <v>309</v>
      </c>
      <c r="C342" s="59" t="s">
        <v>1823</v>
      </c>
      <c r="D342" s="70" t="s">
        <v>104</v>
      </c>
      <c r="E342" s="59" t="s">
        <v>71</v>
      </c>
      <c r="F342" s="70" t="s">
        <v>3737</v>
      </c>
      <c r="G342" s="70">
        <v>1998</v>
      </c>
      <c r="H342" s="71">
        <v>6</v>
      </c>
      <c r="I342" s="72">
        <v>6</v>
      </c>
      <c r="J342" s="72">
        <v>463</v>
      </c>
      <c r="K342" s="72">
        <v>5.0999999999999996</v>
      </c>
      <c r="L342" s="71">
        <v>2</v>
      </c>
      <c r="M342" s="61">
        <v>0</v>
      </c>
      <c r="N342" s="72">
        <v>2</v>
      </c>
      <c r="O342" s="72">
        <v>2</v>
      </c>
      <c r="P342" s="61">
        <v>0</v>
      </c>
      <c r="Q342" s="61">
        <v>0</v>
      </c>
      <c r="R342" s="72">
        <v>1</v>
      </c>
      <c r="S342" s="61">
        <v>0</v>
      </c>
      <c r="T342" s="71">
        <v>0.8</v>
      </c>
      <c r="U342" s="72">
        <v>0.8</v>
      </c>
      <c r="V342" s="72">
        <v>0.1</v>
      </c>
      <c r="W342" s="72">
        <v>0.9</v>
      </c>
      <c r="X342" s="71">
        <v>5</v>
      </c>
      <c r="Y342" s="72">
        <v>21</v>
      </c>
      <c r="Z342" s="61">
        <v>0</v>
      </c>
      <c r="AA342" s="71">
        <v>0.39</v>
      </c>
      <c r="AB342" s="61">
        <v>0</v>
      </c>
      <c r="AC342" s="72">
        <v>0.39</v>
      </c>
      <c r="AD342" s="72">
        <v>0.39</v>
      </c>
      <c r="AE342" s="72">
        <v>0.39</v>
      </c>
      <c r="AF342" s="71">
        <v>0.15</v>
      </c>
      <c r="AG342" s="72">
        <v>0.02</v>
      </c>
      <c r="AH342" s="72">
        <v>0.17</v>
      </c>
      <c r="AI342" s="72">
        <v>0.15</v>
      </c>
      <c r="AJ342" s="72">
        <v>0.17</v>
      </c>
      <c r="AK342" s="64" t="s">
        <v>25</v>
      </c>
    </row>
    <row r="343" spans="1:37" ht="17.25" thickBot="1">
      <c r="A343" s="73">
        <v>341</v>
      </c>
      <c r="B343" s="58" t="s">
        <v>310</v>
      </c>
      <c r="C343" s="59" t="s">
        <v>1814</v>
      </c>
      <c r="D343" s="70" t="s">
        <v>103</v>
      </c>
      <c r="E343" s="59" t="s">
        <v>95</v>
      </c>
      <c r="F343" s="70" t="s">
        <v>3738</v>
      </c>
      <c r="G343" s="70">
        <v>1995</v>
      </c>
      <c r="H343" s="71">
        <v>3</v>
      </c>
      <c r="I343" s="72">
        <v>3</v>
      </c>
      <c r="J343" s="72">
        <v>210</v>
      </c>
      <c r="K343" s="72">
        <v>2.2999999999999998</v>
      </c>
      <c r="L343" s="60">
        <v>0</v>
      </c>
      <c r="M343" s="61">
        <v>0</v>
      </c>
      <c r="N343" s="61">
        <v>0</v>
      </c>
      <c r="O343" s="61">
        <v>0</v>
      </c>
      <c r="P343" s="61">
        <v>0</v>
      </c>
      <c r="Q343" s="61">
        <v>0</v>
      </c>
      <c r="R343" s="61">
        <v>0</v>
      </c>
      <c r="S343" s="61">
        <v>0</v>
      </c>
      <c r="T343" s="60">
        <v>0</v>
      </c>
      <c r="U343" s="61">
        <v>0</v>
      </c>
      <c r="V343" s="72">
        <v>0.1</v>
      </c>
      <c r="W343" s="72">
        <v>0.1</v>
      </c>
      <c r="X343" s="71">
        <v>3</v>
      </c>
      <c r="Y343" s="72">
        <v>9</v>
      </c>
      <c r="Z343" s="72">
        <v>3</v>
      </c>
      <c r="AA343" s="60">
        <v>0</v>
      </c>
      <c r="AB343" s="61">
        <v>0</v>
      </c>
      <c r="AC343" s="61">
        <v>0</v>
      </c>
      <c r="AD343" s="61">
        <v>0</v>
      </c>
      <c r="AE343" s="61">
        <v>0</v>
      </c>
      <c r="AF343" s="71">
        <v>0.01</v>
      </c>
      <c r="AG343" s="72">
        <v>0.03</v>
      </c>
      <c r="AH343" s="72">
        <v>0.04</v>
      </c>
      <c r="AI343" s="72">
        <v>0.01</v>
      </c>
      <c r="AJ343" s="72">
        <v>0.04</v>
      </c>
      <c r="AK343" s="64" t="s">
        <v>25</v>
      </c>
    </row>
    <row r="344" spans="1:37" ht="17.25" thickBot="1">
      <c r="A344" s="73">
        <v>342</v>
      </c>
      <c r="B344" s="58" t="s">
        <v>2727</v>
      </c>
      <c r="C344" s="59" t="s">
        <v>1859</v>
      </c>
      <c r="D344" s="70" t="s">
        <v>103</v>
      </c>
      <c r="E344" s="59" t="s">
        <v>2668</v>
      </c>
      <c r="F344" s="70" t="s">
        <v>3739</v>
      </c>
      <c r="G344" s="70">
        <v>1993</v>
      </c>
      <c r="H344" s="71">
        <v>5</v>
      </c>
      <c r="I344" s="72">
        <v>1</v>
      </c>
      <c r="J344" s="72">
        <v>172</v>
      </c>
      <c r="K344" s="72">
        <v>1.9</v>
      </c>
      <c r="L344" s="60">
        <v>0</v>
      </c>
      <c r="M344" s="61">
        <v>0</v>
      </c>
      <c r="N344" s="61">
        <v>0</v>
      </c>
      <c r="O344" s="61">
        <v>0</v>
      </c>
      <c r="P344" s="61">
        <v>0</v>
      </c>
      <c r="Q344" s="61">
        <v>0</v>
      </c>
      <c r="R344" s="61">
        <v>0</v>
      </c>
      <c r="S344" s="61">
        <v>0</v>
      </c>
      <c r="T344" s="71">
        <v>0.4</v>
      </c>
      <c r="U344" s="72">
        <v>0.4</v>
      </c>
      <c r="V344" s="72">
        <v>0.2</v>
      </c>
      <c r="W344" s="72">
        <v>0.6</v>
      </c>
      <c r="X344" s="71">
        <v>2</v>
      </c>
      <c r="Y344" s="72">
        <v>12</v>
      </c>
      <c r="Z344" s="72">
        <v>5</v>
      </c>
      <c r="AA344" s="60">
        <v>0</v>
      </c>
      <c r="AB344" s="61">
        <v>0</v>
      </c>
      <c r="AC344" s="61">
        <v>0</v>
      </c>
      <c r="AD344" s="61">
        <v>0</v>
      </c>
      <c r="AE344" s="61">
        <v>0</v>
      </c>
      <c r="AF344" s="71">
        <v>0.21</v>
      </c>
      <c r="AG344" s="72">
        <v>0.1</v>
      </c>
      <c r="AH344" s="72">
        <v>0.31</v>
      </c>
      <c r="AI344" s="72">
        <v>0.21</v>
      </c>
      <c r="AJ344" s="72">
        <v>0.31</v>
      </c>
      <c r="AK344" s="64" t="s">
        <v>25</v>
      </c>
    </row>
    <row r="345" spans="1:37" ht="17.25" thickBot="1">
      <c r="A345" s="73">
        <v>343</v>
      </c>
      <c r="B345" s="58" t="s">
        <v>94</v>
      </c>
      <c r="C345" s="59" t="s">
        <v>1843</v>
      </c>
      <c r="D345" s="70" t="s">
        <v>111</v>
      </c>
      <c r="E345" s="59" t="s">
        <v>93</v>
      </c>
      <c r="F345" s="70" t="s">
        <v>3347</v>
      </c>
      <c r="G345" s="70">
        <v>1993</v>
      </c>
      <c r="H345" s="71">
        <v>6</v>
      </c>
      <c r="I345" s="72">
        <v>6</v>
      </c>
      <c r="J345" s="72">
        <v>540</v>
      </c>
      <c r="K345" s="72">
        <v>6</v>
      </c>
      <c r="L345" s="60">
        <v>0</v>
      </c>
      <c r="M345" s="61">
        <v>0</v>
      </c>
      <c r="N345" s="61">
        <v>0</v>
      </c>
      <c r="O345" s="61">
        <v>0</v>
      </c>
      <c r="P345" s="61">
        <v>0</v>
      </c>
      <c r="Q345" s="61">
        <v>0</v>
      </c>
      <c r="R345" s="61">
        <v>0</v>
      </c>
      <c r="S345" s="61">
        <v>0</v>
      </c>
      <c r="T345" s="60">
        <v>0</v>
      </c>
      <c r="U345" s="61">
        <v>0</v>
      </c>
      <c r="V345" s="61">
        <v>0</v>
      </c>
      <c r="W345" s="61">
        <v>0</v>
      </c>
      <c r="X345" s="60">
        <v>0</v>
      </c>
      <c r="Y345" s="61">
        <v>0</v>
      </c>
      <c r="Z345" s="61">
        <v>0</v>
      </c>
      <c r="AA345" s="60">
        <v>0</v>
      </c>
      <c r="AB345" s="61">
        <v>0</v>
      </c>
      <c r="AC345" s="61">
        <v>0</v>
      </c>
      <c r="AD345" s="61">
        <v>0</v>
      </c>
      <c r="AE345" s="61">
        <v>0</v>
      </c>
      <c r="AF345" s="60">
        <v>0</v>
      </c>
      <c r="AG345" s="61">
        <v>0</v>
      </c>
      <c r="AH345" s="61">
        <v>0</v>
      </c>
      <c r="AI345" s="61">
        <v>0</v>
      </c>
      <c r="AJ345" s="61">
        <v>0</v>
      </c>
      <c r="AK345" s="64" t="s">
        <v>25</v>
      </c>
    </row>
    <row r="346" spans="1:37" ht="17.25" thickBot="1">
      <c r="A346" s="73">
        <v>344</v>
      </c>
      <c r="B346" s="58" t="s">
        <v>311</v>
      </c>
      <c r="C346" s="59" t="s">
        <v>1814</v>
      </c>
      <c r="D346" s="70" t="s">
        <v>102</v>
      </c>
      <c r="E346" s="59" t="s">
        <v>63</v>
      </c>
      <c r="F346" s="70" t="s">
        <v>3740</v>
      </c>
      <c r="G346" s="70">
        <v>2001</v>
      </c>
      <c r="H346" s="71">
        <v>6</v>
      </c>
      <c r="I346" s="72">
        <v>6</v>
      </c>
      <c r="J346" s="72">
        <v>537</v>
      </c>
      <c r="K346" s="72">
        <v>6</v>
      </c>
      <c r="L346" s="71">
        <v>3</v>
      </c>
      <c r="M346" s="72">
        <v>2</v>
      </c>
      <c r="N346" s="72">
        <v>5</v>
      </c>
      <c r="O346" s="72">
        <v>1</v>
      </c>
      <c r="P346" s="72">
        <v>2</v>
      </c>
      <c r="Q346" s="72">
        <v>2</v>
      </c>
      <c r="R346" s="72">
        <v>1</v>
      </c>
      <c r="S346" s="61">
        <v>0</v>
      </c>
      <c r="T346" s="71">
        <v>3.1</v>
      </c>
      <c r="U346" s="72">
        <v>1.5</v>
      </c>
      <c r="V346" s="72">
        <v>1.8</v>
      </c>
      <c r="W346" s="72">
        <v>3.3</v>
      </c>
      <c r="X346" s="71">
        <v>36</v>
      </c>
      <c r="Y346" s="72">
        <v>23</v>
      </c>
      <c r="Z346" s="72">
        <v>89</v>
      </c>
      <c r="AA346" s="71">
        <v>0.5</v>
      </c>
      <c r="AB346" s="72">
        <v>0.34</v>
      </c>
      <c r="AC346" s="72">
        <v>0.84</v>
      </c>
      <c r="AD346" s="72">
        <v>0.17</v>
      </c>
      <c r="AE346" s="72">
        <v>0.5</v>
      </c>
      <c r="AF346" s="71">
        <v>0.52</v>
      </c>
      <c r="AG346" s="72">
        <v>0.3</v>
      </c>
      <c r="AH346" s="72">
        <v>0.81</v>
      </c>
      <c r="AI346" s="72">
        <v>0.25</v>
      </c>
      <c r="AJ346" s="72">
        <v>0.55000000000000004</v>
      </c>
      <c r="AK346" s="64" t="s">
        <v>25</v>
      </c>
    </row>
    <row r="347" spans="1:37" ht="17.25" thickBot="1">
      <c r="A347" s="73">
        <v>345</v>
      </c>
      <c r="B347" s="58" t="s">
        <v>312</v>
      </c>
      <c r="C347" s="59" t="s">
        <v>1851</v>
      </c>
      <c r="D347" s="70" t="s">
        <v>102</v>
      </c>
      <c r="E347" s="59" t="s">
        <v>79</v>
      </c>
      <c r="F347" s="70" t="s">
        <v>3741</v>
      </c>
      <c r="G347" s="70">
        <v>1992</v>
      </c>
      <c r="H347" s="71">
        <v>6</v>
      </c>
      <c r="I347" s="72">
        <v>6</v>
      </c>
      <c r="J347" s="72">
        <v>520</v>
      </c>
      <c r="K347" s="72">
        <v>5.8</v>
      </c>
      <c r="L347" s="71">
        <v>3</v>
      </c>
      <c r="M347" s="72">
        <v>4</v>
      </c>
      <c r="N347" s="72">
        <v>7</v>
      </c>
      <c r="O347" s="72">
        <v>2</v>
      </c>
      <c r="P347" s="72">
        <v>1</v>
      </c>
      <c r="Q347" s="72">
        <v>2</v>
      </c>
      <c r="R347" s="61">
        <v>0</v>
      </c>
      <c r="S347" s="61">
        <v>0</v>
      </c>
      <c r="T347" s="71">
        <v>3.8</v>
      </c>
      <c r="U347" s="72">
        <v>2</v>
      </c>
      <c r="V347" s="72">
        <v>3.5</v>
      </c>
      <c r="W347" s="72">
        <v>5.6</v>
      </c>
      <c r="X347" s="71">
        <v>17</v>
      </c>
      <c r="Y347" s="72">
        <v>22</v>
      </c>
      <c r="Z347" s="72">
        <v>48</v>
      </c>
      <c r="AA347" s="71">
        <v>0.52</v>
      </c>
      <c r="AB347" s="72">
        <v>0.69</v>
      </c>
      <c r="AC347" s="72">
        <v>1.21</v>
      </c>
      <c r="AD347" s="72">
        <v>0.35</v>
      </c>
      <c r="AE347" s="72">
        <v>1.04</v>
      </c>
      <c r="AF347" s="71">
        <v>0.65</v>
      </c>
      <c r="AG347" s="72">
        <v>0.61</v>
      </c>
      <c r="AH347" s="72">
        <v>1.26</v>
      </c>
      <c r="AI347" s="72">
        <v>0.35</v>
      </c>
      <c r="AJ347" s="72">
        <v>0.96</v>
      </c>
      <c r="AK347" s="64" t="s">
        <v>25</v>
      </c>
    </row>
    <row r="348" spans="1:37" ht="17.25" thickBot="1">
      <c r="A348" s="73">
        <v>346</v>
      </c>
      <c r="B348" s="58" t="s">
        <v>313</v>
      </c>
      <c r="C348" s="59" t="s">
        <v>1816</v>
      </c>
      <c r="D348" s="70" t="s">
        <v>104</v>
      </c>
      <c r="E348" s="59" t="s">
        <v>63</v>
      </c>
      <c r="F348" s="70" t="s">
        <v>3742</v>
      </c>
      <c r="G348" s="70">
        <v>2001</v>
      </c>
      <c r="H348" s="71">
        <v>6</v>
      </c>
      <c r="I348" s="72">
        <v>6</v>
      </c>
      <c r="J348" s="72">
        <v>540</v>
      </c>
      <c r="K348" s="72">
        <v>6</v>
      </c>
      <c r="L348" s="60">
        <v>0</v>
      </c>
      <c r="M348" s="72">
        <v>1</v>
      </c>
      <c r="N348" s="72">
        <v>1</v>
      </c>
      <c r="O348" s="61">
        <v>0</v>
      </c>
      <c r="P348" s="61">
        <v>0</v>
      </c>
      <c r="Q348" s="61">
        <v>0</v>
      </c>
      <c r="R348" s="61">
        <v>0</v>
      </c>
      <c r="S348" s="61">
        <v>0</v>
      </c>
      <c r="T348" s="60">
        <v>0</v>
      </c>
      <c r="U348" s="61">
        <v>0</v>
      </c>
      <c r="V348" s="72">
        <v>0.1</v>
      </c>
      <c r="W348" s="72">
        <v>0.1</v>
      </c>
      <c r="X348" s="71">
        <v>2</v>
      </c>
      <c r="Y348" s="72">
        <v>34</v>
      </c>
      <c r="Z348" s="72">
        <v>1</v>
      </c>
      <c r="AA348" s="60">
        <v>0</v>
      </c>
      <c r="AB348" s="72">
        <v>0.17</v>
      </c>
      <c r="AC348" s="72">
        <v>0.17</v>
      </c>
      <c r="AD348" s="61">
        <v>0</v>
      </c>
      <c r="AE348" s="72">
        <v>0.17</v>
      </c>
      <c r="AF348" s="71">
        <v>0.01</v>
      </c>
      <c r="AG348" s="72">
        <v>0.01</v>
      </c>
      <c r="AH348" s="72">
        <v>0.02</v>
      </c>
      <c r="AI348" s="72">
        <v>0.01</v>
      </c>
      <c r="AJ348" s="72">
        <v>0.02</v>
      </c>
      <c r="AK348" s="64" t="s">
        <v>25</v>
      </c>
    </row>
    <row r="349" spans="1:37" ht="17.25" thickBot="1">
      <c r="A349" s="73">
        <v>347</v>
      </c>
      <c r="B349" s="58" t="s">
        <v>3358</v>
      </c>
      <c r="C349" s="59" t="s">
        <v>1846</v>
      </c>
      <c r="D349" s="70" t="s">
        <v>103</v>
      </c>
      <c r="E349" s="59" t="s">
        <v>2668</v>
      </c>
      <c r="F349" s="70" t="s">
        <v>3743</v>
      </c>
      <c r="G349" s="70">
        <v>1999</v>
      </c>
      <c r="H349" s="71">
        <v>2</v>
      </c>
      <c r="I349" s="72">
        <v>2</v>
      </c>
      <c r="J349" s="72">
        <v>129</v>
      </c>
      <c r="K349" s="72">
        <v>1.4</v>
      </c>
      <c r="L349" s="60">
        <v>0</v>
      </c>
      <c r="M349" s="61">
        <v>0</v>
      </c>
      <c r="N349" s="61">
        <v>0</v>
      </c>
      <c r="O349" s="61">
        <v>0</v>
      </c>
      <c r="P349" s="61">
        <v>0</v>
      </c>
      <c r="Q349" s="61">
        <v>0</v>
      </c>
      <c r="R349" s="61">
        <v>0</v>
      </c>
      <c r="S349" s="61">
        <v>0</v>
      </c>
      <c r="T349" s="71">
        <v>0.1</v>
      </c>
      <c r="U349" s="72">
        <v>0.1</v>
      </c>
      <c r="V349" s="72">
        <v>0.1</v>
      </c>
      <c r="W349" s="72">
        <v>0.1</v>
      </c>
      <c r="X349" s="60">
        <v>0</v>
      </c>
      <c r="Y349" s="72">
        <v>4</v>
      </c>
      <c r="Z349" s="72">
        <v>2</v>
      </c>
      <c r="AA349" s="60">
        <v>0</v>
      </c>
      <c r="AB349" s="61">
        <v>0</v>
      </c>
      <c r="AC349" s="61">
        <v>0</v>
      </c>
      <c r="AD349" s="61">
        <v>0</v>
      </c>
      <c r="AE349" s="61">
        <v>0</v>
      </c>
      <c r="AF349" s="71">
        <v>0.04</v>
      </c>
      <c r="AG349" s="72">
        <v>0.04</v>
      </c>
      <c r="AH349" s="72">
        <v>0.08</v>
      </c>
      <c r="AI349" s="72">
        <v>0.04</v>
      </c>
      <c r="AJ349" s="72">
        <v>0.08</v>
      </c>
      <c r="AK349" s="64" t="s">
        <v>25</v>
      </c>
    </row>
    <row r="350" spans="1:37" ht="17.25" thickBot="1">
      <c r="A350" s="73">
        <v>348</v>
      </c>
      <c r="B350" s="58" t="s">
        <v>314</v>
      </c>
      <c r="C350" s="59" t="s">
        <v>1848</v>
      </c>
      <c r="D350" s="70" t="s">
        <v>104</v>
      </c>
      <c r="E350" s="59" t="s">
        <v>71</v>
      </c>
      <c r="F350" s="70" t="s">
        <v>3744</v>
      </c>
      <c r="G350" s="70">
        <v>1996</v>
      </c>
      <c r="H350" s="71">
        <v>1</v>
      </c>
      <c r="I350" s="61">
        <v>0</v>
      </c>
      <c r="J350" s="72">
        <v>77</v>
      </c>
      <c r="K350" s="72">
        <v>0.9</v>
      </c>
      <c r="L350" s="60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72">
        <v>1</v>
      </c>
      <c r="S350" s="61">
        <v>0</v>
      </c>
      <c r="T350" s="71">
        <v>0.1</v>
      </c>
      <c r="U350" s="72">
        <v>0.1</v>
      </c>
      <c r="V350" s="61">
        <v>0</v>
      </c>
      <c r="W350" s="72">
        <v>0.1</v>
      </c>
      <c r="X350" s="60">
        <v>0</v>
      </c>
      <c r="Y350" s="72">
        <v>2</v>
      </c>
      <c r="Z350" s="61">
        <v>0</v>
      </c>
      <c r="AA350" s="60">
        <v>0</v>
      </c>
      <c r="AB350" s="61">
        <v>0</v>
      </c>
      <c r="AC350" s="61">
        <v>0</v>
      </c>
      <c r="AD350" s="61">
        <v>0</v>
      </c>
      <c r="AE350" s="61">
        <v>0</v>
      </c>
      <c r="AF350" s="71">
        <v>0.14000000000000001</v>
      </c>
      <c r="AG350" s="61">
        <v>0</v>
      </c>
      <c r="AH350" s="72">
        <v>0.14000000000000001</v>
      </c>
      <c r="AI350" s="72">
        <v>0.14000000000000001</v>
      </c>
      <c r="AJ350" s="72">
        <v>0.14000000000000001</v>
      </c>
      <c r="AK350" s="64" t="s">
        <v>25</v>
      </c>
    </row>
    <row r="351" spans="1:37" ht="17.25" thickBot="1">
      <c r="A351" s="73">
        <v>349</v>
      </c>
      <c r="B351" s="58" t="s">
        <v>74</v>
      </c>
      <c r="C351" s="59" t="s">
        <v>1822</v>
      </c>
      <c r="D351" s="70" t="s">
        <v>111</v>
      </c>
      <c r="E351" s="59" t="s">
        <v>81</v>
      </c>
      <c r="F351" s="70" t="s">
        <v>3745</v>
      </c>
      <c r="G351" s="70">
        <v>1997</v>
      </c>
      <c r="H351" s="71">
        <v>6</v>
      </c>
      <c r="I351" s="72">
        <v>6</v>
      </c>
      <c r="J351" s="72">
        <v>540</v>
      </c>
      <c r="K351" s="72">
        <v>6</v>
      </c>
      <c r="L351" s="60">
        <v>0</v>
      </c>
      <c r="M351" s="61">
        <v>0</v>
      </c>
      <c r="N351" s="61">
        <v>0</v>
      </c>
      <c r="O351" s="61">
        <v>0</v>
      </c>
      <c r="P351" s="61">
        <v>0</v>
      </c>
      <c r="Q351" s="61">
        <v>0</v>
      </c>
      <c r="R351" s="61">
        <v>0</v>
      </c>
      <c r="S351" s="61">
        <v>0</v>
      </c>
      <c r="T351" s="60">
        <v>0</v>
      </c>
      <c r="U351" s="61">
        <v>0</v>
      </c>
      <c r="V351" s="61">
        <v>0</v>
      </c>
      <c r="W351" s="61">
        <v>0</v>
      </c>
      <c r="X351" s="60">
        <v>0</v>
      </c>
      <c r="Y351" s="72">
        <v>1</v>
      </c>
      <c r="Z351" s="61">
        <v>0</v>
      </c>
      <c r="AA351" s="60">
        <v>0</v>
      </c>
      <c r="AB351" s="61">
        <v>0</v>
      </c>
      <c r="AC351" s="61">
        <v>0</v>
      </c>
      <c r="AD351" s="61">
        <v>0</v>
      </c>
      <c r="AE351" s="61">
        <v>0</v>
      </c>
      <c r="AF351" s="60">
        <v>0</v>
      </c>
      <c r="AG351" s="61">
        <v>0</v>
      </c>
      <c r="AH351" s="61">
        <v>0</v>
      </c>
      <c r="AI351" s="61">
        <v>0</v>
      </c>
      <c r="AJ351" s="61">
        <v>0</v>
      </c>
      <c r="AK351" s="64" t="s">
        <v>25</v>
      </c>
    </row>
    <row r="352" spans="1:37" ht="17.25" thickBot="1">
      <c r="A352" s="73">
        <v>350</v>
      </c>
      <c r="B352" s="58" t="s">
        <v>315</v>
      </c>
      <c r="C352" s="59" t="s">
        <v>1814</v>
      </c>
      <c r="D352" s="70" t="s">
        <v>1821</v>
      </c>
      <c r="E352" s="59" t="s">
        <v>69</v>
      </c>
      <c r="F352" s="70" t="s">
        <v>3746</v>
      </c>
      <c r="G352" s="70">
        <v>2000</v>
      </c>
      <c r="H352" s="71">
        <v>3</v>
      </c>
      <c r="I352" s="61">
        <v>0</v>
      </c>
      <c r="J352" s="72">
        <v>79</v>
      </c>
      <c r="K352" s="72">
        <v>0.9</v>
      </c>
      <c r="L352" s="60">
        <v>0</v>
      </c>
      <c r="M352" s="61">
        <v>0</v>
      </c>
      <c r="N352" s="61">
        <v>0</v>
      </c>
      <c r="O352" s="61">
        <v>0</v>
      </c>
      <c r="P352" s="61">
        <v>0</v>
      </c>
      <c r="Q352" s="61">
        <v>0</v>
      </c>
      <c r="R352" s="61">
        <v>0</v>
      </c>
      <c r="S352" s="61">
        <v>0</v>
      </c>
      <c r="T352" s="60">
        <v>0</v>
      </c>
      <c r="U352" s="61">
        <v>0</v>
      </c>
      <c r="V352" s="72">
        <v>0.1</v>
      </c>
      <c r="W352" s="72">
        <v>0.1</v>
      </c>
      <c r="X352" s="71">
        <v>10</v>
      </c>
      <c r="Y352" s="72">
        <v>4</v>
      </c>
      <c r="Z352" s="72">
        <v>5</v>
      </c>
      <c r="AA352" s="60">
        <v>0</v>
      </c>
      <c r="AB352" s="61">
        <v>0</v>
      </c>
      <c r="AC352" s="61">
        <v>0</v>
      </c>
      <c r="AD352" s="61">
        <v>0</v>
      </c>
      <c r="AE352" s="61">
        <v>0</v>
      </c>
      <c r="AF352" s="60">
        <v>0</v>
      </c>
      <c r="AG352" s="72">
        <v>0.06</v>
      </c>
      <c r="AH352" s="72">
        <v>0.06</v>
      </c>
      <c r="AI352" s="61">
        <v>0</v>
      </c>
      <c r="AJ352" s="72">
        <v>0.06</v>
      </c>
      <c r="AK352" s="64" t="s">
        <v>25</v>
      </c>
    </row>
    <row r="353" spans="1:37" ht="17.25" thickBot="1">
      <c r="A353" s="73">
        <v>351</v>
      </c>
      <c r="B353" s="58" t="s">
        <v>3359</v>
      </c>
      <c r="C353" s="59" t="s">
        <v>1832</v>
      </c>
      <c r="D353" s="70" t="s">
        <v>103</v>
      </c>
      <c r="E353" s="59" t="s">
        <v>87</v>
      </c>
      <c r="F353" s="70" t="s">
        <v>3363</v>
      </c>
      <c r="G353" s="70">
        <v>1997</v>
      </c>
      <c r="H353" s="71">
        <v>2</v>
      </c>
      <c r="I353" s="72">
        <v>2</v>
      </c>
      <c r="J353" s="72">
        <v>145</v>
      </c>
      <c r="K353" s="72">
        <v>1.6</v>
      </c>
      <c r="L353" s="60">
        <v>0</v>
      </c>
      <c r="M353" s="61">
        <v>0</v>
      </c>
      <c r="N353" s="61">
        <v>0</v>
      </c>
      <c r="O353" s="61">
        <v>0</v>
      </c>
      <c r="P353" s="61">
        <v>0</v>
      </c>
      <c r="Q353" s="61">
        <v>0</v>
      </c>
      <c r="R353" s="72">
        <v>1</v>
      </c>
      <c r="S353" s="61">
        <v>0</v>
      </c>
      <c r="T353" s="71">
        <v>0.1</v>
      </c>
      <c r="U353" s="72">
        <v>0.1</v>
      </c>
      <c r="V353" s="61">
        <v>0</v>
      </c>
      <c r="W353" s="72">
        <v>0.1</v>
      </c>
      <c r="X353" s="60">
        <v>0</v>
      </c>
      <c r="Y353" s="72">
        <v>3</v>
      </c>
      <c r="Z353" s="61">
        <v>0</v>
      </c>
      <c r="AA353" s="60">
        <v>0</v>
      </c>
      <c r="AB353" s="61">
        <v>0</v>
      </c>
      <c r="AC353" s="61">
        <v>0</v>
      </c>
      <c r="AD353" s="61">
        <v>0</v>
      </c>
      <c r="AE353" s="61">
        <v>0</v>
      </c>
      <c r="AF353" s="71">
        <v>0.04</v>
      </c>
      <c r="AG353" s="61">
        <v>0</v>
      </c>
      <c r="AH353" s="72">
        <v>0.04</v>
      </c>
      <c r="AI353" s="72">
        <v>0.04</v>
      </c>
      <c r="AJ353" s="72">
        <v>0.04</v>
      </c>
      <c r="AK353" s="64" t="s">
        <v>25</v>
      </c>
    </row>
    <row r="354" spans="1:37" ht="17.25" thickBot="1">
      <c r="A354" s="73">
        <v>352</v>
      </c>
      <c r="B354" s="58" t="s">
        <v>316</v>
      </c>
      <c r="C354" s="59" t="s">
        <v>1822</v>
      </c>
      <c r="D354" s="70" t="s">
        <v>1821</v>
      </c>
      <c r="E354" s="59" t="s">
        <v>93</v>
      </c>
      <c r="F354" s="70" t="s">
        <v>3747</v>
      </c>
      <c r="G354" s="70">
        <v>1992</v>
      </c>
      <c r="H354" s="71">
        <v>4</v>
      </c>
      <c r="I354" s="72">
        <v>2</v>
      </c>
      <c r="J354" s="72">
        <v>173</v>
      </c>
      <c r="K354" s="72">
        <v>1.9</v>
      </c>
      <c r="L354" s="60">
        <v>0</v>
      </c>
      <c r="M354" s="72">
        <v>1</v>
      </c>
      <c r="N354" s="72">
        <v>1</v>
      </c>
      <c r="O354" s="61">
        <v>0</v>
      </c>
      <c r="P354" s="61">
        <v>0</v>
      </c>
      <c r="Q354" s="61">
        <v>0</v>
      </c>
      <c r="R354" s="61">
        <v>0</v>
      </c>
      <c r="S354" s="61">
        <v>0</v>
      </c>
      <c r="T354" s="71">
        <v>0.3</v>
      </c>
      <c r="U354" s="72">
        <v>0.3</v>
      </c>
      <c r="V354" s="72">
        <v>1.4</v>
      </c>
      <c r="W354" s="72">
        <v>1.8</v>
      </c>
      <c r="X354" s="71">
        <v>4</v>
      </c>
      <c r="Y354" s="72">
        <v>8</v>
      </c>
      <c r="Z354" s="72">
        <v>16</v>
      </c>
      <c r="AA354" s="60">
        <v>0</v>
      </c>
      <c r="AB354" s="72">
        <v>0.52</v>
      </c>
      <c r="AC354" s="72">
        <v>0.52</v>
      </c>
      <c r="AD354" s="61">
        <v>0</v>
      </c>
      <c r="AE354" s="72">
        <v>0.52</v>
      </c>
      <c r="AF354" s="71">
        <v>0.18</v>
      </c>
      <c r="AG354" s="72">
        <v>0.75</v>
      </c>
      <c r="AH354" s="72">
        <v>0.92</v>
      </c>
      <c r="AI354" s="72">
        <v>0.18</v>
      </c>
      <c r="AJ354" s="72">
        <v>0.92</v>
      </c>
      <c r="AK354" s="64" t="s">
        <v>25</v>
      </c>
    </row>
    <row r="355" spans="1:37" ht="17.25" thickBot="1">
      <c r="A355" s="73">
        <v>353</v>
      </c>
      <c r="B355" s="58" t="s">
        <v>317</v>
      </c>
      <c r="C355" s="59" t="s">
        <v>1838</v>
      </c>
      <c r="D355" s="70" t="s">
        <v>1821</v>
      </c>
      <c r="E355" s="59" t="s">
        <v>77</v>
      </c>
      <c r="F355" s="70" t="s">
        <v>3748</v>
      </c>
      <c r="G355" s="70">
        <v>2001</v>
      </c>
      <c r="H355" s="71">
        <v>5</v>
      </c>
      <c r="I355" s="72">
        <v>3</v>
      </c>
      <c r="J355" s="72">
        <v>257</v>
      </c>
      <c r="K355" s="72">
        <v>2.9</v>
      </c>
      <c r="L355" s="71">
        <v>1</v>
      </c>
      <c r="M355" s="61">
        <v>0</v>
      </c>
      <c r="N355" s="72">
        <v>1</v>
      </c>
      <c r="O355" s="72">
        <v>1</v>
      </c>
      <c r="P355" s="61">
        <v>0</v>
      </c>
      <c r="Q355" s="61">
        <v>0</v>
      </c>
      <c r="R355" s="61">
        <v>0</v>
      </c>
      <c r="S355" s="61">
        <v>0</v>
      </c>
      <c r="T355" s="71">
        <v>0.7</v>
      </c>
      <c r="U355" s="72">
        <v>0.7</v>
      </c>
      <c r="V355" s="72">
        <v>0.4</v>
      </c>
      <c r="W355" s="72">
        <v>1.1000000000000001</v>
      </c>
      <c r="X355" s="71">
        <v>3</v>
      </c>
      <c r="Y355" s="72">
        <v>9</v>
      </c>
      <c r="Z355" s="72">
        <v>18</v>
      </c>
      <c r="AA355" s="71">
        <v>0.35</v>
      </c>
      <c r="AB355" s="61">
        <v>0</v>
      </c>
      <c r="AC355" s="72">
        <v>0.35</v>
      </c>
      <c r="AD355" s="72">
        <v>0.35</v>
      </c>
      <c r="AE355" s="72">
        <v>0.35</v>
      </c>
      <c r="AF355" s="71">
        <v>0.25</v>
      </c>
      <c r="AG355" s="72">
        <v>0.15</v>
      </c>
      <c r="AH355" s="72">
        <v>0.4</v>
      </c>
      <c r="AI355" s="72">
        <v>0.25</v>
      </c>
      <c r="AJ355" s="72">
        <v>0.4</v>
      </c>
      <c r="AK355" s="64" t="s">
        <v>25</v>
      </c>
    </row>
    <row r="356" spans="1:37" ht="17.25" thickBot="1">
      <c r="A356" s="73">
        <v>354</v>
      </c>
      <c r="B356" s="58" t="s">
        <v>318</v>
      </c>
      <c r="C356" s="59" t="s">
        <v>1819</v>
      </c>
      <c r="D356" s="70" t="s">
        <v>104</v>
      </c>
      <c r="E356" s="59" t="s">
        <v>67</v>
      </c>
      <c r="F356" s="70" t="s">
        <v>3619</v>
      </c>
      <c r="G356" s="70">
        <v>1991</v>
      </c>
      <c r="H356" s="71">
        <v>6</v>
      </c>
      <c r="I356" s="72">
        <v>6</v>
      </c>
      <c r="J356" s="72">
        <v>540</v>
      </c>
      <c r="K356" s="72">
        <v>6</v>
      </c>
      <c r="L356" s="60">
        <v>0</v>
      </c>
      <c r="M356" s="61">
        <v>0</v>
      </c>
      <c r="N356" s="61">
        <v>0</v>
      </c>
      <c r="O356" s="61">
        <v>0</v>
      </c>
      <c r="P356" s="61">
        <v>0</v>
      </c>
      <c r="Q356" s="61">
        <v>0</v>
      </c>
      <c r="R356" s="72">
        <v>1</v>
      </c>
      <c r="S356" s="61">
        <v>0</v>
      </c>
      <c r="T356" s="71">
        <v>0.1</v>
      </c>
      <c r="U356" s="72">
        <v>0.1</v>
      </c>
      <c r="V356" s="61">
        <v>0</v>
      </c>
      <c r="W356" s="72">
        <v>0.1</v>
      </c>
      <c r="X356" s="71">
        <v>1</v>
      </c>
      <c r="Y356" s="72">
        <v>15</v>
      </c>
      <c r="Z356" s="72">
        <v>2</v>
      </c>
      <c r="AA356" s="60">
        <v>0</v>
      </c>
      <c r="AB356" s="61">
        <v>0</v>
      </c>
      <c r="AC356" s="61">
        <v>0</v>
      </c>
      <c r="AD356" s="61">
        <v>0</v>
      </c>
      <c r="AE356" s="61">
        <v>0</v>
      </c>
      <c r="AF356" s="71">
        <v>0.02</v>
      </c>
      <c r="AG356" s="61">
        <v>0</v>
      </c>
      <c r="AH356" s="72">
        <v>0.02</v>
      </c>
      <c r="AI356" s="72">
        <v>0.02</v>
      </c>
      <c r="AJ356" s="72">
        <v>0.02</v>
      </c>
      <c r="AK356" s="64" t="s">
        <v>25</v>
      </c>
    </row>
    <row r="357" spans="1:37" ht="17.25" thickBot="1">
      <c r="A357" s="73">
        <v>355</v>
      </c>
      <c r="B357" s="58" t="s">
        <v>319</v>
      </c>
      <c r="C357" s="59" t="s">
        <v>1826</v>
      </c>
      <c r="D357" s="70" t="s">
        <v>1821</v>
      </c>
      <c r="E357" s="59" t="s">
        <v>85</v>
      </c>
      <c r="F357" s="70" t="s">
        <v>3749</v>
      </c>
      <c r="G357" s="70">
        <v>1992</v>
      </c>
      <c r="H357" s="71">
        <v>6</v>
      </c>
      <c r="I357" s="72">
        <v>6</v>
      </c>
      <c r="J357" s="72">
        <v>462</v>
      </c>
      <c r="K357" s="72">
        <v>5.0999999999999996</v>
      </c>
      <c r="L357" s="60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71">
        <v>0.3</v>
      </c>
      <c r="U357" s="72">
        <v>0.3</v>
      </c>
      <c r="V357" s="72">
        <v>0.6</v>
      </c>
      <c r="W357" s="72">
        <v>0.9</v>
      </c>
      <c r="X357" s="71">
        <v>2</v>
      </c>
      <c r="Y357" s="72">
        <v>15</v>
      </c>
      <c r="Z357" s="72">
        <v>15</v>
      </c>
      <c r="AA357" s="60">
        <v>0</v>
      </c>
      <c r="AB357" s="61">
        <v>0</v>
      </c>
      <c r="AC357" s="61">
        <v>0</v>
      </c>
      <c r="AD357" s="61">
        <v>0</v>
      </c>
      <c r="AE357" s="61">
        <v>0</v>
      </c>
      <c r="AF357" s="71">
        <v>0.06</v>
      </c>
      <c r="AG357" s="72">
        <v>0.12</v>
      </c>
      <c r="AH357" s="72">
        <v>0.18</v>
      </c>
      <c r="AI357" s="72">
        <v>0.06</v>
      </c>
      <c r="AJ357" s="72">
        <v>0.18</v>
      </c>
      <c r="AK357" s="64" t="s">
        <v>25</v>
      </c>
    </row>
    <row r="358" spans="1:37" ht="17.25" thickBot="1">
      <c r="A358" s="73">
        <v>356</v>
      </c>
      <c r="B358" s="58" t="s">
        <v>320</v>
      </c>
      <c r="C358" s="59" t="s">
        <v>1843</v>
      </c>
      <c r="D358" s="70" t="s">
        <v>104</v>
      </c>
      <c r="E358" s="59" t="s">
        <v>93</v>
      </c>
      <c r="F358" s="70" t="s">
        <v>3750</v>
      </c>
      <c r="G358" s="70">
        <v>1993</v>
      </c>
      <c r="H358" s="71">
        <v>6</v>
      </c>
      <c r="I358" s="72">
        <v>6</v>
      </c>
      <c r="J358" s="72">
        <v>533</v>
      </c>
      <c r="K358" s="72">
        <v>5.9</v>
      </c>
      <c r="L358" s="60">
        <v>0</v>
      </c>
      <c r="M358" s="61">
        <v>0</v>
      </c>
      <c r="N358" s="61">
        <v>0</v>
      </c>
      <c r="O358" s="61">
        <v>0</v>
      </c>
      <c r="P358" s="61">
        <v>0</v>
      </c>
      <c r="Q358" s="61">
        <v>0</v>
      </c>
      <c r="R358" s="72">
        <v>3</v>
      </c>
      <c r="S358" s="61">
        <v>0</v>
      </c>
      <c r="T358" s="71">
        <v>0.1</v>
      </c>
      <c r="U358" s="72">
        <v>0.1</v>
      </c>
      <c r="V358" s="61">
        <v>0</v>
      </c>
      <c r="W358" s="72">
        <v>0.2</v>
      </c>
      <c r="X358" s="71">
        <v>13</v>
      </c>
      <c r="Y358" s="72">
        <v>26</v>
      </c>
      <c r="Z358" s="72">
        <v>23</v>
      </c>
      <c r="AA358" s="60">
        <v>0</v>
      </c>
      <c r="AB358" s="61">
        <v>0</v>
      </c>
      <c r="AC358" s="61">
        <v>0</v>
      </c>
      <c r="AD358" s="61">
        <v>0</v>
      </c>
      <c r="AE358" s="61">
        <v>0</v>
      </c>
      <c r="AF358" s="71">
        <v>0.02</v>
      </c>
      <c r="AG358" s="61">
        <v>0</v>
      </c>
      <c r="AH358" s="72">
        <v>0.03</v>
      </c>
      <c r="AI358" s="72">
        <v>0.02</v>
      </c>
      <c r="AJ358" s="72">
        <v>0.03</v>
      </c>
      <c r="AK358" s="64" t="s">
        <v>25</v>
      </c>
    </row>
    <row r="359" spans="1:37" ht="17.25" thickBot="1">
      <c r="A359" s="73">
        <v>357</v>
      </c>
      <c r="B359" s="58" t="s">
        <v>1783</v>
      </c>
      <c r="C359" s="59" t="s">
        <v>1826</v>
      </c>
      <c r="D359" s="70" t="s">
        <v>102</v>
      </c>
      <c r="E359" s="59" t="s">
        <v>95</v>
      </c>
      <c r="F359" s="70" t="s">
        <v>3751</v>
      </c>
      <c r="G359" s="70">
        <v>2000</v>
      </c>
      <c r="H359" s="71">
        <v>5</v>
      </c>
      <c r="I359" s="72">
        <v>3</v>
      </c>
      <c r="J359" s="72">
        <v>249</v>
      </c>
      <c r="K359" s="72">
        <v>2.8</v>
      </c>
      <c r="L359" s="71">
        <v>1</v>
      </c>
      <c r="M359" s="61">
        <v>0</v>
      </c>
      <c r="N359" s="72">
        <v>1</v>
      </c>
      <c r="O359" s="72">
        <v>1</v>
      </c>
      <c r="P359" s="61">
        <v>0</v>
      </c>
      <c r="Q359" s="61">
        <v>0</v>
      </c>
      <c r="R359" s="72">
        <v>1</v>
      </c>
      <c r="S359" s="61">
        <v>0</v>
      </c>
      <c r="T359" s="71">
        <v>0.7</v>
      </c>
      <c r="U359" s="72">
        <v>0.7</v>
      </c>
      <c r="V359" s="72">
        <v>0.2</v>
      </c>
      <c r="W359" s="72">
        <v>0.9</v>
      </c>
      <c r="X359" s="71">
        <v>10</v>
      </c>
      <c r="Y359" s="72">
        <v>5</v>
      </c>
      <c r="Z359" s="72">
        <v>15</v>
      </c>
      <c r="AA359" s="71">
        <v>0.36</v>
      </c>
      <c r="AB359" s="61">
        <v>0</v>
      </c>
      <c r="AC359" s="72">
        <v>0.36</v>
      </c>
      <c r="AD359" s="72">
        <v>0.36</v>
      </c>
      <c r="AE359" s="72">
        <v>0.36</v>
      </c>
      <c r="AF359" s="71">
        <v>0.25</v>
      </c>
      <c r="AG359" s="72">
        <v>0.08</v>
      </c>
      <c r="AH359" s="72">
        <v>0.33</v>
      </c>
      <c r="AI359" s="72">
        <v>0.25</v>
      </c>
      <c r="AJ359" s="72">
        <v>0.33</v>
      </c>
      <c r="AK359" s="64" t="s">
        <v>25</v>
      </c>
    </row>
    <row r="360" spans="1:37" ht="17.25" thickBot="1">
      <c r="A360" s="73">
        <v>358</v>
      </c>
      <c r="B360" s="58" t="s">
        <v>321</v>
      </c>
      <c r="C360" s="59" t="s">
        <v>1823</v>
      </c>
      <c r="D360" s="70" t="s">
        <v>104</v>
      </c>
      <c r="E360" s="59" t="s">
        <v>95</v>
      </c>
      <c r="F360" s="70" t="s">
        <v>3731</v>
      </c>
      <c r="G360" s="70">
        <v>1997</v>
      </c>
      <c r="H360" s="71">
        <v>5</v>
      </c>
      <c r="I360" s="72">
        <v>3</v>
      </c>
      <c r="J360" s="72">
        <v>257</v>
      </c>
      <c r="K360" s="72">
        <v>2.9</v>
      </c>
      <c r="L360" s="60">
        <v>0</v>
      </c>
      <c r="M360" s="72">
        <v>1</v>
      </c>
      <c r="N360" s="72">
        <v>1</v>
      </c>
      <c r="O360" s="61">
        <v>0</v>
      </c>
      <c r="P360" s="61">
        <v>0</v>
      </c>
      <c r="Q360" s="61">
        <v>0</v>
      </c>
      <c r="R360" s="72">
        <v>1</v>
      </c>
      <c r="S360" s="61">
        <v>0</v>
      </c>
      <c r="T360" s="60">
        <v>0</v>
      </c>
      <c r="U360" s="61">
        <v>0</v>
      </c>
      <c r="V360" s="72">
        <v>0.2</v>
      </c>
      <c r="W360" s="72">
        <v>0.2</v>
      </c>
      <c r="X360" s="71">
        <v>3</v>
      </c>
      <c r="Y360" s="72">
        <v>11</v>
      </c>
      <c r="Z360" s="61">
        <v>0</v>
      </c>
      <c r="AA360" s="60">
        <v>0</v>
      </c>
      <c r="AB360" s="72">
        <v>0.35</v>
      </c>
      <c r="AC360" s="72">
        <v>0.35</v>
      </c>
      <c r="AD360" s="61">
        <v>0</v>
      </c>
      <c r="AE360" s="72">
        <v>0.35</v>
      </c>
      <c r="AF360" s="60">
        <v>0</v>
      </c>
      <c r="AG360" s="72">
        <v>7.0000000000000007E-2</v>
      </c>
      <c r="AH360" s="72">
        <v>7.0000000000000007E-2</v>
      </c>
      <c r="AI360" s="61">
        <v>0</v>
      </c>
      <c r="AJ360" s="72">
        <v>7.0000000000000007E-2</v>
      </c>
      <c r="AK360" s="64" t="s">
        <v>25</v>
      </c>
    </row>
    <row r="361" spans="1:37" ht="17.25" thickBot="1">
      <c r="A361" s="73">
        <v>359</v>
      </c>
      <c r="B361" s="58" t="s">
        <v>322</v>
      </c>
      <c r="C361" s="59" t="s">
        <v>1814</v>
      </c>
      <c r="D361" s="70" t="s">
        <v>104</v>
      </c>
      <c r="E361" s="59" t="s">
        <v>69</v>
      </c>
      <c r="F361" s="70" t="s">
        <v>3752</v>
      </c>
      <c r="G361" s="70">
        <v>1995</v>
      </c>
      <c r="H361" s="71">
        <v>2</v>
      </c>
      <c r="I361" s="72">
        <v>2</v>
      </c>
      <c r="J361" s="72">
        <v>180</v>
      </c>
      <c r="K361" s="72">
        <v>2</v>
      </c>
      <c r="L361" s="60">
        <v>0</v>
      </c>
      <c r="M361" s="61">
        <v>0</v>
      </c>
      <c r="N361" s="61">
        <v>0</v>
      </c>
      <c r="O361" s="61">
        <v>0</v>
      </c>
      <c r="P361" s="61">
        <v>0</v>
      </c>
      <c r="Q361" s="61">
        <v>0</v>
      </c>
      <c r="R361" s="72">
        <v>1</v>
      </c>
      <c r="S361" s="61">
        <v>0</v>
      </c>
      <c r="T361" s="60">
        <v>0</v>
      </c>
      <c r="U361" s="61">
        <v>0</v>
      </c>
      <c r="V361" s="72">
        <v>0.7</v>
      </c>
      <c r="W361" s="72">
        <v>0.7</v>
      </c>
      <c r="X361" s="71">
        <v>1</v>
      </c>
      <c r="Y361" s="72">
        <v>11</v>
      </c>
      <c r="Z361" s="72">
        <v>8</v>
      </c>
      <c r="AA361" s="60">
        <v>0</v>
      </c>
      <c r="AB361" s="61">
        <v>0</v>
      </c>
      <c r="AC361" s="61">
        <v>0</v>
      </c>
      <c r="AD361" s="61">
        <v>0</v>
      </c>
      <c r="AE361" s="61">
        <v>0</v>
      </c>
      <c r="AF361" s="60">
        <v>0</v>
      </c>
      <c r="AG361" s="72">
        <v>0.36</v>
      </c>
      <c r="AH361" s="72">
        <v>0.36</v>
      </c>
      <c r="AI361" s="61">
        <v>0</v>
      </c>
      <c r="AJ361" s="72">
        <v>0.36</v>
      </c>
      <c r="AK361" s="64" t="s">
        <v>25</v>
      </c>
    </row>
    <row r="362" spans="1:37" ht="17.25" thickBot="1">
      <c r="A362" s="73">
        <v>360</v>
      </c>
      <c r="B362" s="58" t="s">
        <v>323</v>
      </c>
      <c r="C362" s="59" t="s">
        <v>1843</v>
      </c>
      <c r="D362" s="70" t="s">
        <v>1812</v>
      </c>
      <c r="E362" s="59" t="s">
        <v>65</v>
      </c>
      <c r="F362" s="70" t="s">
        <v>3753</v>
      </c>
      <c r="G362" s="70">
        <v>1994</v>
      </c>
      <c r="H362" s="71">
        <v>4</v>
      </c>
      <c r="I362" s="72">
        <v>3</v>
      </c>
      <c r="J362" s="72">
        <v>284</v>
      </c>
      <c r="K362" s="72">
        <v>3.2</v>
      </c>
      <c r="L362" s="71">
        <v>1</v>
      </c>
      <c r="M362" s="72">
        <v>1</v>
      </c>
      <c r="N362" s="72">
        <v>2</v>
      </c>
      <c r="O362" s="72">
        <v>1</v>
      </c>
      <c r="P362" s="61">
        <v>0</v>
      </c>
      <c r="Q362" s="61">
        <v>0</v>
      </c>
      <c r="R362" s="72">
        <v>1</v>
      </c>
      <c r="S362" s="61">
        <v>0</v>
      </c>
      <c r="T362" s="71">
        <v>0.4</v>
      </c>
      <c r="U362" s="72">
        <v>0.4</v>
      </c>
      <c r="V362" s="72">
        <v>1</v>
      </c>
      <c r="W362" s="72">
        <v>1.4</v>
      </c>
      <c r="X362" s="71">
        <v>19</v>
      </c>
      <c r="Y362" s="72">
        <v>24</v>
      </c>
      <c r="Z362" s="72">
        <v>27</v>
      </c>
      <c r="AA362" s="71">
        <v>0.32</v>
      </c>
      <c r="AB362" s="72">
        <v>0.32</v>
      </c>
      <c r="AC362" s="72">
        <v>0.63</v>
      </c>
      <c r="AD362" s="72">
        <v>0.32</v>
      </c>
      <c r="AE362" s="72">
        <v>0.63</v>
      </c>
      <c r="AF362" s="71">
        <v>0.11</v>
      </c>
      <c r="AG362" s="72">
        <v>0.33</v>
      </c>
      <c r="AH362" s="72">
        <v>0.44</v>
      </c>
      <c r="AI362" s="72">
        <v>0.11</v>
      </c>
      <c r="AJ362" s="72">
        <v>0.44</v>
      </c>
      <c r="AK362" s="64" t="s">
        <v>25</v>
      </c>
    </row>
    <row r="363" spans="1:37" ht="17.25" thickBot="1">
      <c r="A363" s="73">
        <v>361</v>
      </c>
      <c r="B363" s="58" t="s">
        <v>2335</v>
      </c>
      <c r="C363" s="59" t="s">
        <v>1843</v>
      </c>
      <c r="D363" s="70" t="s">
        <v>102</v>
      </c>
      <c r="E363" s="59" t="s">
        <v>93</v>
      </c>
      <c r="F363" s="70" t="s">
        <v>3754</v>
      </c>
      <c r="G363" s="70">
        <v>2002</v>
      </c>
      <c r="H363" s="71">
        <v>5</v>
      </c>
      <c r="I363" s="72">
        <v>3</v>
      </c>
      <c r="J363" s="72">
        <v>244</v>
      </c>
      <c r="K363" s="72">
        <v>2.7</v>
      </c>
      <c r="L363" s="60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1">
        <v>0</v>
      </c>
      <c r="S363" s="61">
        <v>0</v>
      </c>
      <c r="T363" s="71">
        <v>1</v>
      </c>
      <c r="U363" s="72">
        <v>1</v>
      </c>
      <c r="V363" s="72">
        <v>0.2</v>
      </c>
      <c r="W363" s="72">
        <v>1.2</v>
      </c>
      <c r="X363" s="71">
        <v>5</v>
      </c>
      <c r="Y363" s="72">
        <v>9</v>
      </c>
      <c r="Z363" s="72">
        <v>12</v>
      </c>
      <c r="AA363" s="60">
        <v>0</v>
      </c>
      <c r="AB363" s="61">
        <v>0</v>
      </c>
      <c r="AC363" s="61">
        <v>0</v>
      </c>
      <c r="AD363" s="61">
        <v>0</v>
      </c>
      <c r="AE363" s="61">
        <v>0</v>
      </c>
      <c r="AF363" s="71">
        <v>0.38</v>
      </c>
      <c r="AG363" s="72">
        <v>0.08</v>
      </c>
      <c r="AH363" s="72">
        <v>0.46</v>
      </c>
      <c r="AI363" s="72">
        <v>0.38</v>
      </c>
      <c r="AJ363" s="72">
        <v>0.46</v>
      </c>
      <c r="AK363" s="64" t="s">
        <v>25</v>
      </c>
    </row>
    <row r="364" spans="1:37" ht="17.25" thickBot="1">
      <c r="A364" s="73">
        <v>362</v>
      </c>
      <c r="B364" s="58" t="s">
        <v>324</v>
      </c>
      <c r="C364" s="59" t="s">
        <v>1824</v>
      </c>
      <c r="D364" s="70" t="s">
        <v>104</v>
      </c>
      <c r="E364" s="59" t="s">
        <v>81</v>
      </c>
      <c r="F364" s="70" t="s">
        <v>3755</v>
      </c>
      <c r="G364" s="70">
        <v>1984</v>
      </c>
      <c r="H364" s="71">
        <v>6</v>
      </c>
      <c r="I364" s="72">
        <v>6</v>
      </c>
      <c r="J364" s="72">
        <v>540</v>
      </c>
      <c r="K364" s="72">
        <v>6</v>
      </c>
      <c r="L364" s="60">
        <v>0</v>
      </c>
      <c r="M364" s="61">
        <v>0</v>
      </c>
      <c r="N364" s="61">
        <v>0</v>
      </c>
      <c r="O364" s="61">
        <v>0</v>
      </c>
      <c r="P364" s="61">
        <v>0</v>
      </c>
      <c r="Q364" s="61">
        <v>0</v>
      </c>
      <c r="R364" s="61">
        <v>0</v>
      </c>
      <c r="S364" s="61">
        <v>0</v>
      </c>
      <c r="T364" s="71">
        <v>0.1</v>
      </c>
      <c r="U364" s="72">
        <v>0.1</v>
      </c>
      <c r="V364" s="72">
        <v>0.3</v>
      </c>
      <c r="W364" s="72">
        <v>0.4</v>
      </c>
      <c r="X364" s="71">
        <v>1</v>
      </c>
      <c r="Y364" s="72">
        <v>28</v>
      </c>
      <c r="Z364" s="72">
        <v>1</v>
      </c>
      <c r="AA364" s="60">
        <v>0</v>
      </c>
      <c r="AB364" s="61">
        <v>0</v>
      </c>
      <c r="AC364" s="61">
        <v>0</v>
      </c>
      <c r="AD364" s="61">
        <v>0</v>
      </c>
      <c r="AE364" s="61">
        <v>0</v>
      </c>
      <c r="AF364" s="71">
        <v>0.02</v>
      </c>
      <c r="AG364" s="72">
        <v>0.05</v>
      </c>
      <c r="AH364" s="72">
        <v>0.06</v>
      </c>
      <c r="AI364" s="72">
        <v>0.02</v>
      </c>
      <c r="AJ364" s="72">
        <v>0.06</v>
      </c>
      <c r="AK364" s="64" t="s">
        <v>25</v>
      </c>
    </row>
    <row r="365" spans="1:37" ht="17.25" thickBot="1">
      <c r="A365" s="73">
        <v>363</v>
      </c>
      <c r="B365" s="58" t="s">
        <v>3360</v>
      </c>
      <c r="C365" s="59" t="s">
        <v>1848</v>
      </c>
      <c r="D365" s="70" t="s">
        <v>102</v>
      </c>
      <c r="E365" s="59" t="s">
        <v>95</v>
      </c>
      <c r="F365" s="70" t="s">
        <v>3345</v>
      </c>
      <c r="G365" s="70">
        <v>1999</v>
      </c>
      <c r="H365" s="71">
        <v>1</v>
      </c>
      <c r="I365" s="61">
        <v>0</v>
      </c>
      <c r="J365" s="72">
        <v>18</v>
      </c>
      <c r="K365" s="72">
        <v>0.2</v>
      </c>
      <c r="L365" s="60">
        <v>0</v>
      </c>
      <c r="M365" s="61">
        <v>0</v>
      </c>
      <c r="N365" s="61">
        <v>0</v>
      </c>
      <c r="O365" s="61">
        <v>0</v>
      </c>
      <c r="P365" s="61">
        <v>0</v>
      </c>
      <c r="Q365" s="61">
        <v>0</v>
      </c>
      <c r="R365" s="61">
        <v>0</v>
      </c>
      <c r="S365" s="61">
        <v>0</v>
      </c>
      <c r="T365" s="60">
        <v>0</v>
      </c>
      <c r="U365" s="61">
        <v>0</v>
      </c>
      <c r="V365" s="61">
        <v>0</v>
      </c>
      <c r="W365" s="61">
        <v>0</v>
      </c>
      <c r="X365" s="60">
        <v>0</v>
      </c>
      <c r="Y365" s="72">
        <v>2</v>
      </c>
      <c r="Z365" s="72">
        <v>1</v>
      </c>
      <c r="AA365" s="60">
        <v>0</v>
      </c>
      <c r="AB365" s="61">
        <v>0</v>
      </c>
      <c r="AC365" s="61">
        <v>0</v>
      </c>
      <c r="AD365" s="61">
        <v>0</v>
      </c>
      <c r="AE365" s="61">
        <v>0</v>
      </c>
      <c r="AF365" s="60">
        <v>0</v>
      </c>
      <c r="AG365" s="61">
        <v>0</v>
      </c>
      <c r="AH365" s="61">
        <v>0</v>
      </c>
      <c r="AI365" s="61">
        <v>0</v>
      </c>
      <c r="AJ365" s="61">
        <v>0</v>
      </c>
      <c r="AK365" s="64" t="s">
        <v>25</v>
      </c>
    </row>
    <row r="366" spans="1:37" ht="17.25" thickBot="1">
      <c r="A366" s="73">
        <v>364</v>
      </c>
      <c r="B366" s="58" t="s">
        <v>325</v>
      </c>
      <c r="C366" s="59" t="s">
        <v>1814</v>
      </c>
      <c r="D366" s="70" t="s">
        <v>103</v>
      </c>
      <c r="E366" s="59" t="s">
        <v>71</v>
      </c>
      <c r="F366" s="70" t="s">
        <v>3756</v>
      </c>
      <c r="G366" s="70">
        <v>2000</v>
      </c>
      <c r="H366" s="71">
        <v>3</v>
      </c>
      <c r="I366" s="72">
        <v>1</v>
      </c>
      <c r="J366" s="72">
        <v>97</v>
      </c>
      <c r="K366" s="72">
        <v>1.1000000000000001</v>
      </c>
      <c r="L366" s="60">
        <v>0</v>
      </c>
      <c r="M366" s="61">
        <v>0</v>
      </c>
      <c r="N366" s="61">
        <v>0</v>
      </c>
      <c r="O366" s="61">
        <v>0</v>
      </c>
      <c r="P366" s="61">
        <v>0</v>
      </c>
      <c r="Q366" s="61">
        <v>0</v>
      </c>
      <c r="R366" s="72">
        <v>1</v>
      </c>
      <c r="S366" s="61">
        <v>0</v>
      </c>
      <c r="T366" s="60">
        <v>0</v>
      </c>
      <c r="U366" s="61">
        <v>0</v>
      </c>
      <c r="V366" s="61">
        <v>0</v>
      </c>
      <c r="W366" s="61">
        <v>0</v>
      </c>
      <c r="X366" s="60">
        <v>0</v>
      </c>
      <c r="Y366" s="72">
        <v>6</v>
      </c>
      <c r="Z366" s="72">
        <v>4</v>
      </c>
      <c r="AA366" s="60">
        <v>0</v>
      </c>
      <c r="AB366" s="61">
        <v>0</v>
      </c>
      <c r="AC366" s="61">
        <v>0</v>
      </c>
      <c r="AD366" s="61">
        <v>0</v>
      </c>
      <c r="AE366" s="61">
        <v>0</v>
      </c>
      <c r="AF366" s="60">
        <v>0</v>
      </c>
      <c r="AG366" s="61">
        <v>0</v>
      </c>
      <c r="AH366" s="61">
        <v>0</v>
      </c>
      <c r="AI366" s="61">
        <v>0</v>
      </c>
      <c r="AJ366" s="61">
        <v>0</v>
      </c>
      <c r="AK366" s="64" t="s">
        <v>25</v>
      </c>
    </row>
    <row r="367" spans="1:37" ht="17.25" thickBot="1">
      <c r="A367" s="73">
        <v>365</v>
      </c>
      <c r="B367" s="58" t="s">
        <v>326</v>
      </c>
      <c r="C367" s="59" t="s">
        <v>1814</v>
      </c>
      <c r="D367" s="70" t="s">
        <v>102</v>
      </c>
      <c r="E367" s="59" t="s">
        <v>63</v>
      </c>
      <c r="F367" s="70" t="s">
        <v>3757</v>
      </c>
      <c r="G367" s="70">
        <v>2000</v>
      </c>
      <c r="H367" s="71">
        <v>1</v>
      </c>
      <c r="I367" s="61">
        <v>0</v>
      </c>
      <c r="J367" s="72">
        <v>1</v>
      </c>
      <c r="K367" s="61">
        <v>0</v>
      </c>
      <c r="L367" s="60">
        <v>0</v>
      </c>
      <c r="M367" s="61">
        <v>0</v>
      </c>
      <c r="N367" s="61">
        <v>0</v>
      </c>
      <c r="O367" s="61">
        <v>0</v>
      </c>
      <c r="P367" s="61">
        <v>0</v>
      </c>
      <c r="Q367" s="61">
        <v>0</v>
      </c>
      <c r="R367" s="61">
        <v>0</v>
      </c>
      <c r="S367" s="61">
        <v>0</v>
      </c>
      <c r="T367" s="60">
        <v>0</v>
      </c>
      <c r="U367" s="61">
        <v>0</v>
      </c>
      <c r="V367" s="61">
        <v>0</v>
      </c>
      <c r="W367" s="61">
        <v>0</v>
      </c>
      <c r="X367" s="60">
        <v>0</v>
      </c>
      <c r="Y367" s="61">
        <v>0</v>
      </c>
      <c r="Z367" s="61">
        <v>0</v>
      </c>
      <c r="AA367" s="60">
        <v>0</v>
      </c>
      <c r="AB367" s="61">
        <v>0</v>
      </c>
      <c r="AC367" s="61">
        <v>0</v>
      </c>
      <c r="AD367" s="61">
        <v>0</v>
      </c>
      <c r="AE367" s="61">
        <v>0</v>
      </c>
      <c r="AF367" s="60">
        <v>0</v>
      </c>
      <c r="AG367" s="61">
        <v>0</v>
      </c>
      <c r="AH367" s="61">
        <v>0</v>
      </c>
      <c r="AI367" s="61">
        <v>0</v>
      </c>
      <c r="AJ367" s="61">
        <v>0</v>
      </c>
      <c r="AK367" s="64" t="s">
        <v>25</v>
      </c>
    </row>
    <row r="368" spans="1:37" ht="17.25" thickBot="1">
      <c r="A368" s="73">
        <v>366</v>
      </c>
      <c r="B368" s="58" t="s">
        <v>327</v>
      </c>
      <c r="C368" s="59" t="s">
        <v>1814</v>
      </c>
      <c r="D368" s="70" t="s">
        <v>102</v>
      </c>
      <c r="E368" s="59" t="s">
        <v>95</v>
      </c>
      <c r="F368" s="70" t="s">
        <v>3758</v>
      </c>
      <c r="G368" s="70">
        <v>1997</v>
      </c>
      <c r="H368" s="71">
        <v>6</v>
      </c>
      <c r="I368" s="72">
        <v>6</v>
      </c>
      <c r="J368" s="72">
        <v>540</v>
      </c>
      <c r="K368" s="72">
        <v>6</v>
      </c>
      <c r="L368" s="71">
        <v>3</v>
      </c>
      <c r="M368" s="72">
        <v>1</v>
      </c>
      <c r="N368" s="72">
        <v>4</v>
      </c>
      <c r="O368" s="72">
        <v>3</v>
      </c>
      <c r="P368" s="61">
        <v>0</v>
      </c>
      <c r="Q368" s="61">
        <v>0</v>
      </c>
      <c r="R368" s="61">
        <v>0</v>
      </c>
      <c r="S368" s="61">
        <v>0</v>
      </c>
      <c r="T368" s="71">
        <v>2.7</v>
      </c>
      <c r="U368" s="72">
        <v>2.7</v>
      </c>
      <c r="V368" s="72">
        <v>0.3</v>
      </c>
      <c r="W368" s="72">
        <v>3.1</v>
      </c>
      <c r="X368" s="71">
        <v>9</v>
      </c>
      <c r="Y368" s="72">
        <v>7</v>
      </c>
      <c r="Z368" s="72">
        <v>29</v>
      </c>
      <c r="AA368" s="71">
        <v>0.5</v>
      </c>
      <c r="AB368" s="72">
        <v>0.17</v>
      </c>
      <c r="AC368" s="72">
        <v>0.67</v>
      </c>
      <c r="AD368" s="72">
        <v>0.5</v>
      </c>
      <c r="AE368" s="72">
        <v>0.67</v>
      </c>
      <c r="AF368" s="71">
        <v>0.46</v>
      </c>
      <c r="AG368" s="72">
        <v>0.05</v>
      </c>
      <c r="AH368" s="72">
        <v>0.51</v>
      </c>
      <c r="AI368" s="72">
        <v>0.46</v>
      </c>
      <c r="AJ368" s="72">
        <v>0.51</v>
      </c>
      <c r="AK368" s="64" t="s">
        <v>25</v>
      </c>
    </row>
    <row r="369" spans="1:37" ht="17.25" thickBot="1">
      <c r="A369" s="73">
        <v>367</v>
      </c>
      <c r="B369" s="58" t="s">
        <v>328</v>
      </c>
      <c r="C369" s="59" t="s">
        <v>1866</v>
      </c>
      <c r="D369" s="70" t="s">
        <v>102</v>
      </c>
      <c r="E369" s="59" t="s">
        <v>71</v>
      </c>
      <c r="F369" s="70" t="s">
        <v>3759</v>
      </c>
      <c r="G369" s="70">
        <v>1999</v>
      </c>
      <c r="H369" s="71">
        <v>4</v>
      </c>
      <c r="I369" s="72">
        <v>2</v>
      </c>
      <c r="J369" s="72">
        <v>177</v>
      </c>
      <c r="K369" s="72">
        <v>2</v>
      </c>
      <c r="L369" s="60">
        <v>0</v>
      </c>
      <c r="M369" s="72">
        <v>2</v>
      </c>
      <c r="N369" s="72">
        <v>2</v>
      </c>
      <c r="O369" s="61">
        <v>0</v>
      </c>
      <c r="P369" s="61">
        <v>0</v>
      </c>
      <c r="Q369" s="61">
        <v>0</v>
      </c>
      <c r="R369" s="72">
        <v>1</v>
      </c>
      <c r="S369" s="61">
        <v>0</v>
      </c>
      <c r="T369" s="71">
        <v>0.4</v>
      </c>
      <c r="U369" s="72">
        <v>0.4</v>
      </c>
      <c r="V369" s="72">
        <v>0.7</v>
      </c>
      <c r="W369" s="72">
        <v>1.1000000000000001</v>
      </c>
      <c r="X369" s="71">
        <v>11</v>
      </c>
      <c r="Y369" s="72">
        <v>8</v>
      </c>
      <c r="Z369" s="72">
        <v>27</v>
      </c>
      <c r="AA369" s="60">
        <v>0</v>
      </c>
      <c r="AB369" s="72">
        <v>1.02</v>
      </c>
      <c r="AC369" s="72">
        <v>1.02</v>
      </c>
      <c r="AD369" s="61">
        <v>0</v>
      </c>
      <c r="AE369" s="72">
        <v>1.02</v>
      </c>
      <c r="AF369" s="71">
        <v>0.2</v>
      </c>
      <c r="AG369" s="72">
        <v>0.37</v>
      </c>
      <c r="AH369" s="72">
        <v>0.56999999999999995</v>
      </c>
      <c r="AI369" s="72">
        <v>0.2</v>
      </c>
      <c r="AJ369" s="72">
        <v>0.56999999999999995</v>
      </c>
      <c r="AK369" s="64" t="s">
        <v>25</v>
      </c>
    </row>
    <row r="370" spans="1:37" ht="17.25" thickBot="1">
      <c r="A370" s="73">
        <v>368</v>
      </c>
      <c r="B370" s="58" t="s">
        <v>329</v>
      </c>
      <c r="C370" s="59" t="s">
        <v>1847</v>
      </c>
      <c r="D370" s="70" t="s">
        <v>103</v>
      </c>
      <c r="E370" s="59" t="s">
        <v>91</v>
      </c>
      <c r="F370" s="70" t="s">
        <v>3760</v>
      </c>
      <c r="G370" s="70">
        <v>1995</v>
      </c>
      <c r="H370" s="71">
        <v>5</v>
      </c>
      <c r="I370" s="72">
        <v>5</v>
      </c>
      <c r="J370" s="72">
        <v>377</v>
      </c>
      <c r="K370" s="72">
        <v>4.2</v>
      </c>
      <c r="L370" s="60">
        <v>0</v>
      </c>
      <c r="M370" s="72">
        <v>1</v>
      </c>
      <c r="N370" s="72">
        <v>1</v>
      </c>
      <c r="O370" s="61">
        <v>0</v>
      </c>
      <c r="P370" s="61">
        <v>0</v>
      </c>
      <c r="Q370" s="61">
        <v>0</v>
      </c>
      <c r="R370" s="72">
        <v>1</v>
      </c>
      <c r="S370" s="61">
        <v>0</v>
      </c>
      <c r="T370" s="71">
        <v>0.7</v>
      </c>
      <c r="U370" s="72">
        <v>0.7</v>
      </c>
      <c r="V370" s="72">
        <v>0.6</v>
      </c>
      <c r="W370" s="72">
        <v>1.3</v>
      </c>
      <c r="X370" s="71">
        <v>2</v>
      </c>
      <c r="Y370" s="72">
        <v>9</v>
      </c>
      <c r="Z370" s="72">
        <v>3</v>
      </c>
      <c r="AA370" s="60">
        <v>0</v>
      </c>
      <c r="AB370" s="72">
        <v>0.24</v>
      </c>
      <c r="AC370" s="72">
        <v>0.24</v>
      </c>
      <c r="AD370" s="61">
        <v>0</v>
      </c>
      <c r="AE370" s="72">
        <v>0.24</v>
      </c>
      <c r="AF370" s="71">
        <v>0.17</v>
      </c>
      <c r="AG370" s="72">
        <v>0.15</v>
      </c>
      <c r="AH370" s="72">
        <v>0.32</v>
      </c>
      <c r="AI370" s="72">
        <v>0.17</v>
      </c>
      <c r="AJ370" s="72">
        <v>0.32</v>
      </c>
      <c r="AK370" s="64" t="s">
        <v>25</v>
      </c>
    </row>
    <row r="371" spans="1:37" ht="17.25" thickBot="1">
      <c r="A371" s="73">
        <v>369</v>
      </c>
      <c r="B371" s="58" t="s">
        <v>2728</v>
      </c>
      <c r="C371" s="59" t="s">
        <v>1824</v>
      </c>
      <c r="D371" s="70" t="s">
        <v>103</v>
      </c>
      <c r="E371" s="59" t="s">
        <v>2353</v>
      </c>
      <c r="F371" s="70" t="s">
        <v>3345</v>
      </c>
      <c r="G371" s="70">
        <v>1999</v>
      </c>
      <c r="H371" s="71">
        <v>6</v>
      </c>
      <c r="I371" s="72">
        <v>5</v>
      </c>
      <c r="J371" s="72">
        <v>428</v>
      </c>
      <c r="K371" s="72">
        <v>4.8</v>
      </c>
      <c r="L371" s="60">
        <v>0</v>
      </c>
      <c r="M371" s="61">
        <v>0</v>
      </c>
      <c r="N371" s="61">
        <v>0</v>
      </c>
      <c r="O371" s="61">
        <v>0</v>
      </c>
      <c r="P371" s="61">
        <v>0</v>
      </c>
      <c r="Q371" s="61">
        <v>0</v>
      </c>
      <c r="R371" s="72">
        <v>1</v>
      </c>
      <c r="S371" s="61">
        <v>0</v>
      </c>
      <c r="T371" s="71">
        <v>0.1</v>
      </c>
      <c r="U371" s="72">
        <v>0.1</v>
      </c>
      <c r="V371" s="61">
        <v>0</v>
      </c>
      <c r="W371" s="72">
        <v>0.1</v>
      </c>
      <c r="X371" s="71">
        <v>1</v>
      </c>
      <c r="Y371" s="72">
        <v>9</v>
      </c>
      <c r="Z371" s="72">
        <v>5</v>
      </c>
      <c r="AA371" s="60">
        <v>0</v>
      </c>
      <c r="AB371" s="61">
        <v>0</v>
      </c>
      <c r="AC371" s="61">
        <v>0</v>
      </c>
      <c r="AD371" s="61">
        <v>0</v>
      </c>
      <c r="AE371" s="61">
        <v>0</v>
      </c>
      <c r="AF371" s="71">
        <v>0.01</v>
      </c>
      <c r="AG371" s="72">
        <v>0.01</v>
      </c>
      <c r="AH371" s="72">
        <v>0.02</v>
      </c>
      <c r="AI371" s="72">
        <v>0.01</v>
      </c>
      <c r="AJ371" s="72">
        <v>0.02</v>
      </c>
      <c r="AK371" s="64" t="s">
        <v>25</v>
      </c>
    </row>
    <row r="372" spans="1:37" ht="17.25" thickBot="1">
      <c r="A372" s="73">
        <v>370</v>
      </c>
      <c r="B372" s="58" t="s">
        <v>377</v>
      </c>
      <c r="C372" s="59" t="s">
        <v>1814</v>
      </c>
      <c r="D372" s="70" t="s">
        <v>111</v>
      </c>
      <c r="E372" s="59" t="s">
        <v>73</v>
      </c>
      <c r="F372" s="70" t="s">
        <v>3761</v>
      </c>
      <c r="G372" s="70">
        <v>1990</v>
      </c>
      <c r="H372" s="71">
        <v>3</v>
      </c>
      <c r="I372" s="72">
        <v>3</v>
      </c>
      <c r="J372" s="72">
        <v>270</v>
      </c>
      <c r="K372" s="72">
        <v>3</v>
      </c>
      <c r="L372" s="60">
        <v>0</v>
      </c>
      <c r="M372" s="61">
        <v>0</v>
      </c>
      <c r="N372" s="61">
        <v>0</v>
      </c>
      <c r="O372" s="61">
        <v>0</v>
      </c>
      <c r="P372" s="61">
        <v>0</v>
      </c>
      <c r="Q372" s="61">
        <v>0</v>
      </c>
      <c r="R372" s="61">
        <v>0</v>
      </c>
      <c r="S372" s="61">
        <v>0</v>
      </c>
      <c r="T372" s="60">
        <v>0</v>
      </c>
      <c r="U372" s="61">
        <v>0</v>
      </c>
      <c r="V372" s="61">
        <v>0</v>
      </c>
      <c r="W372" s="61">
        <v>0</v>
      </c>
      <c r="X372" s="60">
        <v>0</v>
      </c>
      <c r="Y372" s="61">
        <v>0</v>
      </c>
      <c r="Z372" s="61">
        <v>0</v>
      </c>
      <c r="AA372" s="60">
        <v>0</v>
      </c>
      <c r="AB372" s="61">
        <v>0</v>
      </c>
      <c r="AC372" s="61">
        <v>0</v>
      </c>
      <c r="AD372" s="61">
        <v>0</v>
      </c>
      <c r="AE372" s="61">
        <v>0</v>
      </c>
      <c r="AF372" s="60">
        <v>0</v>
      </c>
      <c r="AG372" s="61">
        <v>0</v>
      </c>
      <c r="AH372" s="61">
        <v>0</v>
      </c>
      <c r="AI372" s="61">
        <v>0</v>
      </c>
      <c r="AJ372" s="61">
        <v>0</v>
      </c>
      <c r="AK372" s="64" t="s">
        <v>25</v>
      </c>
    </row>
    <row r="373" spans="1:37" ht="17.25" thickBot="1">
      <c r="A373" s="73">
        <v>371</v>
      </c>
      <c r="B373" s="58" t="s">
        <v>331</v>
      </c>
      <c r="C373" s="59" t="s">
        <v>1814</v>
      </c>
      <c r="D373" s="70" t="s">
        <v>1812</v>
      </c>
      <c r="E373" s="59" t="s">
        <v>81</v>
      </c>
      <c r="F373" s="70" t="s">
        <v>3367</v>
      </c>
      <c r="G373" s="70">
        <v>1994</v>
      </c>
      <c r="H373" s="71">
        <v>6</v>
      </c>
      <c r="I373" s="72">
        <v>6</v>
      </c>
      <c r="J373" s="72">
        <v>529</v>
      </c>
      <c r="K373" s="72">
        <v>5.9</v>
      </c>
      <c r="L373" s="71">
        <v>2</v>
      </c>
      <c r="M373" s="61">
        <v>0</v>
      </c>
      <c r="N373" s="72">
        <v>2</v>
      </c>
      <c r="O373" s="72">
        <v>2</v>
      </c>
      <c r="P373" s="61">
        <v>0</v>
      </c>
      <c r="Q373" s="61">
        <v>0</v>
      </c>
      <c r="R373" s="72">
        <v>1</v>
      </c>
      <c r="S373" s="61">
        <v>0</v>
      </c>
      <c r="T373" s="71">
        <v>1.9</v>
      </c>
      <c r="U373" s="72">
        <v>1.9</v>
      </c>
      <c r="V373" s="72">
        <v>1.1000000000000001</v>
      </c>
      <c r="W373" s="72">
        <v>3</v>
      </c>
      <c r="X373" s="71">
        <v>38</v>
      </c>
      <c r="Y373" s="72">
        <v>23</v>
      </c>
      <c r="Z373" s="72">
        <v>81</v>
      </c>
      <c r="AA373" s="71">
        <v>0.34</v>
      </c>
      <c r="AB373" s="61">
        <v>0</v>
      </c>
      <c r="AC373" s="72">
        <v>0.34</v>
      </c>
      <c r="AD373" s="72">
        <v>0.34</v>
      </c>
      <c r="AE373" s="72">
        <v>0.34</v>
      </c>
      <c r="AF373" s="71">
        <v>0.32</v>
      </c>
      <c r="AG373" s="72">
        <v>0.19</v>
      </c>
      <c r="AH373" s="72">
        <v>0.51</v>
      </c>
      <c r="AI373" s="72">
        <v>0.32</v>
      </c>
      <c r="AJ373" s="72">
        <v>0.51</v>
      </c>
      <c r="AK373" s="64" t="s">
        <v>25</v>
      </c>
    </row>
    <row r="374" spans="1:37" ht="17.25" thickBot="1">
      <c r="A374" s="73">
        <v>372</v>
      </c>
      <c r="B374" s="58" t="s">
        <v>2729</v>
      </c>
      <c r="C374" s="59" t="s">
        <v>1872</v>
      </c>
      <c r="D374" s="70" t="s">
        <v>103</v>
      </c>
      <c r="E374" s="59" t="s">
        <v>79</v>
      </c>
      <c r="F374" s="70" t="s">
        <v>3762</v>
      </c>
      <c r="G374" s="70">
        <v>2000</v>
      </c>
      <c r="H374" s="71">
        <v>6</v>
      </c>
      <c r="I374" s="72">
        <v>6</v>
      </c>
      <c r="J374" s="72">
        <v>540</v>
      </c>
      <c r="K374" s="72">
        <v>6</v>
      </c>
      <c r="L374" s="71">
        <v>1</v>
      </c>
      <c r="M374" s="61">
        <v>0</v>
      </c>
      <c r="N374" s="72">
        <v>1</v>
      </c>
      <c r="O374" s="72">
        <v>1</v>
      </c>
      <c r="P374" s="61">
        <v>0</v>
      </c>
      <c r="Q374" s="61">
        <v>0</v>
      </c>
      <c r="R374" s="61">
        <v>0</v>
      </c>
      <c r="S374" s="61">
        <v>0</v>
      </c>
      <c r="T374" s="71">
        <v>0.5</v>
      </c>
      <c r="U374" s="72">
        <v>0.5</v>
      </c>
      <c r="V374" s="72">
        <v>0.6</v>
      </c>
      <c r="W374" s="72">
        <v>1.2</v>
      </c>
      <c r="X374" s="71">
        <v>12</v>
      </c>
      <c r="Y374" s="72">
        <v>44</v>
      </c>
      <c r="Z374" s="72">
        <v>31</v>
      </c>
      <c r="AA374" s="71">
        <v>0.17</v>
      </c>
      <c r="AB374" s="61">
        <v>0</v>
      </c>
      <c r="AC374" s="72">
        <v>0.17</v>
      </c>
      <c r="AD374" s="72">
        <v>0.17</v>
      </c>
      <c r="AE374" s="72">
        <v>0.17</v>
      </c>
      <c r="AF374" s="71">
        <v>0.09</v>
      </c>
      <c r="AG374" s="72">
        <v>0.11</v>
      </c>
      <c r="AH374" s="72">
        <v>0.2</v>
      </c>
      <c r="AI374" s="72">
        <v>0.09</v>
      </c>
      <c r="AJ374" s="72">
        <v>0.2</v>
      </c>
      <c r="AK374" s="64" t="s">
        <v>25</v>
      </c>
    </row>
    <row r="375" spans="1:37" ht="17.25" thickBot="1">
      <c r="A375" s="73">
        <v>373</v>
      </c>
      <c r="B375" s="58" t="s">
        <v>332</v>
      </c>
      <c r="C375" s="59" t="s">
        <v>1814</v>
      </c>
      <c r="D375" s="70" t="s">
        <v>104</v>
      </c>
      <c r="E375" s="59" t="s">
        <v>67</v>
      </c>
      <c r="F375" s="70" t="s">
        <v>3763</v>
      </c>
      <c r="G375" s="70">
        <v>1995</v>
      </c>
      <c r="H375" s="71">
        <v>2</v>
      </c>
      <c r="I375" s="72">
        <v>1</v>
      </c>
      <c r="J375" s="72">
        <v>77</v>
      </c>
      <c r="K375" s="72">
        <v>0.9</v>
      </c>
      <c r="L375" s="60">
        <v>0</v>
      </c>
      <c r="M375" s="61">
        <v>0</v>
      </c>
      <c r="N375" s="61">
        <v>0</v>
      </c>
      <c r="O375" s="61">
        <v>0</v>
      </c>
      <c r="P375" s="61">
        <v>0</v>
      </c>
      <c r="Q375" s="61">
        <v>0</v>
      </c>
      <c r="R375" s="72">
        <v>1</v>
      </c>
      <c r="S375" s="61">
        <v>0</v>
      </c>
      <c r="T375" s="60">
        <v>0</v>
      </c>
      <c r="U375" s="61">
        <v>0</v>
      </c>
      <c r="V375" s="61">
        <v>0</v>
      </c>
      <c r="W375" s="61">
        <v>0</v>
      </c>
      <c r="X375" s="71">
        <v>1</v>
      </c>
      <c r="Y375" s="72">
        <v>2</v>
      </c>
      <c r="Z375" s="61">
        <v>0</v>
      </c>
      <c r="AA375" s="60">
        <v>0</v>
      </c>
      <c r="AB375" s="61">
        <v>0</v>
      </c>
      <c r="AC375" s="61">
        <v>0</v>
      </c>
      <c r="AD375" s="61">
        <v>0</v>
      </c>
      <c r="AE375" s="61">
        <v>0</v>
      </c>
      <c r="AF375" s="60">
        <v>0</v>
      </c>
      <c r="AG375" s="72">
        <v>0.03</v>
      </c>
      <c r="AH375" s="72">
        <v>0.03</v>
      </c>
      <c r="AI375" s="61">
        <v>0</v>
      </c>
      <c r="AJ375" s="72">
        <v>0.03</v>
      </c>
      <c r="AK375" s="64" t="s">
        <v>25</v>
      </c>
    </row>
    <row r="376" spans="1:37" ht="17.25" thickBot="1">
      <c r="A376" s="73">
        <v>374</v>
      </c>
      <c r="B376" s="58" t="s">
        <v>333</v>
      </c>
      <c r="C376" s="59" t="s">
        <v>1814</v>
      </c>
      <c r="D376" s="70" t="s">
        <v>104</v>
      </c>
      <c r="E376" s="59" t="s">
        <v>96</v>
      </c>
      <c r="F376" s="70" t="s">
        <v>3764</v>
      </c>
      <c r="G376" s="70">
        <v>1992</v>
      </c>
      <c r="H376" s="71">
        <v>6</v>
      </c>
      <c r="I376" s="72">
        <v>6</v>
      </c>
      <c r="J376" s="72">
        <v>539</v>
      </c>
      <c r="K376" s="72">
        <v>6</v>
      </c>
      <c r="L376" s="71">
        <v>1</v>
      </c>
      <c r="M376" s="72">
        <v>1</v>
      </c>
      <c r="N376" s="72">
        <v>2</v>
      </c>
      <c r="O376" s="72">
        <v>1</v>
      </c>
      <c r="P376" s="61">
        <v>0</v>
      </c>
      <c r="Q376" s="61">
        <v>0</v>
      </c>
      <c r="R376" s="61">
        <v>0</v>
      </c>
      <c r="S376" s="61">
        <v>0</v>
      </c>
      <c r="T376" s="71">
        <v>0.7</v>
      </c>
      <c r="U376" s="72">
        <v>0.7</v>
      </c>
      <c r="V376" s="72">
        <v>0.3</v>
      </c>
      <c r="W376" s="72">
        <v>1</v>
      </c>
      <c r="X376" s="71">
        <v>1</v>
      </c>
      <c r="Y376" s="72">
        <v>21</v>
      </c>
      <c r="Z376" s="72">
        <v>3</v>
      </c>
      <c r="AA376" s="71">
        <v>0.17</v>
      </c>
      <c r="AB376" s="72">
        <v>0.17</v>
      </c>
      <c r="AC376" s="72">
        <v>0.33</v>
      </c>
      <c r="AD376" s="72">
        <v>0.17</v>
      </c>
      <c r="AE376" s="72">
        <v>0.33</v>
      </c>
      <c r="AF376" s="71">
        <v>0.12</v>
      </c>
      <c r="AG376" s="72">
        <v>0.05</v>
      </c>
      <c r="AH376" s="72">
        <v>0.17</v>
      </c>
      <c r="AI376" s="72">
        <v>0.12</v>
      </c>
      <c r="AJ376" s="72">
        <v>0.17</v>
      </c>
      <c r="AK376" s="64" t="s">
        <v>25</v>
      </c>
    </row>
    <row r="377" spans="1:37" ht="17.25" thickBot="1">
      <c r="A377" s="73">
        <v>375</v>
      </c>
      <c r="B377" s="58" t="s">
        <v>3173</v>
      </c>
      <c r="C377" s="59" t="s">
        <v>1843</v>
      </c>
      <c r="D377" s="70" t="s">
        <v>104</v>
      </c>
      <c r="E377" s="59" t="s">
        <v>87</v>
      </c>
      <c r="F377" s="70" t="s">
        <v>3615</v>
      </c>
      <c r="G377" s="70">
        <v>2000</v>
      </c>
      <c r="H377" s="71">
        <v>3</v>
      </c>
      <c r="I377" s="72">
        <v>1</v>
      </c>
      <c r="J377" s="72">
        <v>95</v>
      </c>
      <c r="K377" s="72">
        <v>1.1000000000000001</v>
      </c>
      <c r="L377" s="60">
        <v>0</v>
      </c>
      <c r="M377" s="61">
        <v>0</v>
      </c>
      <c r="N377" s="61">
        <v>0</v>
      </c>
      <c r="O377" s="61">
        <v>0</v>
      </c>
      <c r="P377" s="61">
        <v>0</v>
      </c>
      <c r="Q377" s="61">
        <v>0</v>
      </c>
      <c r="R377" s="72">
        <v>2</v>
      </c>
      <c r="S377" s="61">
        <v>0</v>
      </c>
      <c r="T377" s="60">
        <v>0</v>
      </c>
      <c r="U377" s="61">
        <v>0</v>
      </c>
      <c r="V377" s="61">
        <v>0</v>
      </c>
      <c r="W377" s="61">
        <v>0</v>
      </c>
      <c r="X377" s="71">
        <v>3</v>
      </c>
      <c r="Y377" s="72">
        <v>1</v>
      </c>
      <c r="Z377" s="72">
        <v>1</v>
      </c>
      <c r="AA377" s="60">
        <v>0</v>
      </c>
      <c r="AB377" s="61">
        <v>0</v>
      </c>
      <c r="AC377" s="61">
        <v>0</v>
      </c>
      <c r="AD377" s="61">
        <v>0</v>
      </c>
      <c r="AE377" s="61">
        <v>0</v>
      </c>
      <c r="AF377" s="60">
        <v>0</v>
      </c>
      <c r="AG377" s="61">
        <v>0</v>
      </c>
      <c r="AH377" s="61">
        <v>0</v>
      </c>
      <c r="AI377" s="61">
        <v>0</v>
      </c>
      <c r="AJ377" s="61">
        <v>0</v>
      </c>
      <c r="AK377" s="64" t="s">
        <v>25</v>
      </c>
    </row>
    <row r="378" spans="1:37" ht="17.25" thickBot="1">
      <c r="A378" s="73">
        <v>376</v>
      </c>
      <c r="B378" s="58" t="s">
        <v>3174</v>
      </c>
      <c r="C378" s="59" t="s">
        <v>1814</v>
      </c>
      <c r="D378" s="70" t="s">
        <v>102</v>
      </c>
      <c r="E378" s="59" t="s">
        <v>95</v>
      </c>
      <c r="F378" s="70" t="s">
        <v>3765</v>
      </c>
      <c r="G378" s="70">
        <v>1999</v>
      </c>
      <c r="H378" s="71">
        <v>3</v>
      </c>
      <c r="I378" s="72">
        <v>2</v>
      </c>
      <c r="J378" s="72">
        <v>154</v>
      </c>
      <c r="K378" s="72">
        <v>1.7</v>
      </c>
      <c r="L378" s="60">
        <v>0</v>
      </c>
      <c r="M378" s="72">
        <v>1</v>
      </c>
      <c r="N378" s="72">
        <v>1</v>
      </c>
      <c r="O378" s="61">
        <v>0</v>
      </c>
      <c r="P378" s="61">
        <v>0</v>
      </c>
      <c r="Q378" s="61">
        <v>0</v>
      </c>
      <c r="R378" s="61">
        <v>0</v>
      </c>
      <c r="S378" s="61">
        <v>0</v>
      </c>
      <c r="T378" s="71">
        <v>0.1</v>
      </c>
      <c r="U378" s="72">
        <v>0.1</v>
      </c>
      <c r="V378" s="72">
        <v>1</v>
      </c>
      <c r="W378" s="72">
        <v>1.1000000000000001</v>
      </c>
      <c r="X378" s="71">
        <v>3</v>
      </c>
      <c r="Y378" s="72">
        <v>2</v>
      </c>
      <c r="Z378" s="72">
        <v>5</v>
      </c>
      <c r="AA378" s="60">
        <v>0</v>
      </c>
      <c r="AB378" s="72">
        <v>0.57999999999999996</v>
      </c>
      <c r="AC378" s="72">
        <v>0.57999999999999996</v>
      </c>
      <c r="AD378" s="61">
        <v>0</v>
      </c>
      <c r="AE378" s="72">
        <v>0.57999999999999996</v>
      </c>
      <c r="AF378" s="71">
        <v>0.03</v>
      </c>
      <c r="AG378" s="72">
        <v>0.6</v>
      </c>
      <c r="AH378" s="72">
        <v>0.63</v>
      </c>
      <c r="AI378" s="72">
        <v>0.03</v>
      </c>
      <c r="AJ378" s="72">
        <v>0.63</v>
      </c>
      <c r="AK378" s="64" t="s">
        <v>25</v>
      </c>
    </row>
    <row r="379" spans="1:37" ht="17.25" thickBot="1">
      <c r="A379" s="73">
        <v>377</v>
      </c>
      <c r="B379" s="58" t="s">
        <v>3361</v>
      </c>
      <c r="C379" s="59" t="s">
        <v>1814</v>
      </c>
      <c r="D379" s="70" t="s">
        <v>104</v>
      </c>
      <c r="E379" s="59" t="s">
        <v>2352</v>
      </c>
      <c r="F379" s="70" t="s">
        <v>3766</v>
      </c>
      <c r="G379" s="70">
        <v>1993</v>
      </c>
      <c r="H379" s="71">
        <v>2</v>
      </c>
      <c r="I379" s="72">
        <v>2</v>
      </c>
      <c r="J379" s="72">
        <v>180</v>
      </c>
      <c r="K379" s="72">
        <v>2</v>
      </c>
      <c r="L379" s="60">
        <v>0</v>
      </c>
      <c r="M379" s="61">
        <v>0</v>
      </c>
      <c r="N379" s="61">
        <v>0</v>
      </c>
      <c r="O379" s="61">
        <v>0</v>
      </c>
      <c r="P379" s="61">
        <v>0</v>
      </c>
      <c r="Q379" s="61">
        <v>0</v>
      </c>
      <c r="R379" s="61">
        <v>0</v>
      </c>
      <c r="S379" s="61">
        <v>0</v>
      </c>
      <c r="T379" s="60">
        <v>0</v>
      </c>
      <c r="U379" s="61">
        <v>0</v>
      </c>
      <c r="V379" s="61">
        <v>0</v>
      </c>
      <c r="W379" s="61">
        <v>0</v>
      </c>
      <c r="X379" s="71">
        <v>1</v>
      </c>
      <c r="Y379" s="72">
        <v>9</v>
      </c>
      <c r="Z379" s="72">
        <v>2</v>
      </c>
      <c r="AA379" s="60">
        <v>0</v>
      </c>
      <c r="AB379" s="61">
        <v>0</v>
      </c>
      <c r="AC379" s="61">
        <v>0</v>
      </c>
      <c r="AD379" s="61">
        <v>0</v>
      </c>
      <c r="AE379" s="61">
        <v>0</v>
      </c>
      <c r="AF379" s="71">
        <v>0.01</v>
      </c>
      <c r="AG379" s="61">
        <v>0</v>
      </c>
      <c r="AH379" s="72">
        <v>0.01</v>
      </c>
      <c r="AI379" s="72">
        <v>0.01</v>
      </c>
      <c r="AJ379" s="72">
        <v>0.01</v>
      </c>
      <c r="AK379" s="64" t="s">
        <v>25</v>
      </c>
    </row>
    <row r="380" spans="1:37" ht="17.25" thickBot="1">
      <c r="A380" s="73">
        <v>378</v>
      </c>
      <c r="B380" s="58" t="s">
        <v>334</v>
      </c>
      <c r="C380" s="59" t="s">
        <v>1820</v>
      </c>
      <c r="D380" s="70" t="s">
        <v>104</v>
      </c>
      <c r="E380" s="59" t="s">
        <v>75</v>
      </c>
      <c r="F380" s="70" t="s">
        <v>3767</v>
      </c>
      <c r="G380" s="70">
        <v>1995</v>
      </c>
      <c r="H380" s="71">
        <v>5</v>
      </c>
      <c r="I380" s="72">
        <v>5</v>
      </c>
      <c r="J380" s="72">
        <v>427</v>
      </c>
      <c r="K380" s="72">
        <v>4.7</v>
      </c>
      <c r="L380" s="60">
        <v>0</v>
      </c>
      <c r="M380" s="61">
        <v>0</v>
      </c>
      <c r="N380" s="61">
        <v>0</v>
      </c>
      <c r="O380" s="61">
        <v>0</v>
      </c>
      <c r="P380" s="61">
        <v>0</v>
      </c>
      <c r="Q380" s="61">
        <v>0</v>
      </c>
      <c r="R380" s="72">
        <v>2</v>
      </c>
      <c r="S380" s="61">
        <v>0</v>
      </c>
      <c r="T380" s="71">
        <v>0.2</v>
      </c>
      <c r="U380" s="72">
        <v>0.2</v>
      </c>
      <c r="V380" s="72">
        <v>0.1</v>
      </c>
      <c r="W380" s="72">
        <v>0.3</v>
      </c>
      <c r="X380" s="71">
        <v>11</v>
      </c>
      <c r="Y380" s="72">
        <v>24</v>
      </c>
      <c r="Z380" s="72">
        <v>27</v>
      </c>
      <c r="AA380" s="60">
        <v>0</v>
      </c>
      <c r="AB380" s="61">
        <v>0</v>
      </c>
      <c r="AC380" s="61">
        <v>0</v>
      </c>
      <c r="AD380" s="61">
        <v>0</v>
      </c>
      <c r="AE380" s="61">
        <v>0</v>
      </c>
      <c r="AF380" s="71">
        <v>0.04</v>
      </c>
      <c r="AG380" s="72">
        <v>0.01</v>
      </c>
      <c r="AH380" s="72">
        <v>0.05</v>
      </c>
      <c r="AI380" s="72">
        <v>0.04</v>
      </c>
      <c r="AJ380" s="72">
        <v>0.05</v>
      </c>
      <c r="AK380" s="64" t="s">
        <v>25</v>
      </c>
    </row>
    <row r="381" spans="1:37" ht="17.25" thickBot="1">
      <c r="A381" s="73">
        <v>379</v>
      </c>
      <c r="B381" s="58" t="s">
        <v>3175</v>
      </c>
      <c r="C381" s="59" t="s">
        <v>1814</v>
      </c>
      <c r="D381" s="70" t="s">
        <v>104</v>
      </c>
      <c r="E381" s="59" t="s">
        <v>2353</v>
      </c>
      <c r="F381" s="70" t="s">
        <v>3768</v>
      </c>
      <c r="G381" s="70">
        <v>2001</v>
      </c>
      <c r="H381" s="71">
        <v>3</v>
      </c>
      <c r="I381" s="72">
        <v>2</v>
      </c>
      <c r="J381" s="72">
        <v>203</v>
      </c>
      <c r="K381" s="72">
        <v>2.2999999999999998</v>
      </c>
      <c r="L381" s="60">
        <v>0</v>
      </c>
      <c r="M381" s="61">
        <v>0</v>
      </c>
      <c r="N381" s="61">
        <v>0</v>
      </c>
      <c r="O381" s="61">
        <v>0</v>
      </c>
      <c r="P381" s="61">
        <v>0</v>
      </c>
      <c r="Q381" s="61">
        <v>0</v>
      </c>
      <c r="R381" s="61">
        <v>0</v>
      </c>
      <c r="S381" s="61">
        <v>0</v>
      </c>
      <c r="T381" s="71">
        <v>0.4</v>
      </c>
      <c r="U381" s="72">
        <v>0.4</v>
      </c>
      <c r="V381" s="61">
        <v>0</v>
      </c>
      <c r="W381" s="72">
        <v>0.4</v>
      </c>
      <c r="X381" s="71">
        <v>1</v>
      </c>
      <c r="Y381" s="72">
        <v>6</v>
      </c>
      <c r="Z381" s="72">
        <v>5</v>
      </c>
      <c r="AA381" s="60">
        <v>0</v>
      </c>
      <c r="AB381" s="61">
        <v>0</v>
      </c>
      <c r="AC381" s="61">
        <v>0</v>
      </c>
      <c r="AD381" s="61">
        <v>0</v>
      </c>
      <c r="AE381" s="61">
        <v>0</v>
      </c>
      <c r="AF381" s="71">
        <v>0.19</v>
      </c>
      <c r="AG381" s="61">
        <v>0</v>
      </c>
      <c r="AH381" s="72">
        <v>0.19</v>
      </c>
      <c r="AI381" s="72">
        <v>0.19</v>
      </c>
      <c r="AJ381" s="72">
        <v>0.19</v>
      </c>
      <c r="AK381" s="64" t="s">
        <v>25</v>
      </c>
    </row>
    <row r="382" spans="1:37" ht="17.25" thickBot="1">
      <c r="A382" s="73">
        <v>380</v>
      </c>
      <c r="B382" s="58" t="s">
        <v>335</v>
      </c>
      <c r="C382" s="59" t="s">
        <v>1846</v>
      </c>
      <c r="D382" s="70" t="s">
        <v>1812</v>
      </c>
      <c r="E382" s="59" t="s">
        <v>83</v>
      </c>
      <c r="F382" s="70" t="s">
        <v>3353</v>
      </c>
      <c r="G382" s="70">
        <v>1997</v>
      </c>
      <c r="H382" s="71">
        <v>6</v>
      </c>
      <c r="I382" s="61">
        <v>0</v>
      </c>
      <c r="J382" s="72">
        <v>140</v>
      </c>
      <c r="K382" s="72">
        <v>1.6</v>
      </c>
      <c r="L382" s="60">
        <v>0</v>
      </c>
      <c r="M382" s="61">
        <v>0</v>
      </c>
      <c r="N382" s="61">
        <v>0</v>
      </c>
      <c r="O382" s="61">
        <v>0</v>
      </c>
      <c r="P382" s="61">
        <v>0</v>
      </c>
      <c r="Q382" s="61">
        <v>0</v>
      </c>
      <c r="R382" s="61">
        <v>0</v>
      </c>
      <c r="S382" s="61">
        <v>0</v>
      </c>
      <c r="T382" s="71">
        <v>0.1</v>
      </c>
      <c r="U382" s="72">
        <v>0.1</v>
      </c>
      <c r="V382" s="72">
        <v>0.1</v>
      </c>
      <c r="W382" s="72">
        <v>0.2</v>
      </c>
      <c r="X382" s="71">
        <v>3</v>
      </c>
      <c r="Y382" s="72">
        <v>11</v>
      </c>
      <c r="Z382" s="72">
        <v>4</v>
      </c>
      <c r="AA382" s="60">
        <v>0</v>
      </c>
      <c r="AB382" s="61">
        <v>0</v>
      </c>
      <c r="AC382" s="61">
        <v>0</v>
      </c>
      <c r="AD382" s="61">
        <v>0</v>
      </c>
      <c r="AE382" s="61">
        <v>0</v>
      </c>
      <c r="AF382" s="71">
        <v>0.05</v>
      </c>
      <c r="AG382" s="72">
        <v>0.05</v>
      </c>
      <c r="AH382" s="72">
        <v>0.1</v>
      </c>
      <c r="AI382" s="72">
        <v>0.05</v>
      </c>
      <c r="AJ382" s="72">
        <v>0.1</v>
      </c>
      <c r="AK382" s="64" t="s">
        <v>25</v>
      </c>
    </row>
    <row r="383" spans="1:37" ht="17.25" thickBot="1">
      <c r="A383" s="73">
        <v>381</v>
      </c>
      <c r="B383" s="58" t="s">
        <v>2730</v>
      </c>
      <c r="C383" s="59" t="s">
        <v>1820</v>
      </c>
      <c r="D383" s="70" t="s">
        <v>104</v>
      </c>
      <c r="E383" s="59" t="s">
        <v>63</v>
      </c>
      <c r="F383" s="70" t="s">
        <v>3341</v>
      </c>
      <c r="G383" s="70">
        <v>2001</v>
      </c>
      <c r="H383" s="71">
        <v>1</v>
      </c>
      <c r="I383" s="72">
        <v>1</v>
      </c>
      <c r="J383" s="72">
        <v>49</v>
      </c>
      <c r="K383" s="72">
        <v>0.5</v>
      </c>
      <c r="L383" s="60">
        <v>0</v>
      </c>
      <c r="M383" s="61">
        <v>0</v>
      </c>
      <c r="N383" s="61">
        <v>0</v>
      </c>
      <c r="O383" s="61">
        <v>0</v>
      </c>
      <c r="P383" s="61">
        <v>0</v>
      </c>
      <c r="Q383" s="61">
        <v>0</v>
      </c>
      <c r="R383" s="72">
        <v>1</v>
      </c>
      <c r="S383" s="61">
        <v>0</v>
      </c>
      <c r="T383" s="60">
        <v>0</v>
      </c>
      <c r="U383" s="61">
        <v>0</v>
      </c>
      <c r="V383" s="61">
        <v>0</v>
      </c>
      <c r="W383" s="61">
        <v>0</v>
      </c>
      <c r="X383" s="60">
        <v>0</v>
      </c>
      <c r="Y383" s="72">
        <v>7</v>
      </c>
      <c r="Z383" s="72">
        <v>3</v>
      </c>
      <c r="AA383" s="60">
        <v>0</v>
      </c>
      <c r="AB383" s="61">
        <v>0</v>
      </c>
      <c r="AC383" s="61">
        <v>0</v>
      </c>
      <c r="AD383" s="61">
        <v>0</v>
      </c>
      <c r="AE383" s="61">
        <v>0</v>
      </c>
      <c r="AF383" s="60">
        <v>0</v>
      </c>
      <c r="AG383" s="61">
        <v>0</v>
      </c>
      <c r="AH383" s="61">
        <v>0</v>
      </c>
      <c r="AI383" s="61">
        <v>0</v>
      </c>
      <c r="AJ383" s="61">
        <v>0</v>
      </c>
      <c r="AK383" s="64" t="s">
        <v>25</v>
      </c>
    </row>
    <row r="384" spans="1:37" ht="17.25" thickBot="1">
      <c r="A384" s="73">
        <v>382</v>
      </c>
      <c r="B384" s="58" t="s">
        <v>336</v>
      </c>
      <c r="C384" s="59" t="s">
        <v>1863</v>
      </c>
      <c r="D384" s="70" t="s">
        <v>104</v>
      </c>
      <c r="E384" s="59" t="s">
        <v>63</v>
      </c>
      <c r="F384" s="70" t="s">
        <v>3769</v>
      </c>
      <c r="G384" s="70">
        <v>1998</v>
      </c>
      <c r="H384" s="71">
        <v>4</v>
      </c>
      <c r="I384" s="72">
        <v>1</v>
      </c>
      <c r="J384" s="72">
        <v>133</v>
      </c>
      <c r="K384" s="72">
        <v>1.5</v>
      </c>
      <c r="L384" s="60">
        <v>0</v>
      </c>
      <c r="M384" s="61">
        <v>0</v>
      </c>
      <c r="N384" s="61">
        <v>0</v>
      </c>
      <c r="O384" s="61">
        <v>0</v>
      </c>
      <c r="P384" s="61">
        <v>0</v>
      </c>
      <c r="Q384" s="61">
        <v>0</v>
      </c>
      <c r="R384" s="72">
        <v>2</v>
      </c>
      <c r="S384" s="72">
        <v>1</v>
      </c>
      <c r="T384" s="60">
        <v>0</v>
      </c>
      <c r="U384" s="61">
        <v>0</v>
      </c>
      <c r="V384" s="61">
        <v>0</v>
      </c>
      <c r="W384" s="61">
        <v>0</v>
      </c>
      <c r="X384" s="71">
        <v>1</v>
      </c>
      <c r="Y384" s="72">
        <v>9</v>
      </c>
      <c r="Z384" s="72">
        <v>4</v>
      </c>
      <c r="AA384" s="60">
        <v>0</v>
      </c>
      <c r="AB384" s="61">
        <v>0</v>
      </c>
      <c r="AC384" s="61">
        <v>0</v>
      </c>
      <c r="AD384" s="61">
        <v>0</v>
      </c>
      <c r="AE384" s="61">
        <v>0</v>
      </c>
      <c r="AF384" s="71">
        <v>0.02</v>
      </c>
      <c r="AG384" s="61">
        <v>0</v>
      </c>
      <c r="AH384" s="72">
        <v>0.02</v>
      </c>
      <c r="AI384" s="72">
        <v>0.02</v>
      </c>
      <c r="AJ384" s="72">
        <v>0.02</v>
      </c>
      <c r="AK384" s="64" t="s">
        <v>25</v>
      </c>
    </row>
    <row r="385" spans="1:37" ht="17.25" thickBot="1">
      <c r="A385" s="73">
        <v>383</v>
      </c>
      <c r="B385" s="58" t="s">
        <v>337</v>
      </c>
      <c r="C385" s="59" t="s">
        <v>1814</v>
      </c>
      <c r="D385" s="70" t="s">
        <v>104</v>
      </c>
      <c r="E385" s="59" t="s">
        <v>85</v>
      </c>
      <c r="F385" s="70" t="s">
        <v>3770</v>
      </c>
      <c r="G385" s="70">
        <v>1989</v>
      </c>
      <c r="H385" s="71">
        <v>1</v>
      </c>
      <c r="I385" s="61">
        <v>0</v>
      </c>
      <c r="J385" s="72">
        <v>1</v>
      </c>
      <c r="K385" s="61">
        <v>0</v>
      </c>
      <c r="L385" s="60">
        <v>0</v>
      </c>
      <c r="M385" s="61">
        <v>0</v>
      </c>
      <c r="N385" s="61">
        <v>0</v>
      </c>
      <c r="O385" s="61">
        <v>0</v>
      </c>
      <c r="P385" s="61">
        <v>0</v>
      </c>
      <c r="Q385" s="61">
        <v>0</v>
      </c>
      <c r="R385" s="61">
        <v>0</v>
      </c>
      <c r="S385" s="61">
        <v>0</v>
      </c>
      <c r="T385" s="60">
        <v>0</v>
      </c>
      <c r="U385" s="61">
        <v>0</v>
      </c>
      <c r="V385" s="61">
        <v>0</v>
      </c>
      <c r="W385" s="61">
        <v>0</v>
      </c>
      <c r="X385" s="60">
        <v>0</v>
      </c>
      <c r="Y385" s="61">
        <v>0</v>
      </c>
      <c r="Z385" s="61">
        <v>0</v>
      </c>
      <c r="AA385" s="60">
        <v>0</v>
      </c>
      <c r="AB385" s="61">
        <v>0</v>
      </c>
      <c r="AC385" s="61">
        <v>0</v>
      </c>
      <c r="AD385" s="61">
        <v>0</v>
      </c>
      <c r="AE385" s="61">
        <v>0</v>
      </c>
      <c r="AF385" s="60">
        <v>0</v>
      </c>
      <c r="AG385" s="61">
        <v>0</v>
      </c>
      <c r="AH385" s="61">
        <v>0</v>
      </c>
      <c r="AI385" s="61">
        <v>0</v>
      </c>
      <c r="AJ385" s="61">
        <v>0</v>
      </c>
      <c r="AK385" s="64" t="s">
        <v>25</v>
      </c>
    </row>
    <row r="386" spans="1:37" ht="17.25" thickBot="1">
      <c r="A386" s="73">
        <v>384</v>
      </c>
      <c r="B386" s="58" t="s">
        <v>2731</v>
      </c>
      <c r="C386" s="59" t="s">
        <v>1854</v>
      </c>
      <c r="D386" s="70" t="s">
        <v>103</v>
      </c>
      <c r="E386" s="59" t="s">
        <v>67</v>
      </c>
      <c r="F386" s="70" t="s">
        <v>3771</v>
      </c>
      <c r="G386" s="70">
        <v>2000</v>
      </c>
      <c r="H386" s="71">
        <v>5</v>
      </c>
      <c r="I386" s="72">
        <v>4</v>
      </c>
      <c r="J386" s="72">
        <v>303</v>
      </c>
      <c r="K386" s="72">
        <v>3.4</v>
      </c>
      <c r="L386" s="71">
        <v>1</v>
      </c>
      <c r="M386" s="61">
        <v>0</v>
      </c>
      <c r="N386" s="72">
        <v>1</v>
      </c>
      <c r="O386" s="72">
        <v>1</v>
      </c>
      <c r="P386" s="61">
        <v>0</v>
      </c>
      <c r="Q386" s="61">
        <v>0</v>
      </c>
      <c r="R386" s="72">
        <v>2</v>
      </c>
      <c r="S386" s="61">
        <v>0</v>
      </c>
      <c r="T386" s="71">
        <v>0.7</v>
      </c>
      <c r="U386" s="72">
        <v>0.7</v>
      </c>
      <c r="V386" s="72">
        <v>0.6</v>
      </c>
      <c r="W386" s="72">
        <v>1.2</v>
      </c>
      <c r="X386" s="71">
        <v>5</v>
      </c>
      <c r="Y386" s="72">
        <v>11</v>
      </c>
      <c r="Z386" s="72">
        <v>17</v>
      </c>
      <c r="AA386" s="71">
        <v>0.3</v>
      </c>
      <c r="AB386" s="61">
        <v>0</v>
      </c>
      <c r="AC386" s="72">
        <v>0.3</v>
      </c>
      <c r="AD386" s="72">
        <v>0.3</v>
      </c>
      <c r="AE386" s="72">
        <v>0.3</v>
      </c>
      <c r="AF386" s="71">
        <v>0.19</v>
      </c>
      <c r="AG386" s="72">
        <v>0.16</v>
      </c>
      <c r="AH386" s="72">
        <v>0.36</v>
      </c>
      <c r="AI386" s="72">
        <v>0.19</v>
      </c>
      <c r="AJ386" s="72">
        <v>0.36</v>
      </c>
      <c r="AK386" s="64" t="s">
        <v>25</v>
      </c>
    </row>
    <row r="387" spans="1:37" ht="17.25" thickBot="1">
      <c r="A387" s="73">
        <v>385</v>
      </c>
      <c r="B387" s="58" t="s">
        <v>2732</v>
      </c>
      <c r="C387" s="59" t="s">
        <v>1822</v>
      </c>
      <c r="D387" s="70" t="s">
        <v>104</v>
      </c>
      <c r="E387" s="59" t="s">
        <v>83</v>
      </c>
      <c r="F387" s="70" t="s">
        <v>3368</v>
      </c>
      <c r="G387" s="70">
        <v>1997</v>
      </c>
      <c r="H387" s="71">
        <v>6</v>
      </c>
      <c r="I387" s="72">
        <v>5</v>
      </c>
      <c r="J387" s="72">
        <v>510</v>
      </c>
      <c r="K387" s="72">
        <v>5.7</v>
      </c>
      <c r="L387" s="60">
        <v>0</v>
      </c>
      <c r="M387" s="61">
        <v>0</v>
      </c>
      <c r="N387" s="61">
        <v>0</v>
      </c>
      <c r="O387" s="61">
        <v>0</v>
      </c>
      <c r="P387" s="61">
        <v>0</v>
      </c>
      <c r="Q387" s="61">
        <v>0</v>
      </c>
      <c r="R387" s="61">
        <v>0</v>
      </c>
      <c r="S387" s="61">
        <v>0</v>
      </c>
      <c r="T387" s="60">
        <v>0</v>
      </c>
      <c r="U387" s="61">
        <v>0</v>
      </c>
      <c r="V387" s="61">
        <v>0</v>
      </c>
      <c r="W387" s="72">
        <v>0.1</v>
      </c>
      <c r="X387" s="71">
        <v>10</v>
      </c>
      <c r="Y387" s="72">
        <v>32</v>
      </c>
      <c r="Z387" s="72">
        <v>3</v>
      </c>
      <c r="AA387" s="60">
        <v>0</v>
      </c>
      <c r="AB387" s="61">
        <v>0</v>
      </c>
      <c r="AC387" s="61">
        <v>0</v>
      </c>
      <c r="AD387" s="61">
        <v>0</v>
      </c>
      <c r="AE387" s="61">
        <v>0</v>
      </c>
      <c r="AF387" s="71">
        <v>0.01</v>
      </c>
      <c r="AG387" s="72">
        <v>0.01</v>
      </c>
      <c r="AH387" s="72">
        <v>0.01</v>
      </c>
      <c r="AI387" s="72">
        <v>0.01</v>
      </c>
      <c r="AJ387" s="72">
        <v>0.01</v>
      </c>
      <c r="AK387" s="64" t="s">
        <v>25</v>
      </c>
    </row>
    <row r="388" spans="1:37" ht="17.25" thickBot="1">
      <c r="A388" s="73">
        <v>386</v>
      </c>
      <c r="B388" s="58" t="s">
        <v>2733</v>
      </c>
      <c r="C388" s="59" t="s">
        <v>1814</v>
      </c>
      <c r="D388" s="70" t="s">
        <v>111</v>
      </c>
      <c r="E388" s="59" t="s">
        <v>2352</v>
      </c>
      <c r="F388" s="70" t="s">
        <v>3772</v>
      </c>
      <c r="G388" s="70">
        <v>2002</v>
      </c>
      <c r="H388" s="71">
        <v>5</v>
      </c>
      <c r="I388" s="72">
        <v>5</v>
      </c>
      <c r="J388" s="72">
        <v>450</v>
      </c>
      <c r="K388" s="72">
        <v>5</v>
      </c>
      <c r="L388" s="60">
        <v>0</v>
      </c>
      <c r="M388" s="61">
        <v>0</v>
      </c>
      <c r="N388" s="61">
        <v>0</v>
      </c>
      <c r="O388" s="61">
        <v>0</v>
      </c>
      <c r="P388" s="61">
        <v>0</v>
      </c>
      <c r="Q388" s="61">
        <v>0</v>
      </c>
      <c r="R388" s="72">
        <v>1</v>
      </c>
      <c r="S388" s="61">
        <v>0</v>
      </c>
      <c r="T388" s="60">
        <v>0</v>
      </c>
      <c r="U388" s="61">
        <v>0</v>
      </c>
      <c r="V388" s="61">
        <v>0</v>
      </c>
      <c r="W388" s="61">
        <v>0</v>
      </c>
      <c r="X388" s="60">
        <v>0</v>
      </c>
      <c r="Y388" s="72">
        <v>3</v>
      </c>
      <c r="Z388" s="61">
        <v>0</v>
      </c>
      <c r="AA388" s="60">
        <v>0</v>
      </c>
      <c r="AB388" s="61">
        <v>0</v>
      </c>
      <c r="AC388" s="61">
        <v>0</v>
      </c>
      <c r="AD388" s="61">
        <v>0</v>
      </c>
      <c r="AE388" s="61">
        <v>0</v>
      </c>
      <c r="AF388" s="60">
        <v>0</v>
      </c>
      <c r="AG388" s="61">
        <v>0</v>
      </c>
      <c r="AH388" s="61">
        <v>0</v>
      </c>
      <c r="AI388" s="61">
        <v>0</v>
      </c>
      <c r="AJ388" s="61">
        <v>0</v>
      </c>
      <c r="AK388" s="64" t="s">
        <v>25</v>
      </c>
    </row>
    <row r="389" spans="1:37" ht="17.25" thickBot="1">
      <c r="A389" s="73">
        <v>387</v>
      </c>
      <c r="B389" s="58" t="s">
        <v>2864</v>
      </c>
      <c r="C389" s="59" t="s">
        <v>1822</v>
      </c>
      <c r="D389" s="70" t="s">
        <v>2863</v>
      </c>
      <c r="E389" s="59" t="s">
        <v>75</v>
      </c>
      <c r="F389" s="70" t="s">
        <v>3773</v>
      </c>
      <c r="G389" s="70">
        <v>1996</v>
      </c>
      <c r="H389" s="71">
        <v>3</v>
      </c>
      <c r="I389" s="61">
        <v>0</v>
      </c>
      <c r="J389" s="72">
        <v>35</v>
      </c>
      <c r="K389" s="72">
        <v>0.4</v>
      </c>
      <c r="L389" s="60">
        <v>0</v>
      </c>
      <c r="M389" s="61">
        <v>0</v>
      </c>
      <c r="N389" s="61">
        <v>0</v>
      </c>
      <c r="O389" s="61">
        <v>0</v>
      </c>
      <c r="P389" s="61">
        <v>0</v>
      </c>
      <c r="Q389" s="61">
        <v>0</v>
      </c>
      <c r="R389" s="61">
        <v>0</v>
      </c>
      <c r="S389" s="61">
        <v>0</v>
      </c>
      <c r="T389" s="71">
        <v>0.2</v>
      </c>
      <c r="U389" s="72">
        <v>0.2</v>
      </c>
      <c r="V389" s="61">
        <v>0</v>
      </c>
      <c r="W389" s="72">
        <v>0.2</v>
      </c>
      <c r="X389" s="71">
        <v>1</v>
      </c>
      <c r="Y389" s="61">
        <v>0</v>
      </c>
      <c r="Z389" s="72">
        <v>2</v>
      </c>
      <c r="AA389" s="60">
        <v>0</v>
      </c>
      <c r="AB389" s="61">
        <v>0</v>
      </c>
      <c r="AC389" s="61">
        <v>0</v>
      </c>
      <c r="AD389" s="61">
        <v>0</v>
      </c>
      <c r="AE389" s="61">
        <v>0</v>
      </c>
      <c r="AF389" s="71">
        <v>0.53</v>
      </c>
      <c r="AG389" s="61">
        <v>0</v>
      </c>
      <c r="AH389" s="72">
        <v>0.53</v>
      </c>
      <c r="AI389" s="72">
        <v>0.53</v>
      </c>
      <c r="AJ389" s="72">
        <v>0.53</v>
      </c>
      <c r="AK389" s="64" t="s">
        <v>25</v>
      </c>
    </row>
    <row r="390" spans="1:37" ht="17.25" thickBot="1">
      <c r="A390" s="73">
        <v>388</v>
      </c>
      <c r="B390" s="58" t="s">
        <v>669</v>
      </c>
      <c r="C390" s="59" t="s">
        <v>1865</v>
      </c>
      <c r="D390" s="70" t="s">
        <v>104</v>
      </c>
      <c r="E390" s="59" t="s">
        <v>83</v>
      </c>
      <c r="F390" s="70" t="s">
        <v>3774</v>
      </c>
      <c r="G390" s="70">
        <v>1995</v>
      </c>
      <c r="H390" s="71">
        <v>1</v>
      </c>
      <c r="I390" s="61">
        <v>0</v>
      </c>
      <c r="J390" s="72">
        <v>10</v>
      </c>
      <c r="K390" s="72">
        <v>0.1</v>
      </c>
      <c r="L390" s="60">
        <v>0</v>
      </c>
      <c r="M390" s="61">
        <v>0</v>
      </c>
      <c r="N390" s="61">
        <v>0</v>
      </c>
      <c r="O390" s="61">
        <v>0</v>
      </c>
      <c r="P390" s="61">
        <v>0</v>
      </c>
      <c r="Q390" s="61">
        <v>0</v>
      </c>
      <c r="R390" s="61">
        <v>0</v>
      </c>
      <c r="S390" s="61">
        <v>0</v>
      </c>
      <c r="T390" s="60">
        <v>0</v>
      </c>
      <c r="U390" s="61">
        <v>0</v>
      </c>
      <c r="V390" s="61">
        <v>0</v>
      </c>
      <c r="W390" s="61">
        <v>0</v>
      </c>
      <c r="X390" s="60">
        <v>0</v>
      </c>
      <c r="Y390" s="61">
        <v>0</v>
      </c>
      <c r="Z390" s="61">
        <v>0</v>
      </c>
      <c r="AA390" s="60">
        <v>0</v>
      </c>
      <c r="AB390" s="61">
        <v>0</v>
      </c>
      <c r="AC390" s="61">
        <v>0</v>
      </c>
      <c r="AD390" s="61">
        <v>0</v>
      </c>
      <c r="AE390" s="61">
        <v>0</v>
      </c>
      <c r="AF390" s="60">
        <v>0</v>
      </c>
      <c r="AG390" s="61">
        <v>0</v>
      </c>
      <c r="AH390" s="61">
        <v>0</v>
      </c>
      <c r="AI390" s="61">
        <v>0</v>
      </c>
      <c r="AJ390" s="61">
        <v>0</v>
      </c>
      <c r="AK390" s="64" t="s">
        <v>25</v>
      </c>
    </row>
    <row r="391" spans="1:37" ht="17.25" thickBot="1">
      <c r="A391" s="73">
        <v>389</v>
      </c>
      <c r="B391" s="58" t="s">
        <v>338</v>
      </c>
      <c r="C391" s="59" t="s">
        <v>1841</v>
      </c>
      <c r="D391" s="70" t="s">
        <v>1812</v>
      </c>
      <c r="E391" s="59" t="s">
        <v>93</v>
      </c>
      <c r="F391" s="70" t="s">
        <v>3775</v>
      </c>
      <c r="G391" s="70">
        <v>2001</v>
      </c>
      <c r="H391" s="71">
        <v>3</v>
      </c>
      <c r="I391" s="61">
        <v>0</v>
      </c>
      <c r="J391" s="72">
        <v>50</v>
      </c>
      <c r="K391" s="72">
        <v>0.6</v>
      </c>
      <c r="L391" s="60">
        <v>0</v>
      </c>
      <c r="M391" s="61">
        <v>0</v>
      </c>
      <c r="N391" s="61">
        <v>0</v>
      </c>
      <c r="O391" s="61">
        <v>0</v>
      </c>
      <c r="P391" s="61">
        <v>0</v>
      </c>
      <c r="Q391" s="61">
        <v>0</v>
      </c>
      <c r="R391" s="61">
        <v>0</v>
      </c>
      <c r="S391" s="61">
        <v>0</v>
      </c>
      <c r="T391" s="60">
        <v>0</v>
      </c>
      <c r="U391" s="61">
        <v>0</v>
      </c>
      <c r="V391" s="61">
        <v>0</v>
      </c>
      <c r="W391" s="61">
        <v>0</v>
      </c>
      <c r="X391" s="60">
        <v>0</v>
      </c>
      <c r="Y391" s="72">
        <v>2</v>
      </c>
      <c r="Z391" s="72">
        <v>2</v>
      </c>
      <c r="AA391" s="60">
        <v>0</v>
      </c>
      <c r="AB391" s="61">
        <v>0</v>
      </c>
      <c r="AC391" s="61">
        <v>0</v>
      </c>
      <c r="AD391" s="61">
        <v>0</v>
      </c>
      <c r="AE391" s="61">
        <v>0</v>
      </c>
      <c r="AF391" s="60">
        <v>0</v>
      </c>
      <c r="AG391" s="61">
        <v>0</v>
      </c>
      <c r="AH391" s="61">
        <v>0</v>
      </c>
      <c r="AI391" s="61">
        <v>0</v>
      </c>
      <c r="AJ391" s="61">
        <v>0</v>
      </c>
      <c r="AK391" s="64" t="s">
        <v>25</v>
      </c>
    </row>
    <row r="392" spans="1:37" ht="17.25" thickBot="1">
      <c r="A392" s="73">
        <v>390</v>
      </c>
      <c r="B392" s="58" t="s">
        <v>3362</v>
      </c>
      <c r="C392" s="59" t="s">
        <v>1846</v>
      </c>
      <c r="D392" s="70" t="s">
        <v>102</v>
      </c>
      <c r="E392" s="59" t="s">
        <v>2352</v>
      </c>
      <c r="F392" s="70" t="s">
        <v>3776</v>
      </c>
      <c r="G392" s="70">
        <v>1999</v>
      </c>
      <c r="H392" s="71">
        <v>2</v>
      </c>
      <c r="I392" s="61">
        <v>0</v>
      </c>
      <c r="J392" s="72">
        <v>86</v>
      </c>
      <c r="K392" s="72">
        <v>1</v>
      </c>
      <c r="L392" s="60">
        <v>0</v>
      </c>
      <c r="M392" s="61">
        <v>0</v>
      </c>
      <c r="N392" s="61">
        <v>0</v>
      </c>
      <c r="O392" s="61">
        <v>0</v>
      </c>
      <c r="P392" s="61">
        <v>0</v>
      </c>
      <c r="Q392" s="61">
        <v>0</v>
      </c>
      <c r="R392" s="61">
        <v>0</v>
      </c>
      <c r="S392" s="61">
        <v>0</v>
      </c>
      <c r="T392" s="60">
        <v>0</v>
      </c>
      <c r="U392" s="61">
        <v>0</v>
      </c>
      <c r="V392" s="72">
        <v>0.1</v>
      </c>
      <c r="W392" s="72">
        <v>0.2</v>
      </c>
      <c r="X392" s="71">
        <v>5</v>
      </c>
      <c r="Y392" s="72">
        <v>4</v>
      </c>
      <c r="Z392" s="72">
        <v>8</v>
      </c>
      <c r="AA392" s="60">
        <v>0</v>
      </c>
      <c r="AB392" s="61">
        <v>0</v>
      </c>
      <c r="AC392" s="61">
        <v>0</v>
      </c>
      <c r="AD392" s="61">
        <v>0</v>
      </c>
      <c r="AE392" s="61">
        <v>0</v>
      </c>
      <c r="AF392" s="71">
        <v>0.04</v>
      </c>
      <c r="AG392" s="72">
        <v>0.14000000000000001</v>
      </c>
      <c r="AH392" s="72">
        <v>0.18</v>
      </c>
      <c r="AI392" s="72">
        <v>0.04</v>
      </c>
      <c r="AJ392" s="72">
        <v>0.18</v>
      </c>
      <c r="AK392" s="64" t="s">
        <v>25</v>
      </c>
    </row>
    <row r="393" spans="1:37" ht="17.25" thickBot="1">
      <c r="A393" s="73">
        <v>391</v>
      </c>
      <c r="B393" s="58" t="s">
        <v>339</v>
      </c>
      <c r="C393" s="59" t="s">
        <v>1814</v>
      </c>
      <c r="D393" s="70" t="s">
        <v>104</v>
      </c>
      <c r="E393" s="59" t="s">
        <v>67</v>
      </c>
      <c r="F393" s="70" t="s">
        <v>3777</v>
      </c>
      <c r="G393" s="70">
        <v>1990</v>
      </c>
      <c r="H393" s="71">
        <v>6</v>
      </c>
      <c r="I393" s="72">
        <v>6</v>
      </c>
      <c r="J393" s="72">
        <v>519</v>
      </c>
      <c r="K393" s="72">
        <v>5.8</v>
      </c>
      <c r="L393" s="60">
        <v>0</v>
      </c>
      <c r="M393" s="72">
        <v>3</v>
      </c>
      <c r="N393" s="72">
        <v>3</v>
      </c>
      <c r="O393" s="61">
        <v>0</v>
      </c>
      <c r="P393" s="61">
        <v>0</v>
      </c>
      <c r="Q393" s="61">
        <v>0</v>
      </c>
      <c r="R393" s="72">
        <v>1</v>
      </c>
      <c r="S393" s="61">
        <v>0</v>
      </c>
      <c r="T393" s="60">
        <v>0</v>
      </c>
      <c r="U393" s="61">
        <v>0</v>
      </c>
      <c r="V393" s="72">
        <v>1.9</v>
      </c>
      <c r="W393" s="72">
        <v>1.9</v>
      </c>
      <c r="X393" s="71">
        <v>10</v>
      </c>
      <c r="Y393" s="72">
        <v>41</v>
      </c>
      <c r="Z393" s="72">
        <v>17</v>
      </c>
      <c r="AA393" s="60">
        <v>0</v>
      </c>
      <c r="AB393" s="72">
        <v>0.52</v>
      </c>
      <c r="AC393" s="72">
        <v>0.52</v>
      </c>
      <c r="AD393" s="61">
        <v>0</v>
      </c>
      <c r="AE393" s="72">
        <v>0.52</v>
      </c>
      <c r="AF393" s="60">
        <v>0</v>
      </c>
      <c r="AG393" s="72">
        <v>0.32</v>
      </c>
      <c r="AH393" s="72">
        <v>0.32</v>
      </c>
      <c r="AI393" s="61">
        <v>0</v>
      </c>
      <c r="AJ393" s="72">
        <v>0.32</v>
      </c>
      <c r="AK393" s="64" t="s">
        <v>25</v>
      </c>
    </row>
    <row r="394" spans="1:37" ht="17.25" thickBot="1">
      <c r="A394" s="73">
        <v>392</v>
      </c>
      <c r="B394" s="58" t="s">
        <v>340</v>
      </c>
      <c r="C394" s="59" t="s">
        <v>1846</v>
      </c>
      <c r="D394" s="70" t="s">
        <v>102</v>
      </c>
      <c r="E394" s="59" t="s">
        <v>63</v>
      </c>
      <c r="F394" s="70" t="s">
        <v>3778</v>
      </c>
      <c r="G394" s="70">
        <v>1994</v>
      </c>
      <c r="H394" s="71">
        <v>3</v>
      </c>
      <c r="I394" s="72">
        <v>1</v>
      </c>
      <c r="J394" s="72">
        <v>129</v>
      </c>
      <c r="K394" s="72">
        <v>1.4</v>
      </c>
      <c r="L394" s="71">
        <v>1</v>
      </c>
      <c r="M394" s="61">
        <v>0</v>
      </c>
      <c r="N394" s="72">
        <v>1</v>
      </c>
      <c r="O394" s="72">
        <v>1</v>
      </c>
      <c r="P394" s="61">
        <v>0</v>
      </c>
      <c r="Q394" s="61">
        <v>0</v>
      </c>
      <c r="R394" s="61">
        <v>0</v>
      </c>
      <c r="S394" s="61">
        <v>0</v>
      </c>
      <c r="T394" s="71">
        <v>0.1</v>
      </c>
      <c r="U394" s="72">
        <v>0.1</v>
      </c>
      <c r="V394" s="72">
        <v>0.8</v>
      </c>
      <c r="W394" s="72">
        <v>0.9</v>
      </c>
      <c r="X394" s="71">
        <v>3</v>
      </c>
      <c r="Y394" s="72">
        <v>8</v>
      </c>
      <c r="Z394" s="72">
        <v>10</v>
      </c>
      <c r="AA394" s="71">
        <v>0.7</v>
      </c>
      <c r="AB394" s="61">
        <v>0</v>
      </c>
      <c r="AC394" s="72">
        <v>0.7</v>
      </c>
      <c r="AD394" s="72">
        <v>0.7</v>
      </c>
      <c r="AE394" s="72">
        <v>0.7</v>
      </c>
      <c r="AF394" s="71">
        <v>0.06</v>
      </c>
      <c r="AG394" s="72">
        <v>0.59</v>
      </c>
      <c r="AH394" s="72">
        <v>0.65</v>
      </c>
      <c r="AI394" s="72">
        <v>0.06</v>
      </c>
      <c r="AJ394" s="72">
        <v>0.65</v>
      </c>
      <c r="AK394" s="64" t="s">
        <v>25</v>
      </c>
    </row>
    <row r="395" spans="1:37" ht="17.25" thickBot="1">
      <c r="A395" s="73">
        <v>393</v>
      </c>
      <c r="B395" s="58" t="s">
        <v>2768</v>
      </c>
      <c r="C395" s="59" t="s">
        <v>1811</v>
      </c>
      <c r="D395" s="70" t="s">
        <v>104</v>
      </c>
      <c r="E395" s="59" t="s">
        <v>2353</v>
      </c>
      <c r="F395" s="70" t="s">
        <v>3779</v>
      </c>
      <c r="G395" s="70">
        <v>1998</v>
      </c>
      <c r="H395" s="71">
        <v>1</v>
      </c>
      <c r="I395" s="61">
        <v>0</v>
      </c>
      <c r="J395" s="72">
        <v>5</v>
      </c>
      <c r="K395" s="72">
        <v>0.1</v>
      </c>
      <c r="L395" s="60">
        <v>0</v>
      </c>
      <c r="M395" s="61">
        <v>0</v>
      </c>
      <c r="N395" s="61">
        <v>0</v>
      </c>
      <c r="O395" s="61">
        <v>0</v>
      </c>
      <c r="P395" s="61">
        <v>0</v>
      </c>
      <c r="Q395" s="61">
        <v>0</v>
      </c>
      <c r="R395" s="61">
        <v>0</v>
      </c>
      <c r="S395" s="61">
        <v>0</v>
      </c>
      <c r="T395" s="60">
        <v>0</v>
      </c>
      <c r="U395" s="61">
        <v>0</v>
      </c>
      <c r="V395" s="61">
        <v>0</v>
      </c>
      <c r="W395" s="61">
        <v>0</v>
      </c>
      <c r="X395" s="60">
        <v>0</v>
      </c>
      <c r="Y395" s="61">
        <v>0</v>
      </c>
      <c r="Z395" s="61">
        <v>0</v>
      </c>
      <c r="AA395" s="60">
        <v>0</v>
      </c>
      <c r="AB395" s="61">
        <v>0</v>
      </c>
      <c r="AC395" s="61">
        <v>0</v>
      </c>
      <c r="AD395" s="61">
        <v>0</v>
      </c>
      <c r="AE395" s="61">
        <v>0</v>
      </c>
      <c r="AF395" s="60">
        <v>0</v>
      </c>
      <c r="AG395" s="61">
        <v>0</v>
      </c>
      <c r="AH395" s="61">
        <v>0</v>
      </c>
      <c r="AI395" s="61">
        <v>0</v>
      </c>
      <c r="AJ395" s="61">
        <v>0</v>
      </c>
      <c r="AK395" s="64" t="s">
        <v>25</v>
      </c>
    </row>
    <row r="396" spans="1:37" ht="17.25" thickBot="1">
      <c r="A396" s="73">
        <v>394</v>
      </c>
      <c r="B396" s="58" t="s">
        <v>341</v>
      </c>
      <c r="C396" s="59" t="s">
        <v>1867</v>
      </c>
      <c r="D396" s="70" t="s">
        <v>103</v>
      </c>
      <c r="E396" s="59" t="s">
        <v>79</v>
      </c>
      <c r="F396" s="70" t="s">
        <v>3780</v>
      </c>
      <c r="G396" s="70">
        <v>1996</v>
      </c>
      <c r="H396" s="71">
        <v>1</v>
      </c>
      <c r="I396" s="61">
        <v>0</v>
      </c>
      <c r="J396" s="72">
        <v>5</v>
      </c>
      <c r="K396" s="72">
        <v>0.1</v>
      </c>
      <c r="L396" s="60">
        <v>0</v>
      </c>
      <c r="M396" s="61">
        <v>0</v>
      </c>
      <c r="N396" s="61">
        <v>0</v>
      </c>
      <c r="O396" s="61">
        <v>0</v>
      </c>
      <c r="P396" s="61">
        <v>0</v>
      </c>
      <c r="Q396" s="61">
        <v>0</v>
      </c>
      <c r="R396" s="61">
        <v>0</v>
      </c>
      <c r="S396" s="61">
        <v>0</v>
      </c>
      <c r="T396" s="60">
        <v>0</v>
      </c>
      <c r="U396" s="61">
        <v>0</v>
      </c>
      <c r="V396" s="61">
        <v>0</v>
      </c>
      <c r="W396" s="61">
        <v>0</v>
      </c>
      <c r="X396" s="71">
        <v>1</v>
      </c>
      <c r="Y396" s="72">
        <v>1</v>
      </c>
      <c r="Z396" s="72">
        <v>2</v>
      </c>
      <c r="AA396" s="60">
        <v>0</v>
      </c>
      <c r="AB396" s="61">
        <v>0</v>
      </c>
      <c r="AC396" s="61">
        <v>0</v>
      </c>
      <c r="AD396" s="61">
        <v>0</v>
      </c>
      <c r="AE396" s="61">
        <v>0</v>
      </c>
      <c r="AF396" s="60">
        <v>0</v>
      </c>
      <c r="AG396" s="61">
        <v>0</v>
      </c>
      <c r="AH396" s="61">
        <v>0</v>
      </c>
      <c r="AI396" s="61">
        <v>0</v>
      </c>
      <c r="AJ396" s="61">
        <v>0</v>
      </c>
      <c r="AK396" s="64" t="s">
        <v>25</v>
      </c>
    </row>
    <row r="397" spans="1:37" ht="17.25" thickBot="1">
      <c r="A397" s="73">
        <v>395</v>
      </c>
      <c r="B397" s="58" t="s">
        <v>379</v>
      </c>
      <c r="C397" s="59" t="s">
        <v>1811</v>
      </c>
      <c r="D397" s="70" t="s">
        <v>111</v>
      </c>
      <c r="E397" s="59" t="s">
        <v>87</v>
      </c>
      <c r="F397" s="70" t="s">
        <v>3781</v>
      </c>
      <c r="G397" s="70">
        <v>1994</v>
      </c>
      <c r="H397" s="71">
        <v>6</v>
      </c>
      <c r="I397" s="72">
        <v>6</v>
      </c>
      <c r="J397" s="72">
        <v>540</v>
      </c>
      <c r="K397" s="72">
        <v>6</v>
      </c>
      <c r="L397" s="60">
        <v>0</v>
      </c>
      <c r="M397" s="61">
        <v>0</v>
      </c>
      <c r="N397" s="61">
        <v>0</v>
      </c>
      <c r="O397" s="61">
        <v>0</v>
      </c>
      <c r="P397" s="61">
        <v>0</v>
      </c>
      <c r="Q397" s="61">
        <v>0</v>
      </c>
      <c r="R397" s="72">
        <v>1</v>
      </c>
      <c r="S397" s="61">
        <v>0</v>
      </c>
      <c r="T397" s="60">
        <v>0</v>
      </c>
      <c r="U397" s="61">
        <v>0</v>
      </c>
      <c r="V397" s="61">
        <v>0</v>
      </c>
      <c r="W397" s="61">
        <v>0</v>
      </c>
      <c r="X397" s="60">
        <v>0</v>
      </c>
      <c r="Y397" s="61">
        <v>0</v>
      </c>
      <c r="Z397" s="61">
        <v>0</v>
      </c>
      <c r="AA397" s="60">
        <v>0</v>
      </c>
      <c r="AB397" s="61">
        <v>0</v>
      </c>
      <c r="AC397" s="61">
        <v>0</v>
      </c>
      <c r="AD397" s="61">
        <v>0</v>
      </c>
      <c r="AE397" s="61">
        <v>0</v>
      </c>
      <c r="AF397" s="60">
        <v>0</v>
      </c>
      <c r="AG397" s="61">
        <v>0</v>
      </c>
      <c r="AH397" s="61">
        <v>0</v>
      </c>
      <c r="AI397" s="61">
        <v>0</v>
      </c>
      <c r="AJ397" s="61">
        <v>0</v>
      </c>
      <c r="AK397" s="64" t="s">
        <v>25</v>
      </c>
    </row>
    <row r="398" spans="1:37" ht="17.25" thickBot="1">
      <c r="A398" s="73">
        <v>396</v>
      </c>
      <c r="B398" s="58" t="s">
        <v>2734</v>
      </c>
      <c r="C398" s="59" t="s">
        <v>1854</v>
      </c>
      <c r="D398" s="70" t="s">
        <v>104</v>
      </c>
      <c r="E398" s="59" t="s">
        <v>71</v>
      </c>
      <c r="F398" s="70" t="s">
        <v>3782</v>
      </c>
      <c r="G398" s="70">
        <v>2002</v>
      </c>
      <c r="H398" s="71">
        <v>6</v>
      </c>
      <c r="I398" s="72">
        <v>6</v>
      </c>
      <c r="J398" s="72">
        <v>510</v>
      </c>
      <c r="K398" s="72">
        <v>5.7</v>
      </c>
      <c r="L398" s="60">
        <v>0</v>
      </c>
      <c r="M398" s="72">
        <v>2</v>
      </c>
      <c r="N398" s="72">
        <v>2</v>
      </c>
      <c r="O398" s="61">
        <v>0</v>
      </c>
      <c r="P398" s="61">
        <v>0</v>
      </c>
      <c r="Q398" s="61">
        <v>0</v>
      </c>
      <c r="R398" s="72">
        <v>2</v>
      </c>
      <c r="S398" s="61">
        <v>0</v>
      </c>
      <c r="T398" s="71">
        <v>0.1</v>
      </c>
      <c r="U398" s="72">
        <v>0.1</v>
      </c>
      <c r="V398" s="72">
        <v>0.6</v>
      </c>
      <c r="W398" s="72">
        <v>0.6</v>
      </c>
      <c r="X398" s="71">
        <v>21</v>
      </c>
      <c r="Y398" s="72">
        <v>27</v>
      </c>
      <c r="Z398" s="72">
        <v>30</v>
      </c>
      <c r="AA398" s="60">
        <v>0</v>
      </c>
      <c r="AB398" s="72">
        <v>0.35</v>
      </c>
      <c r="AC398" s="72">
        <v>0.35</v>
      </c>
      <c r="AD398" s="61">
        <v>0</v>
      </c>
      <c r="AE398" s="72">
        <v>0.35</v>
      </c>
      <c r="AF398" s="71">
        <v>0.02</v>
      </c>
      <c r="AG398" s="72">
        <v>0.1</v>
      </c>
      <c r="AH398" s="72">
        <v>0.11</v>
      </c>
      <c r="AI398" s="72">
        <v>0.02</v>
      </c>
      <c r="AJ398" s="72">
        <v>0.11</v>
      </c>
      <c r="AK398" s="64" t="s">
        <v>25</v>
      </c>
    </row>
    <row r="399" spans="1:37" ht="17.25" thickBot="1">
      <c r="A399" s="73">
        <v>397</v>
      </c>
      <c r="B399" s="58" t="s">
        <v>2735</v>
      </c>
      <c r="C399" s="59" t="s">
        <v>1816</v>
      </c>
      <c r="D399" s="70" t="s">
        <v>103</v>
      </c>
      <c r="E399" s="59" t="s">
        <v>81</v>
      </c>
      <c r="F399" s="70" t="s">
        <v>3344</v>
      </c>
      <c r="G399" s="70">
        <v>2004</v>
      </c>
      <c r="H399" s="71">
        <v>4</v>
      </c>
      <c r="I399" s="72">
        <v>1</v>
      </c>
      <c r="J399" s="72">
        <v>122</v>
      </c>
      <c r="K399" s="72">
        <v>1.4</v>
      </c>
      <c r="L399" s="60">
        <v>0</v>
      </c>
      <c r="M399" s="61">
        <v>0</v>
      </c>
      <c r="N399" s="61">
        <v>0</v>
      </c>
      <c r="O399" s="61">
        <v>0</v>
      </c>
      <c r="P399" s="61">
        <v>0</v>
      </c>
      <c r="Q399" s="61">
        <v>0</v>
      </c>
      <c r="R399" s="61">
        <v>0</v>
      </c>
      <c r="S399" s="61">
        <v>0</v>
      </c>
      <c r="T399" s="60">
        <v>0</v>
      </c>
      <c r="U399" s="61">
        <v>0</v>
      </c>
      <c r="V399" s="61">
        <v>0</v>
      </c>
      <c r="W399" s="61">
        <v>0</v>
      </c>
      <c r="X399" s="71">
        <v>5</v>
      </c>
      <c r="Y399" s="72">
        <v>11</v>
      </c>
      <c r="Z399" s="61">
        <v>0</v>
      </c>
      <c r="AA399" s="60">
        <v>0</v>
      </c>
      <c r="AB399" s="61">
        <v>0</v>
      </c>
      <c r="AC399" s="61">
        <v>0</v>
      </c>
      <c r="AD399" s="61">
        <v>0</v>
      </c>
      <c r="AE399" s="61">
        <v>0</v>
      </c>
      <c r="AF399" s="60">
        <v>0</v>
      </c>
      <c r="AG399" s="72">
        <v>0.03</v>
      </c>
      <c r="AH399" s="72">
        <v>0.03</v>
      </c>
      <c r="AI399" s="61">
        <v>0</v>
      </c>
      <c r="AJ399" s="72">
        <v>0.03</v>
      </c>
      <c r="AK399" s="64" t="s">
        <v>25</v>
      </c>
    </row>
    <row r="400" spans="1:37" ht="17.25" thickBot="1">
      <c r="A400" s="73">
        <v>398</v>
      </c>
      <c r="B400" s="58" t="s">
        <v>342</v>
      </c>
      <c r="C400" s="59" t="s">
        <v>1820</v>
      </c>
      <c r="D400" s="70" t="s">
        <v>104</v>
      </c>
      <c r="E400" s="59" t="s">
        <v>79</v>
      </c>
      <c r="F400" s="70" t="s">
        <v>3783</v>
      </c>
      <c r="G400" s="70">
        <v>1991</v>
      </c>
      <c r="H400" s="71">
        <v>4</v>
      </c>
      <c r="I400" s="72">
        <v>4</v>
      </c>
      <c r="J400" s="72">
        <v>297</v>
      </c>
      <c r="K400" s="72">
        <v>3.3</v>
      </c>
      <c r="L400" s="60">
        <v>0</v>
      </c>
      <c r="M400" s="72">
        <v>1</v>
      </c>
      <c r="N400" s="72">
        <v>1</v>
      </c>
      <c r="O400" s="61">
        <v>0</v>
      </c>
      <c r="P400" s="61">
        <v>0</v>
      </c>
      <c r="Q400" s="61">
        <v>0</v>
      </c>
      <c r="R400" s="61">
        <v>0</v>
      </c>
      <c r="S400" s="72">
        <v>1</v>
      </c>
      <c r="T400" s="71">
        <v>0.5</v>
      </c>
      <c r="U400" s="72">
        <v>0.5</v>
      </c>
      <c r="V400" s="72">
        <v>0.7</v>
      </c>
      <c r="W400" s="72">
        <v>1.2</v>
      </c>
      <c r="X400" s="71">
        <v>2</v>
      </c>
      <c r="Y400" s="72">
        <v>9</v>
      </c>
      <c r="Z400" s="72">
        <v>1</v>
      </c>
      <c r="AA400" s="60">
        <v>0</v>
      </c>
      <c r="AB400" s="72">
        <v>0.3</v>
      </c>
      <c r="AC400" s="72">
        <v>0.3</v>
      </c>
      <c r="AD400" s="61">
        <v>0</v>
      </c>
      <c r="AE400" s="72">
        <v>0.3</v>
      </c>
      <c r="AF400" s="71">
        <v>0.16</v>
      </c>
      <c r="AG400" s="72">
        <v>0.2</v>
      </c>
      <c r="AH400" s="72">
        <v>0.35</v>
      </c>
      <c r="AI400" s="72">
        <v>0.16</v>
      </c>
      <c r="AJ400" s="72">
        <v>0.35</v>
      </c>
      <c r="AK400" s="64" t="s">
        <v>25</v>
      </c>
    </row>
    <row r="401" spans="1:37" ht="17.25" thickBot="1">
      <c r="A401" s="73">
        <v>399</v>
      </c>
      <c r="B401" s="58" t="s">
        <v>343</v>
      </c>
      <c r="C401" s="59" t="s">
        <v>1816</v>
      </c>
      <c r="D401" s="70" t="s">
        <v>104</v>
      </c>
      <c r="E401" s="59" t="s">
        <v>69</v>
      </c>
      <c r="F401" s="70" t="s">
        <v>3784</v>
      </c>
      <c r="G401" s="70">
        <v>1993</v>
      </c>
      <c r="H401" s="71">
        <v>4</v>
      </c>
      <c r="I401" s="72">
        <v>3</v>
      </c>
      <c r="J401" s="72">
        <v>237</v>
      </c>
      <c r="K401" s="72">
        <v>2.6</v>
      </c>
      <c r="L401" s="71">
        <v>1</v>
      </c>
      <c r="M401" s="61">
        <v>0</v>
      </c>
      <c r="N401" s="72">
        <v>1</v>
      </c>
      <c r="O401" s="72">
        <v>1</v>
      </c>
      <c r="P401" s="61">
        <v>0</v>
      </c>
      <c r="Q401" s="61">
        <v>0</v>
      </c>
      <c r="R401" s="61">
        <v>0</v>
      </c>
      <c r="S401" s="61">
        <v>0</v>
      </c>
      <c r="T401" s="71">
        <v>1</v>
      </c>
      <c r="U401" s="72">
        <v>1</v>
      </c>
      <c r="V401" s="61">
        <v>0</v>
      </c>
      <c r="W401" s="72">
        <v>1</v>
      </c>
      <c r="X401" s="71">
        <v>5</v>
      </c>
      <c r="Y401" s="72">
        <v>12</v>
      </c>
      <c r="Z401" s="61">
        <v>0</v>
      </c>
      <c r="AA401" s="71">
        <v>0.38</v>
      </c>
      <c r="AB401" s="61">
        <v>0</v>
      </c>
      <c r="AC401" s="72">
        <v>0.38</v>
      </c>
      <c r="AD401" s="72">
        <v>0.38</v>
      </c>
      <c r="AE401" s="72">
        <v>0.38</v>
      </c>
      <c r="AF401" s="71">
        <v>0.39</v>
      </c>
      <c r="AG401" s="61">
        <v>0</v>
      </c>
      <c r="AH401" s="72">
        <v>0.39</v>
      </c>
      <c r="AI401" s="72">
        <v>0.39</v>
      </c>
      <c r="AJ401" s="72">
        <v>0.39</v>
      </c>
      <c r="AK401" s="64" t="s">
        <v>25</v>
      </c>
    </row>
    <row r="402" spans="1:37" ht="17.25" thickBot="1">
      <c r="A402" s="73">
        <v>400</v>
      </c>
      <c r="B402" s="58" t="s">
        <v>344</v>
      </c>
      <c r="C402" s="59" t="s">
        <v>1820</v>
      </c>
      <c r="D402" s="70" t="s">
        <v>104</v>
      </c>
      <c r="E402" s="59" t="s">
        <v>73</v>
      </c>
      <c r="F402" s="70" t="s">
        <v>3785</v>
      </c>
      <c r="G402" s="70">
        <v>1992</v>
      </c>
      <c r="H402" s="71">
        <v>6</v>
      </c>
      <c r="I402" s="72">
        <v>3</v>
      </c>
      <c r="J402" s="72">
        <v>335</v>
      </c>
      <c r="K402" s="72">
        <v>3.7</v>
      </c>
      <c r="L402" s="60">
        <v>0</v>
      </c>
      <c r="M402" s="72">
        <v>1</v>
      </c>
      <c r="N402" s="72">
        <v>1</v>
      </c>
      <c r="O402" s="61">
        <v>0</v>
      </c>
      <c r="P402" s="61">
        <v>0</v>
      </c>
      <c r="Q402" s="61">
        <v>0</v>
      </c>
      <c r="R402" s="72">
        <v>1</v>
      </c>
      <c r="S402" s="61">
        <v>0</v>
      </c>
      <c r="T402" s="71">
        <v>0.1</v>
      </c>
      <c r="U402" s="72">
        <v>0.1</v>
      </c>
      <c r="V402" s="61">
        <v>0</v>
      </c>
      <c r="W402" s="72">
        <v>0.1</v>
      </c>
      <c r="X402" s="71">
        <v>4</v>
      </c>
      <c r="Y402" s="72">
        <v>15</v>
      </c>
      <c r="Z402" s="72">
        <v>9</v>
      </c>
      <c r="AA402" s="60">
        <v>0</v>
      </c>
      <c r="AB402" s="72">
        <v>0.27</v>
      </c>
      <c r="AC402" s="72">
        <v>0.27</v>
      </c>
      <c r="AD402" s="61">
        <v>0</v>
      </c>
      <c r="AE402" s="72">
        <v>0.27</v>
      </c>
      <c r="AF402" s="71">
        <v>0.02</v>
      </c>
      <c r="AG402" s="72">
        <v>0.01</v>
      </c>
      <c r="AH402" s="72">
        <v>0.03</v>
      </c>
      <c r="AI402" s="72">
        <v>0.02</v>
      </c>
      <c r="AJ402" s="72">
        <v>0.03</v>
      </c>
      <c r="AK402" s="64" t="s">
        <v>25</v>
      </c>
    </row>
    <row r="403" spans="1:37" ht="17.25" thickBot="1">
      <c r="A403" s="73">
        <v>401</v>
      </c>
      <c r="B403" s="58" t="s">
        <v>2736</v>
      </c>
      <c r="C403" s="59" t="s">
        <v>1820</v>
      </c>
      <c r="D403" s="70" t="s">
        <v>104</v>
      </c>
      <c r="E403" s="59" t="s">
        <v>71</v>
      </c>
      <c r="F403" s="70" t="s">
        <v>3364</v>
      </c>
      <c r="G403" s="70">
        <v>2001</v>
      </c>
      <c r="H403" s="71">
        <v>6</v>
      </c>
      <c r="I403" s="72">
        <v>6</v>
      </c>
      <c r="J403" s="72">
        <v>539</v>
      </c>
      <c r="K403" s="72">
        <v>6</v>
      </c>
      <c r="L403" s="60">
        <v>0</v>
      </c>
      <c r="M403" s="61">
        <v>0</v>
      </c>
      <c r="N403" s="61">
        <v>0</v>
      </c>
      <c r="O403" s="61">
        <v>0</v>
      </c>
      <c r="P403" s="61">
        <v>0</v>
      </c>
      <c r="Q403" s="61">
        <v>0</v>
      </c>
      <c r="R403" s="72">
        <v>1</v>
      </c>
      <c r="S403" s="61">
        <v>0</v>
      </c>
      <c r="T403" s="60">
        <v>0</v>
      </c>
      <c r="U403" s="61">
        <v>0</v>
      </c>
      <c r="V403" s="61">
        <v>0</v>
      </c>
      <c r="W403" s="61">
        <v>0</v>
      </c>
      <c r="X403" s="71">
        <v>4</v>
      </c>
      <c r="Y403" s="72">
        <v>13</v>
      </c>
      <c r="Z403" s="72">
        <v>1</v>
      </c>
      <c r="AA403" s="60">
        <v>0</v>
      </c>
      <c r="AB403" s="61">
        <v>0</v>
      </c>
      <c r="AC403" s="61">
        <v>0</v>
      </c>
      <c r="AD403" s="61">
        <v>0</v>
      </c>
      <c r="AE403" s="61">
        <v>0</v>
      </c>
      <c r="AF403" s="60">
        <v>0</v>
      </c>
      <c r="AG403" s="61">
        <v>0</v>
      </c>
      <c r="AH403" s="61">
        <v>0</v>
      </c>
      <c r="AI403" s="61">
        <v>0</v>
      </c>
      <c r="AJ403" s="61">
        <v>0</v>
      </c>
      <c r="AK403" s="64" t="s">
        <v>25</v>
      </c>
    </row>
    <row r="404" spans="1:37" ht="17.25" thickBot="1">
      <c r="A404" s="73">
        <v>402</v>
      </c>
      <c r="B404" s="58" t="s">
        <v>2769</v>
      </c>
      <c r="C404" s="59" t="s">
        <v>1820</v>
      </c>
      <c r="D404" s="70" t="s">
        <v>111</v>
      </c>
      <c r="E404" s="59" t="s">
        <v>73</v>
      </c>
      <c r="F404" s="70" t="s">
        <v>3786</v>
      </c>
      <c r="G404" s="70">
        <v>2002</v>
      </c>
      <c r="H404" s="71">
        <v>3</v>
      </c>
      <c r="I404" s="72">
        <v>3</v>
      </c>
      <c r="J404" s="72">
        <v>270</v>
      </c>
      <c r="K404" s="72">
        <v>3</v>
      </c>
      <c r="L404" s="60">
        <v>0</v>
      </c>
      <c r="M404" s="61">
        <v>0</v>
      </c>
      <c r="N404" s="61">
        <v>0</v>
      </c>
      <c r="O404" s="61">
        <v>0</v>
      </c>
      <c r="P404" s="61">
        <v>0</v>
      </c>
      <c r="Q404" s="61">
        <v>0</v>
      </c>
      <c r="R404" s="61">
        <v>0</v>
      </c>
      <c r="S404" s="61">
        <v>0</v>
      </c>
      <c r="T404" s="60">
        <v>0</v>
      </c>
      <c r="U404" s="61">
        <v>0</v>
      </c>
      <c r="V404" s="61">
        <v>0</v>
      </c>
      <c r="W404" s="61">
        <v>0</v>
      </c>
      <c r="X404" s="60">
        <v>0</v>
      </c>
      <c r="Y404" s="61">
        <v>0</v>
      </c>
      <c r="Z404" s="61">
        <v>0</v>
      </c>
      <c r="AA404" s="60">
        <v>0</v>
      </c>
      <c r="AB404" s="61">
        <v>0</v>
      </c>
      <c r="AC404" s="61">
        <v>0</v>
      </c>
      <c r="AD404" s="61">
        <v>0</v>
      </c>
      <c r="AE404" s="61">
        <v>0</v>
      </c>
      <c r="AF404" s="60">
        <v>0</v>
      </c>
      <c r="AG404" s="61">
        <v>0</v>
      </c>
      <c r="AH404" s="61">
        <v>0</v>
      </c>
      <c r="AI404" s="61">
        <v>0</v>
      </c>
      <c r="AJ404" s="61">
        <v>0</v>
      </c>
      <c r="AK404" s="64" t="s">
        <v>25</v>
      </c>
    </row>
    <row r="405" spans="1:37" ht="17.25" thickBot="1">
      <c r="A405" s="73">
        <v>403</v>
      </c>
      <c r="B405" s="58" t="s">
        <v>2737</v>
      </c>
      <c r="C405" s="59" t="s">
        <v>1854</v>
      </c>
      <c r="D405" s="70" t="s">
        <v>111</v>
      </c>
      <c r="E405" s="59" t="s">
        <v>71</v>
      </c>
      <c r="F405" s="70" t="s">
        <v>3787</v>
      </c>
      <c r="G405" s="70">
        <v>1996</v>
      </c>
      <c r="H405" s="71">
        <v>6</v>
      </c>
      <c r="I405" s="72">
        <v>6</v>
      </c>
      <c r="J405" s="72">
        <v>540</v>
      </c>
      <c r="K405" s="72">
        <v>6</v>
      </c>
      <c r="L405" s="60">
        <v>0</v>
      </c>
      <c r="M405" s="61">
        <v>0</v>
      </c>
      <c r="N405" s="61">
        <v>0</v>
      </c>
      <c r="O405" s="61">
        <v>0</v>
      </c>
      <c r="P405" s="61">
        <v>0</v>
      </c>
      <c r="Q405" s="61">
        <v>0</v>
      </c>
      <c r="R405" s="72">
        <v>1</v>
      </c>
      <c r="S405" s="61">
        <v>0</v>
      </c>
      <c r="T405" s="60">
        <v>0</v>
      </c>
      <c r="U405" s="61">
        <v>0</v>
      </c>
      <c r="V405" s="61">
        <v>0</v>
      </c>
      <c r="W405" s="61">
        <v>0</v>
      </c>
      <c r="X405" s="60">
        <v>0</v>
      </c>
      <c r="Y405" s="61">
        <v>0</v>
      </c>
      <c r="Z405" s="61">
        <v>0</v>
      </c>
      <c r="AA405" s="60">
        <v>0</v>
      </c>
      <c r="AB405" s="61">
        <v>0</v>
      </c>
      <c r="AC405" s="61">
        <v>0</v>
      </c>
      <c r="AD405" s="61">
        <v>0</v>
      </c>
      <c r="AE405" s="61">
        <v>0</v>
      </c>
      <c r="AF405" s="60">
        <v>0</v>
      </c>
      <c r="AG405" s="61">
        <v>0</v>
      </c>
      <c r="AH405" s="61">
        <v>0</v>
      </c>
      <c r="AI405" s="61">
        <v>0</v>
      </c>
      <c r="AJ405" s="61">
        <v>0</v>
      </c>
      <c r="AK405" s="64" t="s">
        <v>25</v>
      </c>
    </row>
    <row r="406" spans="1:37" ht="17.25" thickBot="1">
      <c r="A406" s="73">
        <v>404</v>
      </c>
      <c r="B406" s="58" t="s">
        <v>345</v>
      </c>
      <c r="C406" s="59" t="s">
        <v>1843</v>
      </c>
      <c r="D406" s="70" t="s">
        <v>103</v>
      </c>
      <c r="E406" s="59" t="s">
        <v>63</v>
      </c>
      <c r="F406" s="70" t="s">
        <v>3788</v>
      </c>
      <c r="G406" s="70">
        <v>2000</v>
      </c>
      <c r="H406" s="71">
        <v>4</v>
      </c>
      <c r="I406" s="72">
        <v>2</v>
      </c>
      <c r="J406" s="72">
        <v>173</v>
      </c>
      <c r="K406" s="72">
        <v>1.9</v>
      </c>
      <c r="L406" s="60">
        <v>0</v>
      </c>
      <c r="M406" s="72">
        <v>2</v>
      </c>
      <c r="N406" s="72">
        <v>2</v>
      </c>
      <c r="O406" s="61">
        <v>0</v>
      </c>
      <c r="P406" s="61">
        <v>0</v>
      </c>
      <c r="Q406" s="61">
        <v>0</v>
      </c>
      <c r="R406" s="61">
        <v>0</v>
      </c>
      <c r="S406" s="61">
        <v>0</v>
      </c>
      <c r="T406" s="71">
        <v>0.4</v>
      </c>
      <c r="U406" s="72">
        <v>0.4</v>
      </c>
      <c r="V406" s="72">
        <v>1</v>
      </c>
      <c r="W406" s="72">
        <v>1.4</v>
      </c>
      <c r="X406" s="71">
        <v>8</v>
      </c>
      <c r="Y406" s="72">
        <v>8</v>
      </c>
      <c r="Z406" s="72">
        <v>20</v>
      </c>
      <c r="AA406" s="60">
        <v>0</v>
      </c>
      <c r="AB406" s="72">
        <v>1.04</v>
      </c>
      <c r="AC406" s="72">
        <v>1.04</v>
      </c>
      <c r="AD406" s="61">
        <v>0</v>
      </c>
      <c r="AE406" s="72">
        <v>1.04</v>
      </c>
      <c r="AF406" s="71">
        <v>0.21</v>
      </c>
      <c r="AG406" s="72">
        <v>0.52</v>
      </c>
      <c r="AH406" s="72">
        <v>0.74</v>
      </c>
      <c r="AI406" s="72">
        <v>0.21</v>
      </c>
      <c r="AJ406" s="72">
        <v>0.74</v>
      </c>
      <c r="AK406" s="64" t="s">
        <v>25</v>
      </c>
    </row>
    <row r="407" spans="1:37" ht="17.25" thickBot="1">
      <c r="A407" s="73">
        <v>405</v>
      </c>
      <c r="B407" s="58" t="s">
        <v>346</v>
      </c>
      <c r="C407" s="59" t="s">
        <v>1824</v>
      </c>
      <c r="D407" s="70" t="s">
        <v>102</v>
      </c>
      <c r="E407" s="59" t="s">
        <v>75</v>
      </c>
      <c r="F407" s="70" t="s">
        <v>3389</v>
      </c>
      <c r="G407" s="70">
        <v>1995</v>
      </c>
      <c r="H407" s="71">
        <v>2</v>
      </c>
      <c r="I407" s="61">
        <v>0</v>
      </c>
      <c r="J407" s="72">
        <v>41</v>
      </c>
      <c r="K407" s="72">
        <v>0.5</v>
      </c>
      <c r="L407" s="71">
        <v>1</v>
      </c>
      <c r="M407" s="61">
        <v>0</v>
      </c>
      <c r="N407" s="72">
        <v>1</v>
      </c>
      <c r="O407" s="72">
        <v>1</v>
      </c>
      <c r="P407" s="61">
        <v>0</v>
      </c>
      <c r="Q407" s="61">
        <v>0</v>
      </c>
      <c r="R407" s="61">
        <v>0</v>
      </c>
      <c r="S407" s="61">
        <v>0</v>
      </c>
      <c r="T407" s="71">
        <v>0.3</v>
      </c>
      <c r="U407" s="72">
        <v>0.3</v>
      </c>
      <c r="V407" s="61">
        <v>0</v>
      </c>
      <c r="W407" s="72">
        <v>0.3</v>
      </c>
      <c r="X407" s="60">
        <v>0</v>
      </c>
      <c r="Y407" s="61">
        <v>0</v>
      </c>
      <c r="Z407" s="72">
        <v>3</v>
      </c>
      <c r="AA407" s="71">
        <v>2.2000000000000002</v>
      </c>
      <c r="AB407" s="61">
        <v>0</v>
      </c>
      <c r="AC407" s="72">
        <v>2.2000000000000002</v>
      </c>
      <c r="AD407" s="72">
        <v>2.2000000000000002</v>
      </c>
      <c r="AE407" s="72">
        <v>2.2000000000000002</v>
      </c>
      <c r="AF407" s="71">
        <v>0.69</v>
      </c>
      <c r="AG407" s="61">
        <v>0</v>
      </c>
      <c r="AH407" s="72">
        <v>0.69</v>
      </c>
      <c r="AI407" s="72">
        <v>0.69</v>
      </c>
      <c r="AJ407" s="72">
        <v>0.69</v>
      </c>
      <c r="AK407" s="64" t="s">
        <v>25</v>
      </c>
    </row>
    <row r="408" spans="1:37" ht="17.25" thickBot="1">
      <c r="A408" s="73">
        <v>406</v>
      </c>
      <c r="B408" s="58" t="s">
        <v>2040</v>
      </c>
      <c r="C408" s="59" t="s">
        <v>1824</v>
      </c>
      <c r="D408" s="70" t="s">
        <v>104</v>
      </c>
      <c r="E408" s="59" t="s">
        <v>2352</v>
      </c>
      <c r="F408" s="70" t="s">
        <v>3789</v>
      </c>
      <c r="G408" s="70">
        <v>1999</v>
      </c>
      <c r="H408" s="71">
        <v>1</v>
      </c>
      <c r="I408" s="72">
        <v>1</v>
      </c>
      <c r="J408" s="72">
        <v>90</v>
      </c>
      <c r="K408" s="72">
        <v>1</v>
      </c>
      <c r="L408" s="60">
        <v>0</v>
      </c>
      <c r="M408" s="61">
        <v>0</v>
      </c>
      <c r="N408" s="61">
        <v>0</v>
      </c>
      <c r="O408" s="61">
        <v>0</v>
      </c>
      <c r="P408" s="61">
        <v>0</v>
      </c>
      <c r="Q408" s="61">
        <v>0</v>
      </c>
      <c r="R408" s="61">
        <v>0</v>
      </c>
      <c r="S408" s="61">
        <v>0</v>
      </c>
      <c r="T408" s="60">
        <v>0</v>
      </c>
      <c r="U408" s="61">
        <v>0</v>
      </c>
      <c r="V408" s="72">
        <v>0.1</v>
      </c>
      <c r="W408" s="72">
        <v>0.1</v>
      </c>
      <c r="X408" s="71">
        <v>1</v>
      </c>
      <c r="Y408" s="61">
        <v>0</v>
      </c>
      <c r="Z408" s="72">
        <v>2</v>
      </c>
      <c r="AA408" s="60">
        <v>0</v>
      </c>
      <c r="AB408" s="61">
        <v>0</v>
      </c>
      <c r="AC408" s="61">
        <v>0</v>
      </c>
      <c r="AD408" s="61">
        <v>0</v>
      </c>
      <c r="AE408" s="61">
        <v>0</v>
      </c>
      <c r="AF408" s="60">
        <v>0</v>
      </c>
      <c r="AG408" s="72">
        <v>0.08</v>
      </c>
      <c r="AH408" s="72">
        <v>0.08</v>
      </c>
      <c r="AI408" s="61">
        <v>0</v>
      </c>
      <c r="AJ408" s="72">
        <v>0.08</v>
      </c>
      <c r="AK408" s="64" t="s">
        <v>25</v>
      </c>
    </row>
    <row r="409" spans="1:37" ht="17.25" thickBot="1">
      <c r="A409" s="73">
        <v>407</v>
      </c>
      <c r="B409" s="58" t="s">
        <v>347</v>
      </c>
      <c r="C409" s="59" t="s">
        <v>1814</v>
      </c>
      <c r="D409" s="70" t="s">
        <v>104</v>
      </c>
      <c r="E409" s="59" t="s">
        <v>65</v>
      </c>
      <c r="F409" s="70" t="s">
        <v>3790</v>
      </c>
      <c r="G409" s="70">
        <v>1990</v>
      </c>
      <c r="H409" s="71">
        <v>6</v>
      </c>
      <c r="I409" s="72">
        <v>6</v>
      </c>
      <c r="J409" s="72">
        <v>539</v>
      </c>
      <c r="K409" s="72">
        <v>6</v>
      </c>
      <c r="L409" s="60">
        <v>0</v>
      </c>
      <c r="M409" s="72">
        <v>1</v>
      </c>
      <c r="N409" s="72">
        <v>1</v>
      </c>
      <c r="O409" s="61">
        <v>0</v>
      </c>
      <c r="P409" s="61">
        <v>0</v>
      </c>
      <c r="Q409" s="61">
        <v>0</v>
      </c>
      <c r="R409" s="61">
        <v>0</v>
      </c>
      <c r="S409" s="61">
        <v>0</v>
      </c>
      <c r="T409" s="60">
        <v>0</v>
      </c>
      <c r="U409" s="61">
        <v>0</v>
      </c>
      <c r="V409" s="72">
        <v>0.9</v>
      </c>
      <c r="W409" s="72">
        <v>0.9</v>
      </c>
      <c r="X409" s="71">
        <v>15</v>
      </c>
      <c r="Y409" s="72">
        <v>31</v>
      </c>
      <c r="Z409" s="72">
        <v>52</v>
      </c>
      <c r="AA409" s="60">
        <v>0</v>
      </c>
      <c r="AB409" s="72">
        <v>0.17</v>
      </c>
      <c r="AC409" s="72">
        <v>0.17</v>
      </c>
      <c r="AD409" s="61">
        <v>0</v>
      </c>
      <c r="AE409" s="72">
        <v>0.17</v>
      </c>
      <c r="AF409" s="71">
        <v>0.01</v>
      </c>
      <c r="AG409" s="72">
        <v>0.15</v>
      </c>
      <c r="AH409" s="72">
        <v>0.15</v>
      </c>
      <c r="AI409" s="72">
        <v>0.01</v>
      </c>
      <c r="AJ409" s="72">
        <v>0.15</v>
      </c>
      <c r="AK409" s="64" t="s">
        <v>25</v>
      </c>
    </row>
    <row r="410" spans="1:37" ht="17.25" thickBot="1">
      <c r="A410" s="73">
        <v>408</v>
      </c>
      <c r="B410" s="58" t="s">
        <v>348</v>
      </c>
      <c r="C410" s="59" t="s">
        <v>1814</v>
      </c>
      <c r="D410" s="70" t="s">
        <v>104</v>
      </c>
      <c r="E410" s="59" t="s">
        <v>69</v>
      </c>
      <c r="F410" s="70" t="s">
        <v>3791</v>
      </c>
      <c r="G410" s="70">
        <v>1997</v>
      </c>
      <c r="H410" s="71">
        <v>5</v>
      </c>
      <c r="I410" s="72">
        <v>4</v>
      </c>
      <c r="J410" s="72">
        <v>341</v>
      </c>
      <c r="K410" s="72">
        <v>3.8</v>
      </c>
      <c r="L410" s="60">
        <v>0</v>
      </c>
      <c r="M410" s="72">
        <v>1</v>
      </c>
      <c r="N410" s="72">
        <v>1</v>
      </c>
      <c r="O410" s="61">
        <v>0</v>
      </c>
      <c r="P410" s="61">
        <v>0</v>
      </c>
      <c r="Q410" s="61">
        <v>0</v>
      </c>
      <c r="R410" s="72">
        <v>2</v>
      </c>
      <c r="S410" s="61">
        <v>0</v>
      </c>
      <c r="T410" s="60">
        <v>0</v>
      </c>
      <c r="U410" s="61">
        <v>0</v>
      </c>
      <c r="V410" s="72">
        <v>1.1000000000000001</v>
      </c>
      <c r="W410" s="72">
        <v>1.1000000000000001</v>
      </c>
      <c r="X410" s="71">
        <v>11</v>
      </c>
      <c r="Y410" s="72">
        <v>16</v>
      </c>
      <c r="Z410" s="72">
        <v>10</v>
      </c>
      <c r="AA410" s="60">
        <v>0</v>
      </c>
      <c r="AB410" s="72">
        <v>0.26</v>
      </c>
      <c r="AC410" s="72">
        <v>0.26</v>
      </c>
      <c r="AD410" s="61">
        <v>0</v>
      </c>
      <c r="AE410" s="72">
        <v>0.26</v>
      </c>
      <c r="AF410" s="60">
        <v>0</v>
      </c>
      <c r="AG410" s="72">
        <v>0.3</v>
      </c>
      <c r="AH410" s="72">
        <v>0.3</v>
      </c>
      <c r="AI410" s="61">
        <v>0</v>
      </c>
      <c r="AJ410" s="72">
        <v>0.3</v>
      </c>
      <c r="AK410" s="64" t="s">
        <v>25</v>
      </c>
    </row>
    <row r="411" spans="1:37" ht="17.25" thickBot="1">
      <c r="A411" s="73">
        <v>409</v>
      </c>
      <c r="B411" s="58" t="s">
        <v>349</v>
      </c>
      <c r="C411" s="59" t="s">
        <v>1814</v>
      </c>
      <c r="D411" s="70" t="s">
        <v>104</v>
      </c>
      <c r="E411" s="59" t="s">
        <v>85</v>
      </c>
      <c r="F411" s="70" t="s">
        <v>3792</v>
      </c>
      <c r="G411" s="70">
        <v>1989</v>
      </c>
      <c r="H411" s="71">
        <v>6</v>
      </c>
      <c r="I411" s="72">
        <v>6</v>
      </c>
      <c r="J411" s="72">
        <v>532</v>
      </c>
      <c r="K411" s="72">
        <v>5.9</v>
      </c>
      <c r="L411" s="60">
        <v>0</v>
      </c>
      <c r="M411" s="61">
        <v>0</v>
      </c>
      <c r="N411" s="61">
        <v>0</v>
      </c>
      <c r="O411" s="61">
        <v>0</v>
      </c>
      <c r="P411" s="61">
        <v>0</v>
      </c>
      <c r="Q411" s="61">
        <v>0</v>
      </c>
      <c r="R411" s="72">
        <v>2</v>
      </c>
      <c r="S411" s="61">
        <v>0</v>
      </c>
      <c r="T411" s="71">
        <v>0.5</v>
      </c>
      <c r="U411" s="72">
        <v>0.5</v>
      </c>
      <c r="V411" s="61">
        <v>0</v>
      </c>
      <c r="W411" s="72">
        <v>0.5</v>
      </c>
      <c r="X411" s="71">
        <v>7</v>
      </c>
      <c r="Y411" s="72">
        <v>22</v>
      </c>
      <c r="Z411" s="72">
        <v>6</v>
      </c>
      <c r="AA411" s="60">
        <v>0</v>
      </c>
      <c r="AB411" s="61">
        <v>0</v>
      </c>
      <c r="AC411" s="61">
        <v>0</v>
      </c>
      <c r="AD411" s="61">
        <v>0</v>
      </c>
      <c r="AE411" s="61">
        <v>0</v>
      </c>
      <c r="AF411" s="71">
        <v>0.08</v>
      </c>
      <c r="AG411" s="61">
        <v>0</v>
      </c>
      <c r="AH411" s="72">
        <v>0.08</v>
      </c>
      <c r="AI411" s="72">
        <v>0.08</v>
      </c>
      <c r="AJ411" s="72">
        <v>0.08</v>
      </c>
      <c r="AK411" s="64" t="s">
        <v>25</v>
      </c>
    </row>
    <row r="412" spans="1:37" ht="17.25" thickBot="1">
      <c r="A412" s="73">
        <v>410</v>
      </c>
      <c r="B412" s="58" t="s">
        <v>2865</v>
      </c>
      <c r="C412" s="59" t="s">
        <v>1814</v>
      </c>
      <c r="D412" s="70" t="s">
        <v>103</v>
      </c>
      <c r="E412" s="59" t="s">
        <v>91</v>
      </c>
      <c r="F412" s="70" t="s">
        <v>3793</v>
      </c>
      <c r="G412" s="70">
        <v>1994</v>
      </c>
      <c r="H412" s="71">
        <v>5</v>
      </c>
      <c r="I412" s="72">
        <v>5</v>
      </c>
      <c r="J412" s="72">
        <v>440</v>
      </c>
      <c r="K412" s="72">
        <v>4.9000000000000004</v>
      </c>
      <c r="L412" s="71">
        <v>2</v>
      </c>
      <c r="M412" s="72">
        <v>3</v>
      </c>
      <c r="N412" s="72">
        <v>5</v>
      </c>
      <c r="O412" s="72">
        <v>2</v>
      </c>
      <c r="P412" s="61">
        <v>0</v>
      </c>
      <c r="Q412" s="61">
        <v>0</v>
      </c>
      <c r="R412" s="72">
        <v>1</v>
      </c>
      <c r="S412" s="61">
        <v>0</v>
      </c>
      <c r="T412" s="71">
        <v>1.4</v>
      </c>
      <c r="U412" s="72">
        <v>1.4</v>
      </c>
      <c r="V412" s="72">
        <v>1</v>
      </c>
      <c r="W412" s="72">
        <v>2.4</v>
      </c>
      <c r="X412" s="71">
        <v>1</v>
      </c>
      <c r="Y412" s="72">
        <v>16</v>
      </c>
      <c r="Z412" s="72">
        <v>5</v>
      </c>
      <c r="AA412" s="71">
        <v>0.41</v>
      </c>
      <c r="AB412" s="72">
        <v>0.61</v>
      </c>
      <c r="AC412" s="72">
        <v>1.02</v>
      </c>
      <c r="AD412" s="72">
        <v>0.41</v>
      </c>
      <c r="AE412" s="72">
        <v>1.02</v>
      </c>
      <c r="AF412" s="71">
        <v>0.28999999999999998</v>
      </c>
      <c r="AG412" s="72">
        <v>0.2</v>
      </c>
      <c r="AH412" s="72">
        <v>0.48</v>
      </c>
      <c r="AI412" s="72">
        <v>0.28999999999999998</v>
      </c>
      <c r="AJ412" s="72">
        <v>0.48</v>
      </c>
      <c r="AK412" s="64" t="s">
        <v>25</v>
      </c>
    </row>
    <row r="413" spans="1:37" ht="17.25" thickBot="1">
      <c r="A413" s="73">
        <v>411</v>
      </c>
      <c r="B413" s="58" t="s">
        <v>350</v>
      </c>
      <c r="C413" s="59" t="s">
        <v>1814</v>
      </c>
      <c r="D413" s="70" t="s">
        <v>102</v>
      </c>
      <c r="E413" s="59" t="s">
        <v>83</v>
      </c>
      <c r="F413" s="70" t="s">
        <v>3794</v>
      </c>
      <c r="G413" s="70">
        <v>1995</v>
      </c>
      <c r="H413" s="71">
        <v>6</v>
      </c>
      <c r="I413" s="72">
        <v>6</v>
      </c>
      <c r="J413" s="72">
        <v>498</v>
      </c>
      <c r="K413" s="72">
        <v>5.5</v>
      </c>
      <c r="L413" s="71">
        <v>1</v>
      </c>
      <c r="M413" s="72">
        <v>2</v>
      </c>
      <c r="N413" s="72">
        <v>3</v>
      </c>
      <c r="O413" s="72">
        <v>1</v>
      </c>
      <c r="P413" s="61">
        <v>0</v>
      </c>
      <c r="Q413" s="61">
        <v>0</v>
      </c>
      <c r="R413" s="61">
        <v>0</v>
      </c>
      <c r="S413" s="61">
        <v>0</v>
      </c>
      <c r="T413" s="71">
        <v>2.6</v>
      </c>
      <c r="U413" s="72">
        <v>2.6</v>
      </c>
      <c r="V413" s="72">
        <v>1.5</v>
      </c>
      <c r="W413" s="72">
        <v>4.0999999999999996</v>
      </c>
      <c r="X413" s="71">
        <v>8</v>
      </c>
      <c r="Y413" s="72">
        <v>8</v>
      </c>
      <c r="Z413" s="72">
        <v>26</v>
      </c>
      <c r="AA413" s="71">
        <v>0.18</v>
      </c>
      <c r="AB413" s="72">
        <v>0.36</v>
      </c>
      <c r="AC413" s="72">
        <v>0.54</v>
      </c>
      <c r="AD413" s="72">
        <v>0.18</v>
      </c>
      <c r="AE413" s="72">
        <v>0.54</v>
      </c>
      <c r="AF413" s="71">
        <v>0.46</v>
      </c>
      <c r="AG413" s="72">
        <v>0.27</v>
      </c>
      <c r="AH413" s="72">
        <v>0.74</v>
      </c>
      <c r="AI413" s="72">
        <v>0.46</v>
      </c>
      <c r="AJ413" s="72">
        <v>0.74</v>
      </c>
      <c r="AK413" s="64" t="s">
        <v>25</v>
      </c>
    </row>
    <row r="414" spans="1:37" ht="17.25" thickBot="1">
      <c r="A414" s="73">
        <v>412</v>
      </c>
      <c r="B414" s="58" t="s">
        <v>2866</v>
      </c>
      <c r="C414" s="59" t="s">
        <v>1814</v>
      </c>
      <c r="D414" s="70" t="s">
        <v>104</v>
      </c>
      <c r="E414" s="59" t="s">
        <v>73</v>
      </c>
      <c r="F414" s="70" t="s">
        <v>3795</v>
      </c>
      <c r="G414" s="70">
        <v>1995</v>
      </c>
      <c r="H414" s="71">
        <v>3</v>
      </c>
      <c r="I414" s="72">
        <v>3</v>
      </c>
      <c r="J414" s="72">
        <v>270</v>
      </c>
      <c r="K414" s="72">
        <v>3</v>
      </c>
      <c r="L414" s="60">
        <v>0</v>
      </c>
      <c r="M414" s="61">
        <v>0</v>
      </c>
      <c r="N414" s="61">
        <v>0</v>
      </c>
      <c r="O414" s="61">
        <v>0</v>
      </c>
      <c r="P414" s="61">
        <v>0</v>
      </c>
      <c r="Q414" s="61">
        <v>0</v>
      </c>
      <c r="R414" s="72">
        <v>1</v>
      </c>
      <c r="S414" s="61">
        <v>0</v>
      </c>
      <c r="T414" s="71">
        <v>0.1</v>
      </c>
      <c r="U414" s="72">
        <v>0.1</v>
      </c>
      <c r="V414" s="61">
        <v>0</v>
      </c>
      <c r="W414" s="72">
        <v>0.1</v>
      </c>
      <c r="X414" s="71">
        <v>5</v>
      </c>
      <c r="Y414" s="72">
        <v>22</v>
      </c>
      <c r="Z414" s="61">
        <v>0</v>
      </c>
      <c r="AA414" s="60">
        <v>0</v>
      </c>
      <c r="AB414" s="61">
        <v>0</v>
      </c>
      <c r="AC414" s="61">
        <v>0</v>
      </c>
      <c r="AD414" s="61">
        <v>0</v>
      </c>
      <c r="AE414" s="61">
        <v>0</v>
      </c>
      <c r="AF414" s="71">
        <v>0.02</v>
      </c>
      <c r="AG414" s="61">
        <v>0</v>
      </c>
      <c r="AH414" s="72">
        <v>0.02</v>
      </c>
      <c r="AI414" s="72">
        <v>0.02</v>
      </c>
      <c r="AJ414" s="72">
        <v>0.02</v>
      </c>
      <c r="AK414" s="64" t="s">
        <v>25</v>
      </c>
    </row>
    <row r="415" spans="1:37" ht="17.25" thickBot="1">
      <c r="A415" s="73">
        <v>413</v>
      </c>
      <c r="B415" s="58" t="s">
        <v>351</v>
      </c>
      <c r="C415" s="59" t="s">
        <v>1814</v>
      </c>
      <c r="D415" s="70" t="s">
        <v>1821</v>
      </c>
      <c r="E415" s="59" t="s">
        <v>73</v>
      </c>
      <c r="F415" s="70" t="s">
        <v>3796</v>
      </c>
      <c r="G415" s="70">
        <v>1990</v>
      </c>
      <c r="H415" s="71">
        <v>5</v>
      </c>
      <c r="I415" s="72">
        <v>5</v>
      </c>
      <c r="J415" s="72">
        <v>317</v>
      </c>
      <c r="K415" s="72">
        <v>3.5</v>
      </c>
      <c r="L415" s="71">
        <v>1</v>
      </c>
      <c r="M415" s="61">
        <v>0</v>
      </c>
      <c r="N415" s="72">
        <v>1</v>
      </c>
      <c r="O415" s="72">
        <v>1</v>
      </c>
      <c r="P415" s="61">
        <v>0</v>
      </c>
      <c r="Q415" s="61">
        <v>0</v>
      </c>
      <c r="R415" s="61">
        <v>0</v>
      </c>
      <c r="S415" s="61">
        <v>0</v>
      </c>
      <c r="T415" s="71">
        <v>1.1000000000000001</v>
      </c>
      <c r="U415" s="72">
        <v>1.1000000000000001</v>
      </c>
      <c r="V415" s="72">
        <v>0.3</v>
      </c>
      <c r="W415" s="72">
        <v>1.4</v>
      </c>
      <c r="X415" s="71">
        <v>8</v>
      </c>
      <c r="Y415" s="72">
        <v>9</v>
      </c>
      <c r="Z415" s="72">
        <v>19</v>
      </c>
      <c r="AA415" s="71">
        <v>0.28000000000000003</v>
      </c>
      <c r="AB415" s="61">
        <v>0</v>
      </c>
      <c r="AC415" s="72">
        <v>0.28000000000000003</v>
      </c>
      <c r="AD415" s="72">
        <v>0.28000000000000003</v>
      </c>
      <c r="AE415" s="72">
        <v>0.28000000000000003</v>
      </c>
      <c r="AF415" s="71">
        <v>0.31</v>
      </c>
      <c r="AG415" s="72">
        <v>0.08</v>
      </c>
      <c r="AH415" s="72">
        <v>0.39</v>
      </c>
      <c r="AI415" s="72">
        <v>0.31</v>
      </c>
      <c r="AJ415" s="72">
        <v>0.39</v>
      </c>
      <c r="AK415" s="64" t="s">
        <v>25</v>
      </c>
    </row>
    <row r="416" spans="1:37" ht="17.25" thickBot="1">
      <c r="A416" s="73">
        <v>414</v>
      </c>
      <c r="B416" s="58" t="s">
        <v>352</v>
      </c>
      <c r="C416" s="59" t="s">
        <v>1814</v>
      </c>
      <c r="D416" s="70" t="s">
        <v>104</v>
      </c>
      <c r="E416" s="59" t="s">
        <v>63</v>
      </c>
      <c r="F416" s="70" t="s">
        <v>3797</v>
      </c>
      <c r="G416" s="70">
        <v>1997</v>
      </c>
      <c r="H416" s="71">
        <v>6</v>
      </c>
      <c r="I416" s="72">
        <v>6</v>
      </c>
      <c r="J416" s="72">
        <v>540</v>
      </c>
      <c r="K416" s="72">
        <v>6</v>
      </c>
      <c r="L416" s="60">
        <v>0</v>
      </c>
      <c r="M416" s="61">
        <v>0</v>
      </c>
      <c r="N416" s="61">
        <v>0</v>
      </c>
      <c r="O416" s="61">
        <v>0</v>
      </c>
      <c r="P416" s="61">
        <v>0</v>
      </c>
      <c r="Q416" s="61">
        <v>0</v>
      </c>
      <c r="R416" s="72">
        <v>1</v>
      </c>
      <c r="S416" s="61">
        <v>0</v>
      </c>
      <c r="T416" s="71">
        <v>0.3</v>
      </c>
      <c r="U416" s="72">
        <v>0.3</v>
      </c>
      <c r="V416" s="72">
        <v>0.7</v>
      </c>
      <c r="W416" s="72">
        <v>1</v>
      </c>
      <c r="X416" s="71">
        <v>12</v>
      </c>
      <c r="Y416" s="72">
        <v>33</v>
      </c>
      <c r="Z416" s="72">
        <v>30</v>
      </c>
      <c r="AA416" s="60">
        <v>0</v>
      </c>
      <c r="AB416" s="61">
        <v>0</v>
      </c>
      <c r="AC416" s="61">
        <v>0</v>
      </c>
      <c r="AD416" s="61">
        <v>0</v>
      </c>
      <c r="AE416" s="61">
        <v>0</v>
      </c>
      <c r="AF416" s="71">
        <v>0.06</v>
      </c>
      <c r="AG416" s="72">
        <v>0.11</v>
      </c>
      <c r="AH416" s="72">
        <v>0.17</v>
      </c>
      <c r="AI416" s="72">
        <v>0.06</v>
      </c>
      <c r="AJ416" s="72">
        <v>0.17</v>
      </c>
      <c r="AK416" s="64" t="s">
        <v>25</v>
      </c>
    </row>
    <row r="417" spans="1:37" ht="17.25" thickBot="1">
      <c r="A417" s="73">
        <v>415</v>
      </c>
      <c r="B417" s="58" t="s">
        <v>353</v>
      </c>
      <c r="C417" s="59" t="s">
        <v>1840</v>
      </c>
      <c r="D417" s="70" t="s">
        <v>1855</v>
      </c>
      <c r="E417" s="59" t="s">
        <v>87</v>
      </c>
      <c r="F417" s="70" t="s">
        <v>3798</v>
      </c>
      <c r="G417" s="70">
        <v>2001</v>
      </c>
      <c r="H417" s="71">
        <v>2</v>
      </c>
      <c r="I417" s="72">
        <v>1</v>
      </c>
      <c r="J417" s="72">
        <v>109</v>
      </c>
      <c r="K417" s="72">
        <v>1.2</v>
      </c>
      <c r="L417" s="60">
        <v>0</v>
      </c>
      <c r="M417" s="61">
        <v>0</v>
      </c>
      <c r="N417" s="61">
        <v>0</v>
      </c>
      <c r="O417" s="61">
        <v>0</v>
      </c>
      <c r="P417" s="61">
        <v>0</v>
      </c>
      <c r="Q417" s="61">
        <v>0</v>
      </c>
      <c r="R417" s="61">
        <v>0</v>
      </c>
      <c r="S417" s="61">
        <v>0</v>
      </c>
      <c r="T417" s="60">
        <v>0</v>
      </c>
      <c r="U417" s="61">
        <v>0</v>
      </c>
      <c r="V417" s="61">
        <v>0</v>
      </c>
      <c r="W417" s="72">
        <v>0.1</v>
      </c>
      <c r="X417" s="71">
        <v>1</v>
      </c>
      <c r="Y417" s="72">
        <v>2</v>
      </c>
      <c r="Z417" s="72">
        <v>4</v>
      </c>
      <c r="AA417" s="60">
        <v>0</v>
      </c>
      <c r="AB417" s="61">
        <v>0</v>
      </c>
      <c r="AC417" s="61">
        <v>0</v>
      </c>
      <c r="AD417" s="61">
        <v>0</v>
      </c>
      <c r="AE417" s="61">
        <v>0</v>
      </c>
      <c r="AF417" s="71">
        <v>0.02</v>
      </c>
      <c r="AG417" s="72">
        <v>0.03</v>
      </c>
      <c r="AH417" s="72">
        <v>0.04</v>
      </c>
      <c r="AI417" s="72">
        <v>0.02</v>
      </c>
      <c r="AJ417" s="72">
        <v>0.04</v>
      </c>
      <c r="AK417" s="64" t="s">
        <v>25</v>
      </c>
    </row>
    <row r="418" spans="1:37" ht="17.25" thickBot="1">
      <c r="A418" s="73">
        <v>416</v>
      </c>
      <c r="B418" s="58" t="s">
        <v>354</v>
      </c>
      <c r="C418" s="59" t="s">
        <v>1824</v>
      </c>
      <c r="D418" s="70" t="s">
        <v>1821</v>
      </c>
      <c r="E418" s="59" t="s">
        <v>75</v>
      </c>
      <c r="F418" s="70" t="s">
        <v>3799</v>
      </c>
      <c r="G418" s="70">
        <v>1988</v>
      </c>
      <c r="H418" s="71">
        <v>5</v>
      </c>
      <c r="I418" s="72">
        <v>3</v>
      </c>
      <c r="J418" s="72">
        <v>265</v>
      </c>
      <c r="K418" s="72">
        <v>2.9</v>
      </c>
      <c r="L418" s="60">
        <v>0</v>
      </c>
      <c r="M418" s="61">
        <v>0</v>
      </c>
      <c r="N418" s="61">
        <v>0</v>
      </c>
      <c r="O418" s="61">
        <v>0</v>
      </c>
      <c r="P418" s="61">
        <v>0</v>
      </c>
      <c r="Q418" s="61">
        <v>0</v>
      </c>
      <c r="R418" s="72">
        <v>1</v>
      </c>
      <c r="S418" s="61">
        <v>0</v>
      </c>
      <c r="T418" s="71">
        <v>0.3</v>
      </c>
      <c r="U418" s="72">
        <v>0.3</v>
      </c>
      <c r="V418" s="72">
        <v>0.1</v>
      </c>
      <c r="W418" s="72">
        <v>0.4</v>
      </c>
      <c r="X418" s="71">
        <v>10</v>
      </c>
      <c r="Y418" s="72">
        <v>13</v>
      </c>
      <c r="Z418" s="72">
        <v>24</v>
      </c>
      <c r="AA418" s="60">
        <v>0</v>
      </c>
      <c r="AB418" s="61">
        <v>0</v>
      </c>
      <c r="AC418" s="61">
        <v>0</v>
      </c>
      <c r="AD418" s="61">
        <v>0</v>
      </c>
      <c r="AE418" s="61">
        <v>0</v>
      </c>
      <c r="AF418" s="71">
        <v>0.1</v>
      </c>
      <c r="AG418" s="72">
        <v>0.05</v>
      </c>
      <c r="AH418" s="72">
        <v>0.14000000000000001</v>
      </c>
      <c r="AI418" s="72">
        <v>0.1</v>
      </c>
      <c r="AJ418" s="72">
        <v>0.14000000000000001</v>
      </c>
      <c r="AK418" s="64" t="s">
        <v>25</v>
      </c>
    </row>
    <row r="419" spans="1:37" ht="17.25" thickBot="1">
      <c r="A419" s="73">
        <v>417</v>
      </c>
      <c r="B419" s="58" t="s">
        <v>355</v>
      </c>
      <c r="C419" s="59" t="s">
        <v>1814</v>
      </c>
      <c r="D419" s="70" t="s">
        <v>102</v>
      </c>
      <c r="E419" s="59" t="s">
        <v>67</v>
      </c>
      <c r="F419" s="70" t="s">
        <v>3800</v>
      </c>
      <c r="G419" s="70">
        <v>1992</v>
      </c>
      <c r="H419" s="71">
        <v>6</v>
      </c>
      <c r="I419" s="72">
        <v>2</v>
      </c>
      <c r="J419" s="72">
        <v>259</v>
      </c>
      <c r="K419" s="72">
        <v>2.9</v>
      </c>
      <c r="L419" s="71">
        <v>4</v>
      </c>
      <c r="M419" s="61">
        <v>0</v>
      </c>
      <c r="N419" s="72">
        <v>4</v>
      </c>
      <c r="O419" s="72">
        <v>3</v>
      </c>
      <c r="P419" s="72">
        <v>1</v>
      </c>
      <c r="Q419" s="72">
        <v>1</v>
      </c>
      <c r="R419" s="72">
        <v>1</v>
      </c>
      <c r="S419" s="61">
        <v>0</v>
      </c>
      <c r="T419" s="71">
        <v>3.6</v>
      </c>
      <c r="U419" s="72">
        <v>2.8</v>
      </c>
      <c r="V419" s="61">
        <v>0</v>
      </c>
      <c r="W419" s="72">
        <v>2.8</v>
      </c>
      <c r="X419" s="71">
        <v>4</v>
      </c>
      <c r="Y419" s="72">
        <v>1</v>
      </c>
      <c r="Z419" s="72">
        <v>23</v>
      </c>
      <c r="AA419" s="71">
        <v>1.39</v>
      </c>
      <c r="AB419" s="61">
        <v>0</v>
      </c>
      <c r="AC419" s="72">
        <v>1.39</v>
      </c>
      <c r="AD419" s="72">
        <v>1.04</v>
      </c>
      <c r="AE419" s="72">
        <v>1.04</v>
      </c>
      <c r="AF419" s="71">
        <v>1.26</v>
      </c>
      <c r="AG419" s="72">
        <v>0.01</v>
      </c>
      <c r="AH419" s="72">
        <v>1.27</v>
      </c>
      <c r="AI419" s="72">
        <v>0.98</v>
      </c>
      <c r="AJ419" s="72">
        <v>0.99</v>
      </c>
      <c r="AK419" s="64" t="s">
        <v>25</v>
      </c>
    </row>
    <row r="420" spans="1:37" ht="17.25" thickBot="1">
      <c r="A420" s="73">
        <v>418</v>
      </c>
      <c r="B420" s="58" t="s">
        <v>356</v>
      </c>
      <c r="C420" s="59" t="s">
        <v>1840</v>
      </c>
      <c r="D420" s="70" t="s">
        <v>102</v>
      </c>
      <c r="E420" s="59" t="s">
        <v>75</v>
      </c>
      <c r="F420" s="70" t="s">
        <v>3332</v>
      </c>
      <c r="G420" s="70">
        <v>1997</v>
      </c>
      <c r="H420" s="71">
        <v>6</v>
      </c>
      <c r="I420" s="72">
        <v>5</v>
      </c>
      <c r="J420" s="72">
        <v>422</v>
      </c>
      <c r="K420" s="72">
        <v>4.7</v>
      </c>
      <c r="L420" s="60">
        <v>0</v>
      </c>
      <c r="M420" s="61">
        <v>0</v>
      </c>
      <c r="N420" s="61">
        <v>0</v>
      </c>
      <c r="O420" s="61">
        <v>0</v>
      </c>
      <c r="P420" s="61">
        <v>0</v>
      </c>
      <c r="Q420" s="61">
        <v>0</v>
      </c>
      <c r="R420" s="61">
        <v>0</v>
      </c>
      <c r="S420" s="61">
        <v>0</v>
      </c>
      <c r="T420" s="71">
        <v>0.3</v>
      </c>
      <c r="U420" s="72">
        <v>0.3</v>
      </c>
      <c r="V420" s="72">
        <v>0.4</v>
      </c>
      <c r="W420" s="72">
        <v>0.7</v>
      </c>
      <c r="X420" s="71">
        <v>6</v>
      </c>
      <c r="Y420" s="72">
        <v>14</v>
      </c>
      <c r="Z420" s="72">
        <v>36</v>
      </c>
      <c r="AA420" s="60">
        <v>0</v>
      </c>
      <c r="AB420" s="61">
        <v>0</v>
      </c>
      <c r="AC420" s="61">
        <v>0</v>
      </c>
      <c r="AD420" s="61">
        <v>0</v>
      </c>
      <c r="AE420" s="61">
        <v>0</v>
      </c>
      <c r="AF420" s="71">
        <v>0.06</v>
      </c>
      <c r="AG420" s="72">
        <v>0.09</v>
      </c>
      <c r="AH420" s="72">
        <v>0.15</v>
      </c>
      <c r="AI420" s="72">
        <v>0.06</v>
      </c>
      <c r="AJ420" s="72">
        <v>0.15</v>
      </c>
      <c r="AK420" s="64" t="s">
        <v>25</v>
      </c>
    </row>
    <row r="421" spans="1:37" ht="17.25" thickBot="1">
      <c r="A421" s="73">
        <v>419</v>
      </c>
      <c r="B421" s="58" t="s">
        <v>357</v>
      </c>
      <c r="C421" s="59" t="s">
        <v>1859</v>
      </c>
      <c r="D421" s="70" t="s">
        <v>102</v>
      </c>
      <c r="E421" s="59" t="s">
        <v>77</v>
      </c>
      <c r="F421" s="70" t="s">
        <v>3801</v>
      </c>
      <c r="G421" s="70">
        <v>1996</v>
      </c>
      <c r="H421" s="71">
        <v>6</v>
      </c>
      <c r="I421" s="72">
        <v>6</v>
      </c>
      <c r="J421" s="72">
        <v>509</v>
      </c>
      <c r="K421" s="72">
        <v>5.7</v>
      </c>
      <c r="L421" s="71">
        <v>2</v>
      </c>
      <c r="M421" s="61">
        <v>0</v>
      </c>
      <c r="N421" s="72">
        <v>2</v>
      </c>
      <c r="O421" s="72">
        <v>2</v>
      </c>
      <c r="P421" s="61">
        <v>0</v>
      </c>
      <c r="Q421" s="61">
        <v>0</v>
      </c>
      <c r="R421" s="72">
        <v>1</v>
      </c>
      <c r="S421" s="61">
        <v>0</v>
      </c>
      <c r="T421" s="71">
        <v>2.7</v>
      </c>
      <c r="U421" s="72">
        <v>2.7</v>
      </c>
      <c r="V421" s="72">
        <v>0.2</v>
      </c>
      <c r="W421" s="72">
        <v>2.9</v>
      </c>
      <c r="X421" s="71">
        <v>9</v>
      </c>
      <c r="Y421" s="72">
        <v>8</v>
      </c>
      <c r="Z421" s="72">
        <v>31</v>
      </c>
      <c r="AA421" s="71">
        <v>0.35</v>
      </c>
      <c r="AB421" s="61">
        <v>0</v>
      </c>
      <c r="AC421" s="72">
        <v>0.35</v>
      </c>
      <c r="AD421" s="72">
        <v>0.35</v>
      </c>
      <c r="AE421" s="72">
        <v>0.35</v>
      </c>
      <c r="AF421" s="71">
        <v>0.48</v>
      </c>
      <c r="AG421" s="72">
        <v>0.04</v>
      </c>
      <c r="AH421" s="72">
        <v>0.52</v>
      </c>
      <c r="AI421" s="72">
        <v>0.48</v>
      </c>
      <c r="AJ421" s="72">
        <v>0.52</v>
      </c>
      <c r="AK421" s="64" t="s">
        <v>25</v>
      </c>
    </row>
    <row r="422" spans="1:37" ht="17.25" thickBot="1">
      <c r="A422" s="73">
        <v>420</v>
      </c>
      <c r="B422" s="58" t="s">
        <v>358</v>
      </c>
      <c r="C422" s="59" t="s">
        <v>1869</v>
      </c>
      <c r="D422" s="70" t="s">
        <v>102</v>
      </c>
      <c r="E422" s="59" t="s">
        <v>87</v>
      </c>
      <c r="F422" s="70" t="s">
        <v>3802</v>
      </c>
      <c r="G422" s="70">
        <v>1991</v>
      </c>
      <c r="H422" s="71">
        <v>6</v>
      </c>
      <c r="I422" s="61">
        <v>0</v>
      </c>
      <c r="J422" s="72">
        <v>63</v>
      </c>
      <c r="K422" s="72">
        <v>0.7</v>
      </c>
      <c r="L422" s="71">
        <v>1</v>
      </c>
      <c r="M422" s="61">
        <v>0</v>
      </c>
      <c r="N422" s="72">
        <v>1</v>
      </c>
      <c r="O422" s="72">
        <v>1</v>
      </c>
      <c r="P422" s="61">
        <v>0</v>
      </c>
      <c r="Q422" s="61">
        <v>0</v>
      </c>
      <c r="R422" s="61">
        <v>0</v>
      </c>
      <c r="S422" s="61">
        <v>0</v>
      </c>
      <c r="T422" s="71">
        <v>0.1</v>
      </c>
      <c r="U422" s="72">
        <v>0.1</v>
      </c>
      <c r="V422" s="72">
        <v>0.1</v>
      </c>
      <c r="W422" s="72">
        <v>0.2</v>
      </c>
      <c r="X422" s="71">
        <v>1</v>
      </c>
      <c r="Y422" s="72">
        <v>1</v>
      </c>
      <c r="Z422" s="72">
        <v>3</v>
      </c>
      <c r="AA422" s="71">
        <v>1.43</v>
      </c>
      <c r="AB422" s="61">
        <v>0</v>
      </c>
      <c r="AC422" s="72">
        <v>1.43</v>
      </c>
      <c r="AD422" s="72">
        <v>1.43</v>
      </c>
      <c r="AE422" s="72">
        <v>1.43</v>
      </c>
      <c r="AF422" s="71">
        <v>0.17</v>
      </c>
      <c r="AG422" s="72">
        <v>0.15</v>
      </c>
      <c r="AH422" s="72">
        <v>0.32</v>
      </c>
      <c r="AI422" s="72">
        <v>0.17</v>
      </c>
      <c r="AJ422" s="72">
        <v>0.32</v>
      </c>
      <c r="AK422" s="64" t="s">
        <v>25</v>
      </c>
    </row>
    <row r="423" spans="1:37" ht="17.25" thickBot="1">
      <c r="A423" s="73">
        <v>421</v>
      </c>
      <c r="B423" s="58" t="s">
        <v>2738</v>
      </c>
      <c r="C423" s="59" t="s">
        <v>1814</v>
      </c>
      <c r="D423" s="70" t="s">
        <v>1821</v>
      </c>
      <c r="E423" s="59" t="s">
        <v>2668</v>
      </c>
      <c r="F423" s="70" t="s">
        <v>3803</v>
      </c>
      <c r="G423" s="70">
        <v>1994</v>
      </c>
      <c r="H423" s="71">
        <v>4</v>
      </c>
      <c r="I423" s="61">
        <v>0</v>
      </c>
      <c r="J423" s="72">
        <v>39</v>
      </c>
      <c r="K423" s="72">
        <v>0.4</v>
      </c>
      <c r="L423" s="60">
        <v>0</v>
      </c>
      <c r="M423" s="61">
        <v>0</v>
      </c>
      <c r="N423" s="61">
        <v>0</v>
      </c>
      <c r="O423" s="61">
        <v>0</v>
      </c>
      <c r="P423" s="61">
        <v>0</v>
      </c>
      <c r="Q423" s="61">
        <v>0</v>
      </c>
      <c r="R423" s="61">
        <v>0</v>
      </c>
      <c r="S423" s="61">
        <v>0</v>
      </c>
      <c r="T423" s="71">
        <v>0.4</v>
      </c>
      <c r="U423" s="72">
        <v>0.4</v>
      </c>
      <c r="V423" s="72">
        <v>0.3</v>
      </c>
      <c r="W423" s="72">
        <v>0.7</v>
      </c>
      <c r="X423" s="71">
        <v>1</v>
      </c>
      <c r="Y423" s="72">
        <v>1</v>
      </c>
      <c r="Z423" s="72">
        <v>4</v>
      </c>
      <c r="AA423" s="60">
        <v>0</v>
      </c>
      <c r="AB423" s="61">
        <v>0</v>
      </c>
      <c r="AC423" s="61">
        <v>0</v>
      </c>
      <c r="AD423" s="61">
        <v>0</v>
      </c>
      <c r="AE423" s="61">
        <v>0</v>
      </c>
      <c r="AF423" s="71">
        <v>0.92</v>
      </c>
      <c r="AG423" s="72">
        <v>0.8</v>
      </c>
      <c r="AH423" s="72">
        <v>1.72</v>
      </c>
      <c r="AI423" s="72">
        <v>0.92</v>
      </c>
      <c r="AJ423" s="72">
        <v>1.72</v>
      </c>
      <c r="AK423" s="64" t="s">
        <v>25</v>
      </c>
    </row>
    <row r="424" spans="1:37" ht="17.25" thickBot="1">
      <c r="A424" s="73">
        <v>422</v>
      </c>
      <c r="B424" s="58" t="s">
        <v>359</v>
      </c>
      <c r="C424" s="59" t="s">
        <v>1814</v>
      </c>
      <c r="D424" s="70" t="s">
        <v>104</v>
      </c>
      <c r="E424" s="59" t="s">
        <v>87</v>
      </c>
      <c r="F424" s="70" t="s">
        <v>3804</v>
      </c>
      <c r="G424" s="70">
        <v>1997</v>
      </c>
      <c r="H424" s="71">
        <v>5</v>
      </c>
      <c r="I424" s="72">
        <v>5</v>
      </c>
      <c r="J424" s="72">
        <v>425</v>
      </c>
      <c r="K424" s="72">
        <v>4.7</v>
      </c>
      <c r="L424" s="60">
        <v>0</v>
      </c>
      <c r="M424" s="61">
        <v>0</v>
      </c>
      <c r="N424" s="61">
        <v>0</v>
      </c>
      <c r="O424" s="61">
        <v>0</v>
      </c>
      <c r="P424" s="61">
        <v>0</v>
      </c>
      <c r="Q424" s="61">
        <v>0</v>
      </c>
      <c r="R424" s="61">
        <v>0</v>
      </c>
      <c r="S424" s="72">
        <v>1</v>
      </c>
      <c r="T424" s="71">
        <v>0.1</v>
      </c>
      <c r="U424" s="72">
        <v>0.1</v>
      </c>
      <c r="V424" s="72">
        <v>0.2</v>
      </c>
      <c r="W424" s="72">
        <v>0.3</v>
      </c>
      <c r="X424" s="60">
        <v>0</v>
      </c>
      <c r="Y424" s="72">
        <v>8</v>
      </c>
      <c r="Z424" s="72">
        <v>1</v>
      </c>
      <c r="AA424" s="60">
        <v>0</v>
      </c>
      <c r="AB424" s="61">
        <v>0</v>
      </c>
      <c r="AC424" s="61">
        <v>0</v>
      </c>
      <c r="AD424" s="61">
        <v>0</v>
      </c>
      <c r="AE424" s="61">
        <v>0</v>
      </c>
      <c r="AF424" s="71">
        <v>0.02</v>
      </c>
      <c r="AG424" s="72">
        <v>0.04</v>
      </c>
      <c r="AH424" s="72">
        <v>7.0000000000000007E-2</v>
      </c>
      <c r="AI424" s="72">
        <v>0.02</v>
      </c>
      <c r="AJ424" s="72">
        <v>7.0000000000000007E-2</v>
      </c>
      <c r="AK424" s="64" t="s">
        <v>25</v>
      </c>
    </row>
    <row r="425" spans="1:37" ht="17.25" thickBot="1">
      <c r="A425" s="73">
        <v>423</v>
      </c>
      <c r="B425" s="58" t="s">
        <v>360</v>
      </c>
      <c r="C425" s="59" t="s">
        <v>1814</v>
      </c>
      <c r="D425" s="70" t="s">
        <v>103</v>
      </c>
      <c r="E425" s="59" t="s">
        <v>87</v>
      </c>
      <c r="F425" s="70" t="s">
        <v>3805</v>
      </c>
      <c r="G425" s="70">
        <v>1997</v>
      </c>
      <c r="H425" s="71">
        <v>5</v>
      </c>
      <c r="I425" s="72">
        <v>3</v>
      </c>
      <c r="J425" s="72">
        <v>312</v>
      </c>
      <c r="K425" s="72">
        <v>3.5</v>
      </c>
      <c r="L425" s="60">
        <v>0</v>
      </c>
      <c r="M425" s="61">
        <v>0</v>
      </c>
      <c r="N425" s="61">
        <v>0</v>
      </c>
      <c r="O425" s="61">
        <v>0</v>
      </c>
      <c r="P425" s="61">
        <v>0</v>
      </c>
      <c r="Q425" s="61">
        <v>0</v>
      </c>
      <c r="R425" s="72">
        <v>1</v>
      </c>
      <c r="S425" s="61">
        <v>0</v>
      </c>
      <c r="T425" s="60">
        <v>0</v>
      </c>
      <c r="U425" s="61">
        <v>0</v>
      </c>
      <c r="V425" s="61">
        <v>0</v>
      </c>
      <c r="W425" s="61">
        <v>0</v>
      </c>
      <c r="X425" s="71">
        <v>4</v>
      </c>
      <c r="Y425" s="72">
        <v>8</v>
      </c>
      <c r="Z425" s="72">
        <v>3</v>
      </c>
      <c r="AA425" s="60">
        <v>0</v>
      </c>
      <c r="AB425" s="61">
        <v>0</v>
      </c>
      <c r="AC425" s="61">
        <v>0</v>
      </c>
      <c r="AD425" s="61">
        <v>0</v>
      </c>
      <c r="AE425" s="61">
        <v>0</v>
      </c>
      <c r="AF425" s="60">
        <v>0</v>
      </c>
      <c r="AG425" s="61">
        <v>0</v>
      </c>
      <c r="AH425" s="61">
        <v>0</v>
      </c>
      <c r="AI425" s="61">
        <v>0</v>
      </c>
      <c r="AJ425" s="61">
        <v>0</v>
      </c>
      <c r="AK425" s="64" t="s">
        <v>25</v>
      </c>
    </row>
    <row r="426" spans="1:37" ht="17.25" thickBot="1">
      <c r="A426" s="73">
        <v>424</v>
      </c>
      <c r="B426" s="58" t="s">
        <v>361</v>
      </c>
      <c r="C426" s="59" t="s">
        <v>1814</v>
      </c>
      <c r="D426" s="70" t="s">
        <v>104</v>
      </c>
      <c r="E426" s="59" t="s">
        <v>96</v>
      </c>
      <c r="F426" s="70" t="s">
        <v>3806</v>
      </c>
      <c r="G426" s="70">
        <v>1985</v>
      </c>
      <c r="H426" s="71">
        <v>6</v>
      </c>
      <c r="I426" s="72">
        <v>6</v>
      </c>
      <c r="J426" s="72">
        <v>536</v>
      </c>
      <c r="K426" s="72">
        <v>6</v>
      </c>
      <c r="L426" s="60">
        <v>0</v>
      </c>
      <c r="M426" s="61">
        <v>0</v>
      </c>
      <c r="N426" s="61">
        <v>0</v>
      </c>
      <c r="O426" s="61">
        <v>0</v>
      </c>
      <c r="P426" s="61">
        <v>0</v>
      </c>
      <c r="Q426" s="61">
        <v>0</v>
      </c>
      <c r="R426" s="72">
        <v>2</v>
      </c>
      <c r="S426" s="61">
        <v>0</v>
      </c>
      <c r="T426" s="71">
        <v>0.1</v>
      </c>
      <c r="U426" s="72">
        <v>0.1</v>
      </c>
      <c r="V426" s="72">
        <v>0.4</v>
      </c>
      <c r="W426" s="72">
        <v>0.5</v>
      </c>
      <c r="X426" s="71">
        <v>9</v>
      </c>
      <c r="Y426" s="72">
        <v>20</v>
      </c>
      <c r="Z426" s="72">
        <v>8</v>
      </c>
      <c r="AA426" s="60">
        <v>0</v>
      </c>
      <c r="AB426" s="61">
        <v>0</v>
      </c>
      <c r="AC426" s="61">
        <v>0</v>
      </c>
      <c r="AD426" s="61">
        <v>0</v>
      </c>
      <c r="AE426" s="61">
        <v>0</v>
      </c>
      <c r="AF426" s="71">
        <v>0.01</v>
      </c>
      <c r="AG426" s="72">
        <v>7.0000000000000007E-2</v>
      </c>
      <c r="AH426" s="72">
        <v>0.08</v>
      </c>
      <c r="AI426" s="72">
        <v>0.01</v>
      </c>
      <c r="AJ426" s="72">
        <v>0.08</v>
      </c>
      <c r="AK426" s="64" t="s">
        <v>25</v>
      </c>
    </row>
    <row r="427" spans="1:37" ht="17.25" thickBot="1">
      <c r="A427" s="73">
        <v>425</v>
      </c>
      <c r="B427" s="58" t="s">
        <v>1789</v>
      </c>
      <c r="C427" s="59" t="s">
        <v>1864</v>
      </c>
      <c r="D427" s="70" t="s">
        <v>104</v>
      </c>
      <c r="E427" s="59" t="s">
        <v>95</v>
      </c>
      <c r="F427" s="70" t="s">
        <v>3807</v>
      </c>
      <c r="G427" s="70">
        <v>2002</v>
      </c>
      <c r="H427" s="71">
        <v>6</v>
      </c>
      <c r="I427" s="72">
        <v>6</v>
      </c>
      <c r="J427" s="72">
        <v>540</v>
      </c>
      <c r="K427" s="72">
        <v>6</v>
      </c>
      <c r="L427" s="60">
        <v>0</v>
      </c>
      <c r="M427" s="61">
        <v>0</v>
      </c>
      <c r="N427" s="61">
        <v>0</v>
      </c>
      <c r="O427" s="61">
        <v>0</v>
      </c>
      <c r="P427" s="61">
        <v>0</v>
      </c>
      <c r="Q427" s="61">
        <v>0</v>
      </c>
      <c r="R427" s="72">
        <v>1</v>
      </c>
      <c r="S427" s="61">
        <v>0</v>
      </c>
      <c r="T427" s="60">
        <v>0</v>
      </c>
      <c r="U427" s="61">
        <v>0</v>
      </c>
      <c r="V427" s="61">
        <v>0</v>
      </c>
      <c r="W427" s="61">
        <v>0</v>
      </c>
      <c r="X427" s="71">
        <v>4</v>
      </c>
      <c r="Y427" s="72">
        <v>18</v>
      </c>
      <c r="Z427" s="61">
        <v>0</v>
      </c>
      <c r="AA427" s="60">
        <v>0</v>
      </c>
      <c r="AB427" s="61">
        <v>0</v>
      </c>
      <c r="AC427" s="61">
        <v>0</v>
      </c>
      <c r="AD427" s="61">
        <v>0</v>
      </c>
      <c r="AE427" s="61">
        <v>0</v>
      </c>
      <c r="AF427" s="71">
        <v>0.01</v>
      </c>
      <c r="AG427" s="61">
        <v>0</v>
      </c>
      <c r="AH427" s="72">
        <v>0.01</v>
      </c>
      <c r="AI427" s="72">
        <v>0.01</v>
      </c>
      <c r="AJ427" s="72">
        <v>0.01</v>
      </c>
      <c r="AK427" s="64" t="s">
        <v>25</v>
      </c>
    </row>
    <row r="428" spans="1:37" ht="17.25" thickBot="1">
      <c r="A428" s="73">
        <v>426</v>
      </c>
      <c r="B428" s="58" t="s">
        <v>2990</v>
      </c>
      <c r="C428" s="59" t="s">
        <v>1854</v>
      </c>
      <c r="D428" s="70" t="s">
        <v>1821</v>
      </c>
      <c r="E428" s="59" t="s">
        <v>83</v>
      </c>
      <c r="F428" s="70" t="s">
        <v>3808</v>
      </c>
      <c r="G428" s="70">
        <v>1999</v>
      </c>
      <c r="H428" s="71">
        <v>4</v>
      </c>
      <c r="I428" s="72">
        <v>2</v>
      </c>
      <c r="J428" s="72">
        <v>174</v>
      </c>
      <c r="K428" s="72">
        <v>1.9</v>
      </c>
      <c r="L428" s="60">
        <v>0</v>
      </c>
      <c r="M428" s="61">
        <v>0</v>
      </c>
      <c r="N428" s="61">
        <v>0</v>
      </c>
      <c r="O428" s="61">
        <v>0</v>
      </c>
      <c r="P428" s="61">
        <v>0</v>
      </c>
      <c r="Q428" s="61">
        <v>0</v>
      </c>
      <c r="R428" s="72">
        <v>1</v>
      </c>
      <c r="S428" s="61">
        <v>0</v>
      </c>
      <c r="T428" s="71">
        <v>0.4</v>
      </c>
      <c r="U428" s="72">
        <v>0.4</v>
      </c>
      <c r="V428" s="72">
        <v>0.6</v>
      </c>
      <c r="W428" s="72">
        <v>1</v>
      </c>
      <c r="X428" s="71">
        <v>10</v>
      </c>
      <c r="Y428" s="72">
        <v>8</v>
      </c>
      <c r="Z428" s="72">
        <v>16</v>
      </c>
      <c r="AA428" s="60">
        <v>0</v>
      </c>
      <c r="AB428" s="61">
        <v>0</v>
      </c>
      <c r="AC428" s="61">
        <v>0</v>
      </c>
      <c r="AD428" s="61">
        <v>0</v>
      </c>
      <c r="AE428" s="61">
        <v>0</v>
      </c>
      <c r="AF428" s="71">
        <v>0.21</v>
      </c>
      <c r="AG428" s="72">
        <v>0.32</v>
      </c>
      <c r="AH428" s="72">
        <v>0.53</v>
      </c>
      <c r="AI428" s="72">
        <v>0.21</v>
      </c>
      <c r="AJ428" s="72">
        <v>0.53</v>
      </c>
      <c r="AK428" s="64" t="s">
        <v>25</v>
      </c>
    </row>
    <row r="429" spans="1:37" ht="17.25" thickBot="1">
      <c r="A429" s="73">
        <v>427</v>
      </c>
      <c r="B429" s="58" t="s">
        <v>2739</v>
      </c>
      <c r="C429" s="59" t="s">
        <v>1815</v>
      </c>
      <c r="D429" s="70" t="s">
        <v>102</v>
      </c>
      <c r="E429" s="59" t="s">
        <v>2352</v>
      </c>
      <c r="F429" s="70" t="s">
        <v>3605</v>
      </c>
      <c r="G429" s="70">
        <v>2000</v>
      </c>
      <c r="H429" s="71">
        <v>2</v>
      </c>
      <c r="I429" s="61">
        <v>0</v>
      </c>
      <c r="J429" s="72">
        <v>57</v>
      </c>
      <c r="K429" s="72">
        <v>0.6</v>
      </c>
      <c r="L429" s="60">
        <v>0</v>
      </c>
      <c r="M429" s="61">
        <v>0</v>
      </c>
      <c r="N429" s="61">
        <v>0</v>
      </c>
      <c r="O429" s="61">
        <v>0</v>
      </c>
      <c r="P429" s="61">
        <v>0</v>
      </c>
      <c r="Q429" s="61">
        <v>0</v>
      </c>
      <c r="R429" s="61">
        <v>0</v>
      </c>
      <c r="S429" s="72">
        <v>1</v>
      </c>
      <c r="T429" s="71">
        <v>0.1</v>
      </c>
      <c r="U429" s="72">
        <v>0.1</v>
      </c>
      <c r="V429" s="61">
        <v>0</v>
      </c>
      <c r="W429" s="72">
        <v>0.2</v>
      </c>
      <c r="X429" s="71">
        <v>1</v>
      </c>
      <c r="Y429" s="61">
        <v>0</v>
      </c>
      <c r="Z429" s="72">
        <v>4</v>
      </c>
      <c r="AA429" s="60">
        <v>0</v>
      </c>
      <c r="AB429" s="61">
        <v>0</v>
      </c>
      <c r="AC429" s="61">
        <v>0</v>
      </c>
      <c r="AD429" s="61">
        <v>0</v>
      </c>
      <c r="AE429" s="61">
        <v>0</v>
      </c>
      <c r="AF429" s="71">
        <v>0.21</v>
      </c>
      <c r="AG429" s="72">
        <v>0.04</v>
      </c>
      <c r="AH429" s="72">
        <v>0.25</v>
      </c>
      <c r="AI429" s="72">
        <v>0.21</v>
      </c>
      <c r="AJ429" s="72">
        <v>0.25</v>
      </c>
      <c r="AK429" s="64" t="s">
        <v>25</v>
      </c>
    </row>
    <row r="430" spans="1:37" ht="17.25" thickBot="1">
      <c r="A430" s="73">
        <v>428</v>
      </c>
      <c r="B430" s="58" t="s">
        <v>2867</v>
      </c>
      <c r="C430" s="59" t="s">
        <v>1864</v>
      </c>
      <c r="D430" s="70" t="s">
        <v>104</v>
      </c>
      <c r="E430" s="59" t="s">
        <v>63</v>
      </c>
      <c r="F430" s="70" t="s">
        <v>3809</v>
      </c>
      <c r="G430" s="70">
        <v>1996</v>
      </c>
      <c r="H430" s="71">
        <v>5</v>
      </c>
      <c r="I430" s="72">
        <v>3</v>
      </c>
      <c r="J430" s="72">
        <v>281</v>
      </c>
      <c r="K430" s="72">
        <v>3.1</v>
      </c>
      <c r="L430" s="60">
        <v>0</v>
      </c>
      <c r="M430" s="61">
        <v>0</v>
      </c>
      <c r="N430" s="61">
        <v>0</v>
      </c>
      <c r="O430" s="61">
        <v>0</v>
      </c>
      <c r="P430" s="61">
        <v>0</v>
      </c>
      <c r="Q430" s="61">
        <v>0</v>
      </c>
      <c r="R430" s="61">
        <v>0</v>
      </c>
      <c r="S430" s="61">
        <v>0</v>
      </c>
      <c r="T430" s="71">
        <v>0.1</v>
      </c>
      <c r="U430" s="72">
        <v>0.1</v>
      </c>
      <c r="V430" s="72">
        <v>0.2</v>
      </c>
      <c r="W430" s="72">
        <v>0.3</v>
      </c>
      <c r="X430" s="71">
        <v>7</v>
      </c>
      <c r="Y430" s="72">
        <v>27</v>
      </c>
      <c r="Z430" s="72">
        <v>7</v>
      </c>
      <c r="AA430" s="60">
        <v>0</v>
      </c>
      <c r="AB430" s="61">
        <v>0</v>
      </c>
      <c r="AC430" s="61">
        <v>0</v>
      </c>
      <c r="AD430" s="61">
        <v>0</v>
      </c>
      <c r="AE430" s="61">
        <v>0</v>
      </c>
      <c r="AF430" s="71">
        <v>0.03</v>
      </c>
      <c r="AG430" s="72">
        <v>0.06</v>
      </c>
      <c r="AH430" s="72">
        <v>0.09</v>
      </c>
      <c r="AI430" s="72">
        <v>0.03</v>
      </c>
      <c r="AJ430" s="72">
        <v>0.09</v>
      </c>
      <c r="AK430" s="64" t="s">
        <v>25</v>
      </c>
    </row>
    <row r="431" spans="1:37" ht="17.25" thickBot="1">
      <c r="A431" s="73">
        <v>429</v>
      </c>
      <c r="B431" s="58" t="s">
        <v>362</v>
      </c>
      <c r="C431" s="59" t="s">
        <v>1816</v>
      </c>
      <c r="D431" s="70" t="s">
        <v>104</v>
      </c>
      <c r="E431" s="59" t="s">
        <v>91</v>
      </c>
      <c r="F431" s="70" t="s">
        <v>3810</v>
      </c>
      <c r="G431" s="70">
        <v>1994</v>
      </c>
      <c r="H431" s="71">
        <v>6</v>
      </c>
      <c r="I431" s="72">
        <v>6</v>
      </c>
      <c r="J431" s="72">
        <v>540</v>
      </c>
      <c r="K431" s="72">
        <v>6</v>
      </c>
      <c r="L431" s="71">
        <v>1</v>
      </c>
      <c r="M431" s="61">
        <v>0</v>
      </c>
      <c r="N431" s="72">
        <v>1</v>
      </c>
      <c r="O431" s="72">
        <v>1</v>
      </c>
      <c r="P431" s="61">
        <v>0</v>
      </c>
      <c r="Q431" s="61">
        <v>0</v>
      </c>
      <c r="R431" s="72">
        <v>1</v>
      </c>
      <c r="S431" s="61">
        <v>0</v>
      </c>
      <c r="T431" s="71">
        <v>0.3</v>
      </c>
      <c r="U431" s="72">
        <v>0.3</v>
      </c>
      <c r="V431" s="61">
        <v>0</v>
      </c>
      <c r="W431" s="72">
        <v>0.3</v>
      </c>
      <c r="X431" s="60">
        <v>0</v>
      </c>
      <c r="Y431" s="72">
        <v>5</v>
      </c>
      <c r="Z431" s="61">
        <v>0</v>
      </c>
      <c r="AA431" s="71">
        <v>0.17</v>
      </c>
      <c r="AB431" s="61">
        <v>0</v>
      </c>
      <c r="AC431" s="72">
        <v>0.17</v>
      </c>
      <c r="AD431" s="72">
        <v>0.17</v>
      </c>
      <c r="AE431" s="72">
        <v>0.17</v>
      </c>
      <c r="AF431" s="71">
        <v>0.04</v>
      </c>
      <c r="AG431" s="61">
        <v>0</v>
      </c>
      <c r="AH431" s="72">
        <v>0.04</v>
      </c>
      <c r="AI431" s="72">
        <v>0.04</v>
      </c>
      <c r="AJ431" s="72">
        <v>0.04</v>
      </c>
      <c r="AK431" s="64" t="s">
        <v>25</v>
      </c>
    </row>
    <row r="432" spans="1:37">
      <c r="A432" s="74">
        <v>430</v>
      </c>
      <c r="B432" s="65" t="s">
        <v>363</v>
      </c>
      <c r="C432" s="66" t="s">
        <v>1818</v>
      </c>
      <c r="D432" s="75" t="s">
        <v>103</v>
      </c>
      <c r="E432" s="66" t="s">
        <v>63</v>
      </c>
      <c r="F432" s="75" t="s">
        <v>3811</v>
      </c>
      <c r="G432" s="75">
        <v>1998</v>
      </c>
      <c r="H432" s="76">
        <v>6</v>
      </c>
      <c r="I432" s="77">
        <v>6</v>
      </c>
      <c r="J432" s="77">
        <v>530</v>
      </c>
      <c r="K432" s="77">
        <v>5.9</v>
      </c>
      <c r="L432" s="76">
        <v>2</v>
      </c>
      <c r="M432" s="68">
        <v>0</v>
      </c>
      <c r="N432" s="77">
        <v>2</v>
      </c>
      <c r="O432" s="77">
        <v>1</v>
      </c>
      <c r="P432" s="77">
        <v>1</v>
      </c>
      <c r="Q432" s="77">
        <v>1</v>
      </c>
      <c r="R432" s="77">
        <v>1</v>
      </c>
      <c r="S432" s="68">
        <v>0</v>
      </c>
      <c r="T432" s="76">
        <v>1.7</v>
      </c>
      <c r="U432" s="77">
        <v>0.9</v>
      </c>
      <c r="V432" s="77">
        <v>0.3</v>
      </c>
      <c r="W432" s="77">
        <v>1.2</v>
      </c>
      <c r="X432" s="76">
        <v>19</v>
      </c>
      <c r="Y432" s="77">
        <v>37</v>
      </c>
      <c r="Z432" s="77">
        <v>31</v>
      </c>
      <c r="AA432" s="76">
        <v>0.34</v>
      </c>
      <c r="AB432" s="68">
        <v>0</v>
      </c>
      <c r="AC432" s="77">
        <v>0.34</v>
      </c>
      <c r="AD432" s="77">
        <v>0.17</v>
      </c>
      <c r="AE432" s="77">
        <v>0.17</v>
      </c>
      <c r="AF432" s="76">
        <v>0.28999999999999998</v>
      </c>
      <c r="AG432" s="77">
        <v>0.04</v>
      </c>
      <c r="AH432" s="77">
        <v>0.33</v>
      </c>
      <c r="AI432" s="77">
        <v>0.16</v>
      </c>
      <c r="AJ432" s="77">
        <v>0.2</v>
      </c>
      <c r="AK432" s="69" t="s">
        <v>25</v>
      </c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29D731CF-7C5A-4928-951A-12ACF7330A51}"/>
    <hyperlink ref="C3" r:id="rId2" display="https://fbref.com/en/country/ENG/England-Football" xr:uid="{70EB8859-EA2B-48E4-8308-BBCC1E5ADC0F}"/>
    <hyperlink ref="E3" r:id="rId3" display="https://fbref.com/en/squads/4ba7cbea/Bournemouth-Stats" xr:uid="{862804D5-FA26-4993-9BFF-1FFB5AEAD0A2}"/>
    <hyperlink ref="AK3" r:id="rId4" display="https://fbref.com/en/players/774cf58b/matchlogs/2023-2024/summary/Max-Aarons-Match-Logs" xr:uid="{1A0085C3-2152-4DF2-A97E-152D18089521}"/>
    <hyperlink ref="B4" r:id="rId5" display="https://fbref.com/en/players/77816c91/Benie-Adama-Traore" xr:uid="{038A9F75-C0CA-415F-805D-6B16206B4A4D}"/>
    <hyperlink ref="C4" r:id="rId6" display="https://fbref.com/en/country/CIV/Cote-dIvoire-Football" xr:uid="{5306D2EF-BB1C-42C7-86D6-8DB3362FD970}"/>
    <hyperlink ref="E4" r:id="rId7" display="https://fbref.com/en/squads/1df6b87e/Sheffield-United-Stats" xr:uid="{E51496C3-2B7A-4648-9876-3486063E4E63}"/>
    <hyperlink ref="AK4" r:id="rId8" display="https://fbref.com/en/players/77816c91/matchlogs/2023-2024/summary/Benie-Adama-Traore-Match-Logs" xr:uid="{13A6CAD4-A5DF-40E4-ABE9-B7540AF114AC}"/>
    <hyperlink ref="B5" r:id="rId9" display="https://fbref.com/en/players/c81d773d/Tosin-Adarabioyo" xr:uid="{E9B8E559-51A8-4690-9CA3-4A0D38021D06}"/>
    <hyperlink ref="C5" r:id="rId10" display="https://fbref.com/en/country/ENG/England-Football" xr:uid="{162A74DC-3618-4C76-AF9E-4C80A95303AF}"/>
    <hyperlink ref="E5" r:id="rId11" display="https://fbref.com/en/squads/fd962109/Fulham-Stats" xr:uid="{CEAE8601-3771-44CB-80F9-7146098BBB90}"/>
    <hyperlink ref="AK5" r:id="rId12" display="https://fbref.com/en/players/c81d773d/matchlogs/2023-2024/summary/Tosin-Adarabioyo-Match-Logs" xr:uid="{3D325719-3616-4840-8E78-EBF93796CFB3}"/>
    <hyperlink ref="B6" r:id="rId13" display="https://fbref.com/en/players/0480ebc7/Elijah-Adebayo" xr:uid="{E01CAB97-07D8-4D26-9331-FC463D214D4F}"/>
    <hyperlink ref="C6" r:id="rId14" display="https://fbref.com/en/country/ENG/England-Football" xr:uid="{4B9A3A2C-C444-47F3-AADF-149949607B1A}"/>
    <hyperlink ref="E6" r:id="rId15" display="https://fbref.com/en/squads/e297cd13/Luton-Town-Stats" xr:uid="{456B25F2-AFAB-45CC-ABEC-ED2DB9FF50FB}"/>
    <hyperlink ref="AK6" r:id="rId16" display="https://fbref.com/en/players/0480ebc7/matchlogs/2023-2024/summary/Elijah-Adebayo-Match-Logs" xr:uid="{4EF9471F-E81D-4CB0-9F62-BC9A4FE82CC9}"/>
    <hyperlink ref="B7" r:id="rId17" display="https://fbref.com/en/players/4dcec659/Simon-Adingra" xr:uid="{D19107AE-2E69-4D22-A73F-A3D2388FB902}"/>
    <hyperlink ref="C7" r:id="rId18" display="https://fbref.com/en/country/CIV/Cote-dIvoire-Football" xr:uid="{66545C50-5B0E-485A-BEE5-7DA58602EFAF}"/>
    <hyperlink ref="E7" r:id="rId19" display="https://fbref.com/en/squads/d07537b9/Brighton-and-Hove-Albion-Stats" xr:uid="{5A34EF79-60CB-46C4-89CE-1E3FAB541BC1}"/>
    <hyperlink ref="AK7" r:id="rId20" display="https://fbref.com/en/players/4dcec659/matchlogs/2023-2024/summary/Simon-Adingra-Match-Logs" xr:uid="{113CE224-EC31-4B32-BB34-969DF865AF66}"/>
    <hyperlink ref="B8" r:id="rId21" display="https://fbref.com/en/players/288e1e13/Nayef-Aguerd" xr:uid="{0BE88D37-5CD7-4A9F-B074-C58E746CC0B5}"/>
    <hyperlink ref="C8" r:id="rId22" display="https://fbref.com/en/country/MAR/Morocco-Football" xr:uid="{1FA0E976-F858-439E-AFBB-6A752D1DA1EC}"/>
    <hyperlink ref="E8" r:id="rId23" display="https://fbref.com/en/squads/7c21e445/West-Ham-United-Stats" xr:uid="{08DE0589-4DB2-44C9-94B0-1824F80780FE}"/>
    <hyperlink ref="AK8" r:id="rId24" display="https://fbref.com/en/players/288e1e13/matchlogs/2023-2024/summary/Nayef-Aguerd-Match-Logs" xr:uid="{E66473E8-C2EF-4EF5-B07B-B0D58BF90BF0}"/>
    <hyperlink ref="B9" r:id="rId25" display="https://fbref.com/en/players/a6c58494/Naouirou-Ahamada" xr:uid="{3774F69E-461A-4456-B2DB-30DA28FD2E47}"/>
    <hyperlink ref="C9" r:id="rId26" display="https://fbref.com/en/country/FRA/France-Football" xr:uid="{617930CF-81BC-4218-AF63-8DA2F367FF0D}"/>
    <hyperlink ref="E9" r:id="rId27" display="https://fbref.com/en/squads/47c64c55/Crystal-Palace-Stats" xr:uid="{C5BF845E-36EA-4570-8FFE-03623EDE179D}"/>
    <hyperlink ref="AK9" r:id="rId28" display="https://fbref.com/en/players/a6c58494/matchlogs/2023-2024/summary/Naouirou-Ahamada-Match-Logs" xr:uid="{8242AC5D-40D2-47FE-94F0-A557CC56927A}"/>
    <hyperlink ref="B10" r:id="rId29" display="https://fbref.com/en/players/eab957a3/Anel-Ahmedhodzic" xr:uid="{AC29E1A2-7BC1-42EE-86DA-D115DD8E66FA}"/>
    <hyperlink ref="C10" r:id="rId30" display="https://fbref.com/en/country/BIH/Bosnia-and-Herzegovina-Football" xr:uid="{ED8CFC31-8FB8-4EB6-AFA4-7E5E8A7E2C54}"/>
    <hyperlink ref="E10" r:id="rId31" display="https://fbref.com/en/squads/1df6b87e/Sheffield-United-Stats" xr:uid="{818EF96C-47AB-43C1-9765-D09A5035E256}"/>
    <hyperlink ref="AK10" r:id="rId32" display="https://fbref.com/en/players/eab957a3/matchlogs/2023-2024/summary/Anel-Ahmedhodzic-Match-Logs" xr:uid="{4846C3CE-C4E5-4262-9A47-3111909FF6DC}"/>
    <hyperlink ref="B11" r:id="rId33" display="https://fbref.com/en/players/246d153b/Ola-Aina" xr:uid="{326F9A00-DE7F-4782-8FF1-B3E1EF6A3752}"/>
    <hyperlink ref="C11" r:id="rId34" display="https://fbref.com/en/country/NGA/Nigeria-Football" xr:uid="{B76C32B1-E7E4-4117-8F1A-5C9CBF6C3674}"/>
    <hyperlink ref="E11" r:id="rId35" display="https://fbref.com/en/squads/e4a775cb/Nottingham-Forest-Stats" xr:uid="{3F3E91D3-909C-44E6-8654-706E3BDF7028}"/>
    <hyperlink ref="AK11" r:id="rId36" display="https://fbref.com/en/players/246d153b/matchlogs/2023-2024/summary/Ola-Aina-Match-Logs" xr:uid="{26B7A4BE-8DC9-49C7-9859-2F2A57028A8C}"/>
    <hyperlink ref="B12" r:id="rId37" display="https://fbref.com/en/players/9b398aea/Rayan-Ait-Nouri" xr:uid="{F2B66B9F-F1A2-4899-B533-AD10E55B38BC}"/>
    <hyperlink ref="C12" r:id="rId38" display="https://fbref.com/en/country/ALG/Algeria-Football" xr:uid="{C86B80DC-9B54-4C2B-AB38-2990A49A8287}"/>
    <hyperlink ref="E12" r:id="rId39" display="https://fbref.com/en/squads/8cec06e1/Wolverhampton-Wanderers-Stats" xr:uid="{0FD088BD-10B3-4715-BFBC-B9EA650EEDFA}"/>
    <hyperlink ref="AK12" r:id="rId40" display="https://fbref.com/en/players/9b398aea/matchlogs/2023-2024/summary/Rayan-Ait-Nouri-Match-Logs" xr:uid="{1B70E9DA-46A9-4215-8BF7-5EBDBDAF05C7}"/>
    <hyperlink ref="B13" r:id="rId41" display="https://fbref.com/en/players/a8c0acb7/Kristoffer-Ajer" xr:uid="{51C90342-4428-4E0F-90A7-51DD132B7F68}"/>
    <hyperlink ref="C13" r:id="rId42" display="https://fbref.com/en/country/NOR/Norway-Football" xr:uid="{CB68239B-0C05-4A4E-8B42-C7CBE3038609}"/>
    <hyperlink ref="E13" r:id="rId43" display="https://fbref.com/en/squads/cd051869/Brentford-Stats" xr:uid="{43DBC534-D62D-49CE-ABC6-5A5F1EEC4BD1}"/>
    <hyperlink ref="AK13" r:id="rId44" display="https://fbref.com/en/players/a8c0acb7/matchlogs/2023-2024/summary/Kristoffer-Ajer-Match-Logs" xr:uid="{1F934FB9-A881-4964-AE3C-6617A61EE073}"/>
    <hyperlink ref="B14" r:id="rId45" display="https://fbref.com/en/players/89ac64a6/Manuel-Akanji" xr:uid="{AF496411-D9AD-40FE-B625-EF26ED958A4C}"/>
    <hyperlink ref="C14" r:id="rId46" display="https://fbref.com/en/country/SUI/Switzerland-Football" xr:uid="{07C3792C-ADCD-4FAC-B2F5-0882E3C37642}"/>
    <hyperlink ref="E14" r:id="rId47" display="https://fbref.com/en/squads/b8fd03ef/Manchester-City-Stats" xr:uid="{E09A0A7E-6719-4FB8-8DD7-AB09129B6075}"/>
    <hyperlink ref="AK14" r:id="rId48" display="https://fbref.com/en/players/89ac64a6/matchlogs/2023-2024/summary/Manuel-Akanji-Match-Logs" xr:uid="{F27AC119-7C9F-46F3-9C08-CE70F1C17DEB}"/>
    <hyperlink ref="B15" r:id="rId49" display="https://fbref.com/en/players/eaeca114/Nathan-Ake" xr:uid="{866CD3F4-AE4C-4322-9F21-0B3919B8A680}"/>
    <hyperlink ref="C15" r:id="rId50" display="https://fbref.com/en/country/NED/Netherlands-Football" xr:uid="{3D6EB8A3-97BF-4B34-83FC-0EEEC2F4E44B}"/>
    <hyperlink ref="E15" r:id="rId51" display="https://fbref.com/en/squads/b8fd03ef/Manchester-City-Stats" xr:uid="{CE85D72A-A365-4258-B633-D6EC5B4472BC}"/>
    <hyperlink ref="AK15" r:id="rId52" display="https://fbref.com/en/players/eaeca114/matchlogs/2023-2024/summary/Nathan-Ake-Match-Logs" xr:uid="{2F63EA63-6DB3-40D4-BA11-A808AD6F44EE}"/>
    <hyperlink ref="B16" r:id="rId53" display="https://fbref.com/en/players/cd1acf9d/Trent-Alexander-Arnold" xr:uid="{F8C7E0C6-E673-4833-9F1D-F4ED2605630C}"/>
    <hyperlink ref="C16" r:id="rId54" display="https://fbref.com/en/country/ENG/England-Football" xr:uid="{5590D3F9-B8DF-431A-BD15-6BA7F75427B4}"/>
    <hyperlink ref="E16" r:id="rId55" display="https://fbref.com/en/squads/822bd0ba/Liverpool-Stats" xr:uid="{8804AD70-CD45-4245-8CDA-C5ECB19C0549}"/>
    <hyperlink ref="AK16" r:id="rId56" display="https://fbref.com/en/players/cd1acf9d/matchlogs/2023-2024/summary/Trent-Alexander-Arnold-Match-Logs" xr:uid="{257E67C6-CA10-4E6C-9B9E-9B8ADB9D80A8}"/>
    <hyperlink ref="B17" r:id="rId57" display="https://fbref.com/en/players/7a2e46a8/Alisson" xr:uid="{EBA7C0B2-87CE-4CE0-8837-A459D3E46A81}"/>
    <hyperlink ref="C17" r:id="rId58" display="https://fbref.com/en/country/BRA/Brazil-Football" xr:uid="{9E5A3930-A58A-4DC9-A975-67F35EE899EC}"/>
    <hyperlink ref="E17" r:id="rId59" display="https://fbref.com/en/squads/822bd0ba/Liverpool-Stats" xr:uid="{F09A1E1A-1E86-4B0C-9910-3FA1520CA23D}"/>
    <hyperlink ref="AK17" r:id="rId60" display="https://fbref.com/en/players/7a2e46a8/matchlogs/2023-2024/summary/Alisson-Match-Logs" xr:uid="{1A475102-0866-44C6-A3DC-8E17ECBAB4A9}"/>
    <hyperlink ref="B18" r:id="rId61" display="https://fbref.com/en/players/862a1c15/Miguel-Almiron" xr:uid="{3CAE14DF-A485-4C4B-82EC-611B535E8FAE}"/>
    <hyperlink ref="C18" r:id="rId62" display="https://fbref.com/en/country/PAR/Paraguay-Football" xr:uid="{F31093AB-A200-45CA-9982-1D3C10BC0C8C}"/>
    <hyperlink ref="E18" r:id="rId63" display="https://fbref.com/en/squads/b2b47a98/Newcastle-United-Stats" xr:uid="{F12AC502-B3B3-4153-A211-42DC67B8C8F1}"/>
    <hyperlink ref="AK18" r:id="rId64" display="https://fbref.com/en/players/862a1c15/matchlogs/2023-2024/summary/Miguel-Almiron-Match-Logs" xr:uid="{BE3E6463-A892-4747-939D-7DBA17D77E2C}"/>
    <hyperlink ref="B19" r:id="rId65" display="https://fbref.com/en/players/8b3ab7ad/Edson-Alvarez" xr:uid="{3058C5E2-1729-4682-B574-7F22817F37EF}"/>
    <hyperlink ref="C19" r:id="rId66" display="https://fbref.com/en/country/MEX/Mexico-Football" xr:uid="{19C795FF-B940-416D-B8B3-C9C5C861EC9B}"/>
    <hyperlink ref="E19" r:id="rId67" display="https://fbref.com/en/squads/7c21e445/West-Ham-United-Stats" xr:uid="{F7C4EC4D-3DBD-4939-9DC9-309398FC18E0}"/>
    <hyperlink ref="AK19" r:id="rId68" display="https://fbref.com/en/players/8b3ab7ad/matchlogs/2023-2024/summary/Edson-Alvarez-Match-Logs" xr:uid="{21311AD9-88D9-4EED-9981-AA8097E62798}"/>
    <hyperlink ref="B20" r:id="rId69" display="https://fbref.com/en/players/15ab5a2b/Julian-Alvarez" xr:uid="{B40ECEDD-0378-42C7-AC2F-346EAEA008AA}"/>
    <hyperlink ref="C20" r:id="rId70" display="https://fbref.com/en/country/ARG/Argentina-Football" xr:uid="{5B865E1D-6F2E-4DBD-B4B9-5A4E01BA5ECE}"/>
    <hyperlink ref="E20" r:id="rId71" display="https://fbref.com/en/squads/b8fd03ef/Manchester-City-Stats" xr:uid="{6CE73FD2-D23E-4635-8D33-220E57C2BFC9}"/>
    <hyperlink ref="AK20" r:id="rId72" display="https://fbref.com/en/players/15ab5a2b/matchlogs/2023-2024/summary/Julian-Alvarez-Match-Logs" xr:uid="{260691FA-1A01-4C7D-AEA7-BF1BC865C65C}"/>
    <hyperlink ref="B21" r:id="rId73" display="https://fbref.com/en/players/2ee5b0c9/Zeki-Amdouni" xr:uid="{99CAEC63-F90C-4BDA-A6C2-CEEE0F0AFFBB}"/>
    <hyperlink ref="C21" r:id="rId74" display="https://fbref.com/en/country/SUI/Switzerland-Football" xr:uid="{86BC86ED-C38C-4C55-A267-F41A59E44F07}"/>
    <hyperlink ref="E21" r:id="rId75" display="https://fbref.com/en/squads/943e8050/Burnley-Stats" xr:uid="{6A8A4850-6A46-4943-BEAA-D40ED6DA0E96}"/>
    <hyperlink ref="AK21" r:id="rId76" display="https://fbref.com/en/players/2ee5b0c9/matchlogs/2023-2024/summary/Zeki-Amdouni-Match-Logs" xr:uid="{823D5FEB-0D9C-4D2B-BE9E-C128A9413B2B}"/>
    <hyperlink ref="B22" r:id="rId77" display="https://fbref.com/en/players/5a2cb25d/Sofyan-Amrabat" xr:uid="{91FB2351-E1DD-415F-B13C-45514DF304B6}"/>
    <hyperlink ref="C22" r:id="rId78" display="https://fbref.com/en/country/MAR/Morocco-Football" xr:uid="{852A7C7D-4F01-4620-B8EE-0D3BF72919A3}"/>
    <hyperlink ref="E22" r:id="rId79" display="https://fbref.com/en/squads/19538871/Manchester-United-Stats" xr:uid="{2708AAED-83AF-44D9-929C-C5CF34A8E621}"/>
    <hyperlink ref="AK22" r:id="rId80" display="https://fbref.com/en/players/5a2cb25d/matchlogs/2023-2024/summary/Sofyan-Amrabat-Match-Logs" xr:uid="{A4BDF079-9DEF-484C-90B9-0143B8FFC0B0}"/>
    <hyperlink ref="B23" r:id="rId81" display="https://fbref.com/en/players/e34fc66d/Joachim-Andersen" xr:uid="{5A1C4AF9-A62C-4219-A67F-FB48F4B283EC}"/>
    <hyperlink ref="C23" r:id="rId82" display="https://fbref.com/en/country/DEN/Denmark-Football" xr:uid="{48CD0926-966E-498C-97B1-8B43D4D9DB01}"/>
    <hyperlink ref="E23" r:id="rId83" display="https://fbref.com/en/squads/47c64c55/Crystal-Palace-Stats" xr:uid="{1A681C01-072A-490F-B06D-C62A478621B0}"/>
    <hyperlink ref="AK23" r:id="rId84" display="https://fbref.com/en/players/e34fc66d/matchlogs/2023-2024/summary/Joachim-Andersen-Match-Logs" xr:uid="{8AFD5D79-1355-42A6-979A-3DCE96ECC7A6}"/>
    <hyperlink ref="B24" r:id="rId85" display="https://fbref.com/en/players/de31038e/Elliot-Anderson" xr:uid="{DEA82B1F-35DC-4535-90C4-01B821A38423}"/>
    <hyperlink ref="C24" r:id="rId86" display="https://fbref.com/en/country/SCO/Scotland-Football" xr:uid="{5DED22C0-C0C8-4311-A47B-7C9594A15677}"/>
    <hyperlink ref="E24" r:id="rId87" display="https://fbref.com/en/squads/b2b47a98/Newcastle-United-Stats" xr:uid="{7C25013B-B4CA-4A67-8368-6576A30F1CFC}"/>
    <hyperlink ref="AK24" r:id="rId88" display="https://fbref.com/en/players/de31038e/matchlogs/2023-2024/summary/Elliot-Anderson-Match-Logs" xr:uid="{80CB88F9-5F12-4EDA-A3C3-2CC3AD30D9A8}"/>
    <hyperlink ref="B25" r:id="rId89" display="https://fbref.com/en/players/e4238fb1/Jaidon-Anthony" xr:uid="{652E2A46-BCF1-4509-8ADF-00F33B3FE5C0}"/>
    <hyperlink ref="C25" r:id="rId90" display="https://fbref.com/en/country/ENG/England-Football" xr:uid="{D29ED8B9-1C87-475C-82CF-205145585E56}"/>
    <hyperlink ref="E25" r:id="rId91" display="https://fbref.com/en/squads/4ba7cbea/Bournemouth-Stats" xr:uid="{C881BBB3-2E96-45F5-8706-92689F30C479}"/>
    <hyperlink ref="AK25" r:id="rId92" display="https://fbref.com/en/players/e4238fb1/matchlogs/2023-2024/summary/Jaidon-Anthony-Match-Logs" xr:uid="{783B06FB-F1C9-415A-98D6-7028F615600B}"/>
    <hyperlink ref="B26" r:id="rId93" display="https://fbref.com/en/players/ac05f970/Michail-Antonio" xr:uid="{DD8992EF-3883-4783-BAFE-38CDE81BAA4B}"/>
    <hyperlink ref="C26" r:id="rId94" display="https://fbref.com/en/country/JAM/Jamaica-Football" xr:uid="{AB7FB92E-A156-4D22-AF3E-834103179F38}"/>
    <hyperlink ref="E26" r:id="rId95" display="https://fbref.com/en/squads/7c21e445/West-Ham-United-Stats" xr:uid="{14F4EE93-1BD1-4CED-A51C-21470C5B18D0}"/>
    <hyperlink ref="AK26" r:id="rId96" display="https://fbref.com/en/players/ac05f970/matchlogs/2023-2024/summary/Michail-Antonio-Match-Logs" xr:uid="{8E6E3AC5-5287-4F91-8443-630B42CD6892}"/>
    <hyperlink ref="B27" r:id="rId97" display="https://fbref.com/en/players/99127249/Antony" xr:uid="{2000C173-DC26-4AE5-8119-2FDD85AB8129}"/>
    <hyperlink ref="C27" r:id="rId98" display="https://fbref.com/en/country/BRA/Brazil-Football" xr:uid="{0B07F74E-9D6F-4B8C-B065-E899443C4315}"/>
    <hyperlink ref="E27" r:id="rId99" display="https://fbref.com/en/squads/19538871/Manchester-United-Stats" xr:uid="{1A1B9532-E822-45AA-A45C-43A574343BB7}"/>
    <hyperlink ref="AK27" r:id="rId100" display="https://fbref.com/en/players/99127249/matchlogs/2023-2024/summary/Antony-Match-Logs" xr:uid="{438BE820-DA2E-4335-8D22-D52A546FE840}"/>
    <hyperlink ref="B28" r:id="rId101" display="https://fbref.com/en/players/05e8ca6d/Cameron-Archer" xr:uid="{B6291604-DEB5-4C21-98F0-E189322F09D3}"/>
    <hyperlink ref="C28" r:id="rId102" display="https://fbref.com/en/country/ENG/England-Football" xr:uid="{83ABBE55-D1F5-430E-A22E-CDFF8B372139}"/>
    <hyperlink ref="E28" r:id="rId103" display="https://fbref.com/en/squads/1df6b87e/Sheffield-United-Stats" xr:uid="{6B21278B-47CC-498D-8C3C-A7B8312AA64D}"/>
    <hyperlink ref="AK28" r:id="rId104" display="https://fbref.com/en/players/05e8ca6d/matchlogs/2023-2024/summary/Cameron-Archer-Match-Logs" xr:uid="{536680A5-ADE7-49B2-8433-9A4F09D0D80C}"/>
    <hyperlink ref="B29" r:id="rId105" display="https://fbref.com/en/players/05e8ca6d/Cameron-Archer" xr:uid="{9122B88C-8FA4-4D8A-917D-963F5C819575}"/>
    <hyperlink ref="C29" r:id="rId106" display="https://fbref.com/en/country/ENG/England-Football" xr:uid="{C2F49FC2-C762-4318-8CEA-344996A3E111}"/>
    <hyperlink ref="E29" r:id="rId107" display="https://fbref.com/en/squads/8602292d/Aston-Villa-Stats" xr:uid="{D051F749-BB0C-4CC3-957C-FA9049B796F2}"/>
    <hyperlink ref="AK29" r:id="rId108" display="https://fbref.com/en/players/05e8ca6d/matchlogs/2023-2024/summary/Cameron-Archer-Match-Logs" xr:uid="{EF6E3B1A-4CAD-4516-A891-0B57D6269719}"/>
    <hyperlink ref="B30" r:id="rId109" display="https://fbref.com/en/players/2f965a72/Alphonse-Areola" xr:uid="{F9FB5807-835B-45E5-B3FA-FDAAD389E5D8}"/>
    <hyperlink ref="C30" r:id="rId110" display="https://fbref.com/en/country/FRA/France-Football" xr:uid="{5D1360B1-DF7D-452D-A2DC-3F042A0966E7}"/>
    <hyperlink ref="E30" r:id="rId111" display="https://fbref.com/en/squads/7c21e445/West-Ham-United-Stats" xr:uid="{B7B6CF38-B3AE-4891-97B8-1A80147AE32E}"/>
    <hyperlink ref="AK30" r:id="rId112" display="https://fbref.com/en/players/2f965a72/matchlogs/2023-2024/summary/Alphonse-Areola-Match-Logs" xr:uid="{FA909070-446D-4478-906E-BF46DA0F8B1A}"/>
    <hyperlink ref="B31" r:id="rId113" display="https://fbref.com/en/players/5c2b4f07/Serge-Aurier" xr:uid="{64E27CDD-6A9F-4724-81C6-548329CD3BB9}"/>
    <hyperlink ref="C31" r:id="rId114" display="https://fbref.com/en/country/CIV/Cote-dIvoire-Football" xr:uid="{1442A9B4-092A-47DB-9658-41E032AFFD7C}"/>
    <hyperlink ref="E31" r:id="rId115" display="https://fbref.com/en/squads/e4a775cb/Nottingham-Forest-Stats" xr:uid="{54D8988F-CBDE-4361-9548-83787DEC6424}"/>
    <hyperlink ref="AK31" r:id="rId116" display="https://fbref.com/en/players/5c2b4f07/matchlogs/2023-2024/summary/Serge-Aurier-Match-Logs" xr:uid="{DA6D1B77-E482-4A35-AF00-B30340C05BBA}"/>
    <hyperlink ref="B32" r:id="rId117" display="https://fbref.com/en/players/e5478b87/Taiwo-Awoniyi" xr:uid="{C92C3E26-DA59-4A1F-85EE-98B73B154B41}"/>
    <hyperlink ref="C32" r:id="rId118" display="https://fbref.com/en/country/NGA/Nigeria-Football" xr:uid="{1F18EB8C-00D9-4951-AB05-D47A458830DC}"/>
    <hyperlink ref="E32" r:id="rId119" display="https://fbref.com/en/squads/e4a775cb/Nottingham-Forest-Stats" xr:uid="{DE076607-21C7-4B2F-AE84-170385B53027}"/>
    <hyperlink ref="AK32" r:id="rId120" display="https://fbref.com/en/players/e5478b87/matchlogs/2023-2024/summary/Taiwo-Awoniyi-Match-Logs" xr:uid="{6EA71EF2-15CB-462C-8C66-1EE215F1B954}"/>
    <hyperlink ref="B33" r:id="rId121" display="https://fbref.com/en/players/da052c14/Jordan-Ayew" xr:uid="{6BDCE2C4-12F8-4D64-AF92-B4BB6A8BE6D6}"/>
    <hyperlink ref="C33" r:id="rId122" display="https://fbref.com/en/country/GHA/Ghana-Football" xr:uid="{4BA55572-805A-44FD-9676-C18F757C3672}"/>
    <hyperlink ref="E33" r:id="rId123" display="https://fbref.com/en/squads/47c64c55/Crystal-Palace-Stats" xr:uid="{3EA464E4-1B01-45CE-9165-E20465C2AA32}"/>
    <hyperlink ref="AK33" r:id="rId124" display="https://fbref.com/en/players/da052c14/matchlogs/2023-2024/summary/Jordan-Ayew-Match-Logs" xr:uid="{A9EAC1FF-3CA2-4E15-8FAC-025D6220F018}"/>
    <hyperlink ref="B34" r:id="rId125" display="https://fbref.com/en/players/3a233281/Leon-Bailey" xr:uid="{02C4E65E-2DE4-493B-977F-2E344705AD2C}"/>
    <hyperlink ref="C34" r:id="rId126" display="https://fbref.com/en/country/JAM/Jamaica-Football" xr:uid="{FCDEA38B-33D6-4BA5-AB19-749D3116C7B4}"/>
    <hyperlink ref="E34" r:id="rId127" display="https://fbref.com/en/squads/8602292d/Aston-Villa-Stats" xr:uid="{B69C2FD3-AFBA-4A57-9F27-7F26F76DC905}"/>
    <hyperlink ref="AK34" r:id="rId128" display="https://fbref.com/en/players/3a233281/matchlogs/2023-2024/summary/Leon-Bailey-Match-Logs" xr:uid="{6A5C1F81-F74B-45A2-9A42-80A9DE4750C0}"/>
    <hyperlink ref="B35" r:id="rId129" display="https://fbref.com/en/players/394854c4/George-Baldock" xr:uid="{3E241850-189B-4078-AA42-FA4A73F2868F}"/>
    <hyperlink ref="C35" r:id="rId130" display="https://fbref.com/en/country/GRE/Greece-Football" xr:uid="{DE8CC7D7-B3A5-46F0-B0BC-D9C1D89F0B4F}"/>
    <hyperlink ref="E35" r:id="rId131" display="https://fbref.com/en/squads/1df6b87e/Sheffield-United-Stats" xr:uid="{EA664A4D-22A2-41D0-9040-81960DC57EE8}"/>
    <hyperlink ref="AK35" r:id="rId132" display="https://fbref.com/en/players/394854c4/matchlogs/2023-2024/summary/George-Baldock-Match-Logs" xr:uid="{B4E96FF4-EE8A-4EA9-9726-EF66BE5D76BB}"/>
    <hyperlink ref="B36" r:id="rId133" display="https://fbref.com/en/players/a1390d2f/Carlos-Baleba" xr:uid="{2BBDC566-5741-4319-A9B2-0105FEB0ED5C}"/>
    <hyperlink ref="C36" r:id="rId134" display="https://fbref.com/en/country/CMR/Cameroon-Football" xr:uid="{CD2216A8-CE65-4828-9CA0-5648BF3CA0DB}"/>
    <hyperlink ref="E36" r:id="rId135" display="https://fbref.com/en/squads/d07537b9/Brighton-and-Hove-Albion-Stats" xr:uid="{A27BC872-ED95-40C2-8825-460CBD85DE47}"/>
    <hyperlink ref="AK36" r:id="rId136" display="https://fbref.com/en/players/a1390d2f/matchlogs/2023-2024/summary/Carlos-Baleba-Match-Logs" xr:uid="{5BF775A3-CE6A-4119-99C4-33488B1D548D}"/>
    <hyperlink ref="B37" r:id="rId137" display="https://fbref.com/en/players/2886c9b5/Shandon-Baptiste" xr:uid="{7E14AC11-FA11-4C9A-9B4B-C8621FD59788}"/>
    <hyperlink ref="C37" r:id="rId138" display="https://fbref.com/en/country/GRN/Grenada-Football" xr:uid="{1538BC06-61DE-45FA-A2E7-9417E9C5F13D}"/>
    <hyperlink ref="E37" r:id="rId139" display="https://fbref.com/en/squads/cd051869/Brentford-Stats" xr:uid="{631049DB-D514-4DD8-A305-33A34B28EFC1}"/>
    <hyperlink ref="AK37" r:id="rId140" display="https://fbref.com/en/players/2886c9b5/matchlogs/2023-2024/summary/Shandon-Baptiste-Match-Logs" xr:uid="{30CE5008-3B4A-4908-81B5-6F4E1C8E2F1C}"/>
    <hyperlink ref="B38" r:id="rId141" display="https://fbref.com/en/players/3a24769f/Ross-Barkley" xr:uid="{5C7F26BA-4D76-4624-A158-FBAA25D56158}"/>
    <hyperlink ref="C38" r:id="rId142" display="https://fbref.com/en/country/ENG/England-Football" xr:uid="{151925D0-3202-49E6-B50D-80D60A8F6FA1}"/>
    <hyperlink ref="E38" r:id="rId143" display="https://fbref.com/en/squads/e297cd13/Luton-Town-Stats" xr:uid="{F9B09164-1563-4F04-AA3F-799F1A2A9A45}"/>
    <hyperlink ref="AK38" r:id="rId144" display="https://fbref.com/en/players/3a24769f/matchlogs/2023-2024/summary/Ross-Barkley-Match-Logs" xr:uid="{65630153-F0F7-4B49-8605-4224DE1D043A}"/>
    <hyperlink ref="B39" r:id="rId145" display="https://fbref.com/en/players/3ea50f67/Harvey-Barnes" xr:uid="{2DED7412-C1DE-44F2-A8D1-A574E8D1ACF0}"/>
    <hyperlink ref="C39" r:id="rId146" display="https://fbref.com/en/country/ENG/England-Football" xr:uid="{99AA46E1-9309-49A9-A169-DD1F311DF1B3}"/>
    <hyperlink ref="E39" r:id="rId147" display="https://fbref.com/en/squads/b2b47a98/Newcastle-United-Stats" xr:uid="{C37D8566-DFE0-40E2-8526-202EA06828C7}"/>
    <hyperlink ref="AK39" r:id="rId148" display="https://fbref.com/en/players/3ea50f67/matchlogs/2023-2024/summary/Harvey-Barnes-Match-Logs" xr:uid="{CD1C4E30-D487-4724-8C70-EA8F695A5A0F}"/>
    <hyperlink ref="B40" r:id="rId149" display="https://fbref.com/en/players/1aa84968/Chris-Basham" xr:uid="{EEF66C7E-B55F-485A-B72B-18FBCC1AC614}"/>
    <hyperlink ref="C40" r:id="rId150" display="https://fbref.com/en/country/ENG/England-Football" xr:uid="{7DF9C3FE-A764-4010-998A-2B677B559191}"/>
    <hyperlink ref="E40" r:id="rId151" display="https://fbref.com/en/squads/1df6b87e/Sheffield-United-Stats" xr:uid="{E54E61DE-2F5C-4579-BFB7-7F89224361CC}"/>
    <hyperlink ref="AK40" r:id="rId152" display="https://fbref.com/en/players/1aa84968/matchlogs/2023-2024/summary/Chris-Basham-Match-Logs" xr:uid="{275D858D-8814-41CF-87C8-7D45EDB954BD}"/>
    <hyperlink ref="B41" r:id="rId153" display="https://fbref.com/en/players/a36524bf/Calvin-Bassey" xr:uid="{96AE4D69-96F0-4B6B-A189-E7B7A071D18F}"/>
    <hyperlink ref="C41" r:id="rId154" display="https://fbref.com/en/country/NGA/Nigeria-Football" xr:uid="{182F40E5-D7F9-436E-927E-417F19800393}"/>
    <hyperlink ref="E41" r:id="rId155" display="https://fbref.com/en/squads/fd962109/Fulham-Stats" xr:uid="{54395D73-FDCE-423D-B17E-0280A99A1B92}"/>
    <hyperlink ref="AK41" r:id="rId156" display="https://fbref.com/en/players/a36524bf/matchlogs/2023-2024/summary/Calvin-Bassey-Match-Logs" xr:uid="{22C409C9-7886-4C7E-9AE4-7C8815AD214F}"/>
    <hyperlink ref="B42" r:id="rId157" display="https://fbref.com/en/players/399e9474/Amarii-Bell" xr:uid="{5377D23D-AE21-4A10-8339-623973245B4F}"/>
    <hyperlink ref="C42" r:id="rId158" display="https://fbref.com/en/country/JAM/Jamaica-Football" xr:uid="{0828F90E-D536-431E-80E6-251FABD71BDC}"/>
    <hyperlink ref="E42" r:id="rId159" display="https://fbref.com/en/squads/e297cd13/Luton-Town-Stats" xr:uid="{54F1A4C3-DF1B-47BE-B764-3DFD9FFF47EB}"/>
    <hyperlink ref="AK42" r:id="rId160" display="https://fbref.com/en/players/399e9474/matchlogs/2023-2024/summary/Amarii-Bell-Match-Logs" xr:uid="{94B6C073-8EFF-4473-B8B5-37E7C46DE85F}"/>
    <hyperlink ref="B43" r:id="rId161" display="https://fbref.com/en/players/10f0fdd3/Jean-Ricner-Bellegarde" xr:uid="{091E49FB-27DF-4AB9-9839-DBCD614E568B}"/>
    <hyperlink ref="C43" r:id="rId162" display="https://fbref.com/en/country/FRA/France-Football" xr:uid="{BF652083-A14B-4A3A-A98C-AEA3699ECD5E}"/>
    <hyperlink ref="E43" r:id="rId163" display="https://fbref.com/en/squads/8cec06e1/Wolverhampton-Wanderers-Stats" xr:uid="{C34B57B1-D7A8-45FB-B92B-90F22EB8B88F}"/>
    <hyperlink ref="AK43" r:id="rId164" display="https://fbref.com/en/players/10f0fdd3/matchlogs/2023-2024/summary/Jean-Ricner-Bellegarde-Match-Logs" xr:uid="{07BD58E7-5FD1-4BCD-9963-5868929F3668}"/>
    <hyperlink ref="B44" r:id="rId165" display="https://fbref.com/en/players/9ade9ce1/Anis-Ben-Slimane" xr:uid="{2639A921-4C48-4E4C-B0DA-21A8EB00DAE6}"/>
    <hyperlink ref="C44" r:id="rId166" display="https://fbref.com/en/country/TUN/Tunisia-Football" xr:uid="{49337EE3-3143-4ACA-99BF-11B39B0ED11C}"/>
    <hyperlink ref="E44" r:id="rId167" display="https://fbref.com/en/squads/1df6b87e/Sheffield-United-Stats" xr:uid="{1BF977E2-2438-4B15-8598-30B4F1F4E2D1}"/>
    <hyperlink ref="AK44" r:id="rId168" display="https://fbref.com/en/players/9ade9ce1/matchlogs/2023-2024/summary/Anis-Ben-Slimane-Match-Logs" xr:uid="{12E4240C-EF58-4BD0-9C74-76A3C09474E2}"/>
    <hyperlink ref="B45" r:id="rId169" display="https://fbref.com/en/players/5a04fd92/Said-Benrahma" xr:uid="{DE257583-392F-4A46-892F-BA9646B2721C}"/>
    <hyperlink ref="C45" r:id="rId170" display="https://fbref.com/en/country/ALG/Algeria-Football" xr:uid="{5DBD2971-4865-4C45-B375-86FD28206737}"/>
    <hyperlink ref="E45" r:id="rId171" display="https://fbref.com/en/squads/7c21e445/West-Ham-United-Stats" xr:uid="{C0B2EE2F-F68B-490D-8D83-26CBCE252EBC}"/>
    <hyperlink ref="AK45" r:id="rId172" display="https://fbref.com/en/players/5a04fd92/matchlogs/2023-2024/summary/Said-Benrahma-Match-Logs" xr:uid="{69B634AB-199A-47F8-B8A8-ECE85A015AB4}"/>
    <hyperlink ref="B46" r:id="rId173" display="https://fbref.com/en/players/f72293fc/Johann-Berg-Gudmundsson" xr:uid="{BBDC7D5B-8164-4EE4-9ADD-D59928CDB205}"/>
    <hyperlink ref="C46" r:id="rId174" display="https://fbref.com/en/country/ISL/Iceland-Football" xr:uid="{DAF8E5A3-5FA0-401A-9976-E16702600D03}"/>
    <hyperlink ref="E46" r:id="rId175" display="https://fbref.com/en/squads/943e8050/Burnley-Stats" xr:uid="{157A64C3-C570-487F-B6F2-5D92863276EE}"/>
    <hyperlink ref="AK46" r:id="rId176" display="https://fbref.com/en/players/f72293fc/matchlogs/2023-2024/summary/Johann-Berg-Gudmundsson-Match-Logs" xr:uid="{91D01EB3-6486-406D-A94D-E27D64C964A6}"/>
    <hyperlink ref="B47" r:id="rId177" display="https://fbref.com/en/players/d0b6129f/Sander-Berge" xr:uid="{631293A6-60F0-4BDB-AA27-7F8673DAFE56}"/>
    <hyperlink ref="C47" r:id="rId178" display="https://fbref.com/en/country/NOR/Norway-Football" xr:uid="{6EFDEF76-3A48-4F49-986F-BD8A3E6CD95D}"/>
    <hyperlink ref="E47" r:id="rId179" display="https://fbref.com/en/squads/943e8050/Burnley-Stats" xr:uid="{48E797D0-6713-44EE-B0B8-C9C593A6134C}"/>
    <hyperlink ref="AK47" r:id="rId180" display="https://fbref.com/en/players/d0b6129f/matchlogs/2023-2024/summary/Sander-Berge-Match-Logs" xr:uid="{553DF952-5B03-46D6-84DE-977F7B9A4557}"/>
    <hyperlink ref="B48" r:id="rId181" display="https://fbref.com/en/players/2aaadf33/Luke-Berry" xr:uid="{0AD3E725-60F1-47D5-8477-08F68D856A0F}"/>
    <hyperlink ref="C48" r:id="rId182" display="https://fbref.com/en/country/ENG/England-Football" xr:uid="{3EA48597-A6AC-44EF-9558-9A326FA14DAA}"/>
    <hyperlink ref="E48" r:id="rId183" display="https://fbref.com/en/squads/e297cd13/Luton-Town-Stats" xr:uid="{6503716F-2B43-4C03-98C6-4153EB3729C1}"/>
    <hyperlink ref="AK48" r:id="rId184" display="https://fbref.com/en/players/2aaadf33/matchlogs/2023-2024/summary/Luke-Berry-Match-Logs" xr:uid="{C469574E-2A22-488D-B4B8-476EB8443537}"/>
    <hyperlink ref="B49" r:id="rId185" display="https://fbref.com/en/players/ed5c0319/Beto" xr:uid="{D3B27382-9591-497B-AC0D-42664C5C6919}"/>
    <hyperlink ref="C49" r:id="rId186" display="https://fbref.com/en/country/GNB/Guinea-Bissau-Football" xr:uid="{3D9D45D2-C309-4D39-92C4-80E1D50D7870}"/>
    <hyperlink ref="E49" r:id="rId187" display="https://fbref.com/en/squads/d3fd31cc/Everton-Stats" xr:uid="{06ED892B-CC27-4993-96A0-141224CBCCDC}"/>
    <hyperlink ref="AK49" r:id="rId188" display="https://fbref.com/en/players/ed5c0319/matchlogs/2023-2024/summary/Beto-Match-Logs" xr:uid="{34551D23-411C-411F-AAFB-95527AB5C1E9}"/>
    <hyperlink ref="B50" r:id="rId189" display="https://fbref.com/en/players/9af1f9ff/Jordan-Beyer" xr:uid="{717DF484-047E-448F-BBAA-9D5028910026}"/>
    <hyperlink ref="C50" r:id="rId190" display="https://fbref.com/en/country/GER/Germany-Football" xr:uid="{EE8B9D25-CCC6-41C2-AA00-75EAB86B9351}"/>
    <hyperlink ref="E50" r:id="rId191" display="https://fbref.com/en/squads/943e8050/Burnley-Stats" xr:uid="{645CACB3-6982-4546-AAA8-05FDF39D0F25}"/>
    <hyperlink ref="AK50" r:id="rId192" display="https://fbref.com/en/players/9af1f9ff/matchlogs/2023-2024/summary/Jordan-Beyer-Match-Logs" xr:uid="{BB796011-763B-41C6-A5B8-334776C1D54D}"/>
    <hyperlink ref="B51" r:id="rId193" display="https://fbref.com/en/players/d328a254/Philip-Billing" xr:uid="{E4331863-C867-4214-86FF-803E6B45B681}"/>
    <hyperlink ref="C51" r:id="rId194" display="https://fbref.com/en/country/DEN/Denmark-Football" xr:uid="{D7ADE567-056F-42F8-AE40-849CDD6BB891}"/>
    <hyperlink ref="E51" r:id="rId195" display="https://fbref.com/en/squads/4ba7cbea/Bournemouth-Stats" xr:uid="{AF0E24BA-A45C-4CC6-8123-ECF6263B1E94}"/>
    <hyperlink ref="AK51" r:id="rId196" display="https://fbref.com/en/players/d328a254/matchlogs/2023-2024/summary/Philip-Billing-Match-Logs" xr:uid="{094EF2BD-6012-4245-BA95-B4CA357ACA6A}"/>
    <hyperlink ref="B52" r:id="rId197" display="https://fbref.com/en/players/6c203af0/Yves-Bissouma" xr:uid="{0A05F2DC-0A04-4190-9B3E-CB512D7B826C}"/>
    <hyperlink ref="C52" r:id="rId198" display="https://fbref.com/en/country/MLI/Mali-Football" xr:uid="{FE7A79BF-BC16-4C3D-96F5-5064AFA43EA9}"/>
    <hyperlink ref="E52" r:id="rId199" display="https://fbref.com/en/squads/361ca564/Tottenham-Hotspur-Stats" xr:uid="{1C246101-DB6C-46EE-88DF-F0C72A608EA6}"/>
    <hyperlink ref="AK52" r:id="rId200" display="https://fbref.com/en/players/6c203af0/matchlogs/2023-2024/summary/Yves-Bissouma-Match-Logs" xr:uid="{32F612AD-9F7E-45EA-ADD8-E6EDB6A63815}"/>
    <hyperlink ref="B53" r:id="rId201" display="https://fbref.com/en/players/eed2427e/Oscar-Bobb" xr:uid="{34F42434-C418-43D1-BAE9-358E99110A8A}"/>
    <hyperlink ref="C53" r:id="rId202" display="https://fbref.com/en/country/NOR/Norway-Football" xr:uid="{0B6C4244-8DC8-4D55-994B-D0A07E6436AA}"/>
    <hyperlink ref="E53" r:id="rId203" display="https://fbref.com/en/squads/b8fd03ef/Manchester-City-Stats" xr:uid="{4D0C1490-C6F5-4BD7-BA7E-F70E60027A4A}"/>
    <hyperlink ref="AK53" r:id="rId204" display="https://fbref.com/en/players/eed2427e/matchlogs/2023-2024/summary/Oscar-Bobb-Match-Logs" xr:uid="{5126266C-495D-4367-A1FD-BB32EE3A36AF}"/>
    <hyperlink ref="B54" r:id="rId205" display="https://fbref.com/en/players/ae5019e6/Jayden-Bogle" xr:uid="{2EE112E8-AFDB-44C8-B100-DFB3A7771CC9}"/>
    <hyperlink ref="C54" r:id="rId206" display="https://fbref.com/en/country/ENG/England-Football" xr:uid="{11ED8DFA-2520-4B0A-8D60-EF9895D52701}"/>
    <hyperlink ref="E54" r:id="rId207" display="https://fbref.com/en/squads/1df6b87e/Sheffield-United-Stats" xr:uid="{31CEC588-21E4-4594-A786-301F0ECFF2CF}"/>
    <hyperlink ref="AK54" r:id="rId208" display="https://fbref.com/en/players/ae5019e6/matchlogs/2023-2024/summary/Jayden-Bogle-Match-Logs" xr:uid="{D65BFC2F-CD4C-4135-A6BC-50A4762C4DCF}"/>
    <hyperlink ref="B55" r:id="rId209" display="https://fbref.com/en/players/a4ac4b8f/Willy-Boly" xr:uid="{FEC82D2A-F8E3-498C-AB2B-7608B603FE45}"/>
    <hyperlink ref="C55" r:id="rId210" display="https://fbref.com/en/country/CIV/Cote-dIvoire-Football" xr:uid="{AC28C324-053C-4BB8-84B1-570994BE0D99}"/>
    <hyperlink ref="E55" r:id="rId211" display="https://fbref.com/en/squads/e4a775cb/Nottingham-Forest-Stats" xr:uid="{0EA6221C-AB21-4788-9D19-175E26758C0B}"/>
    <hyperlink ref="AK55" r:id="rId212" display="https://fbref.com/en/players/a4ac4b8f/matchlogs/2023-2024/summary/Willy-Boly-Match-Logs" xr:uid="{24A22706-80CA-4766-8CCC-861F85409C9D}"/>
    <hyperlink ref="B56" r:id="rId213" display="https://fbref.com/en/players/ccce7025/Sven-Botman" xr:uid="{8C6C1C35-0E02-43DB-8849-0D94D385F35E}"/>
    <hyperlink ref="C56" r:id="rId214" display="https://fbref.com/en/country/NED/Netherlands-Football" xr:uid="{E684782B-C607-427A-B27B-E887DAE68602}"/>
    <hyperlink ref="E56" r:id="rId215" display="https://fbref.com/en/squads/b2b47a98/Newcastle-United-Stats" xr:uid="{05C27121-E18B-4247-A896-607BD80D8748}"/>
    <hyperlink ref="AK56" r:id="rId216" display="https://fbref.com/en/players/ccce7025/matchlogs/2023-2024/summary/Sven-Botman-Match-Logs" xr:uid="{E7986F03-E0A7-440A-A006-4874F08AC133}"/>
    <hyperlink ref="B57" r:id="rId217" display="https://fbref.com/en/players/79c84d1c/Jarrod-Bowen" xr:uid="{E95DEF5F-E685-4EF2-8B64-1E321BB6F02F}"/>
    <hyperlink ref="C57" r:id="rId218" display="https://fbref.com/en/country/ENG/England-Football" xr:uid="{F0E1A0DD-BDCB-4525-9820-A7FED142461C}"/>
    <hyperlink ref="E57" r:id="rId219" display="https://fbref.com/en/squads/7c21e445/West-Ham-United-Stats" xr:uid="{C1F2210E-2378-46FD-907B-B8BAE7599BF9}"/>
    <hyperlink ref="AK57" r:id="rId220" display="https://fbref.com/en/players/79c84d1c/matchlogs/2023-2024/summary/Jarrod-Bowen-Match-Logs" xr:uid="{080EA068-A73A-424B-BA4F-001A8050F2E0}"/>
    <hyperlink ref="B58" r:id="rId221" display="https://fbref.com/en/players/c1949191/Jarrad-Branthwaite" xr:uid="{099039CE-B7C0-4AC8-9136-068DE1E728EC}"/>
    <hyperlink ref="C58" r:id="rId222" display="https://fbref.com/en/country/ENG/England-Football" xr:uid="{79B984AA-7888-4936-93DF-4EAC3A5B1EAA}"/>
    <hyperlink ref="E58" r:id="rId223" display="https://fbref.com/en/squads/d3fd31cc/Everton-Stats" xr:uid="{7391A304-996C-4106-9C6D-3E3BC4749916}"/>
    <hyperlink ref="AK58" r:id="rId224" display="https://fbref.com/en/players/c1949191/matchlogs/2023-2024/summary/Jarrad-Branthwaite-Match-Logs" xr:uid="{D8FFFAC6-FAB8-4B99-AC88-1D869C7344A5}"/>
    <hyperlink ref="B59" r:id="rId225" display="https://fbref.com/en/players/97220da2/Armando-Broja" xr:uid="{8CC70A18-726B-4C34-924A-B30D1852DD5C}"/>
    <hyperlink ref="C59" r:id="rId226" display="https://fbref.com/en/country/ALB/Albania-Football" xr:uid="{DA14DDD6-1CC7-4868-9D2A-63BDA28DB9EC}"/>
    <hyperlink ref="E59" r:id="rId227" display="https://fbref.com/en/squads/cff3d9bb/Chelsea-Stats" xr:uid="{EC81D95E-9A3A-4ABD-8676-0CBD9FFBD88C}"/>
    <hyperlink ref="AK59" r:id="rId228" display="https://fbref.com/en/players/97220da2/matchlogs/2023-2024/summary/Armando-Broja-Match-Logs" xr:uid="{C6B741D8-5C25-45CC-BBCA-31BC053A95D5}"/>
    <hyperlink ref="B60" r:id="rId229" display="https://fbref.com/en/players/5f346071/Andre-Brooks" xr:uid="{AB6B2554-CF17-4F75-BFB6-8AC6B5BFE06F}"/>
    <hyperlink ref="C60" r:id="rId230" display="https://fbref.com/en/country/ENG/England-Football" xr:uid="{65632E57-AF0C-41B5-B07A-F5169A02590E}"/>
    <hyperlink ref="E60" r:id="rId231" display="https://fbref.com/en/squads/1df6b87e/Sheffield-United-Stats" xr:uid="{270267AD-6833-4368-9E05-A3ADB4C1C7BF}"/>
    <hyperlink ref="AK60" r:id="rId232" display="https://fbref.com/en/players/5f346071/matchlogs/2023-2024/summary/Andre-Brooks-Match-Logs" xr:uid="{A5669B27-9EA8-4D5C-9781-AB5DEF2BB988}"/>
    <hyperlink ref="B61" r:id="rId233" display="https://fbref.com/en/players/dc4cae05/David-Brooks" xr:uid="{5DAD80D7-59CB-4DE1-BC26-DF58AC53A789}"/>
    <hyperlink ref="C61" r:id="rId234" display="https://fbref.com/en/country/WAL/Wales-Football" xr:uid="{CDE7C08C-E47F-49CE-86FD-B44C5688F094}"/>
    <hyperlink ref="E61" r:id="rId235" display="https://fbref.com/en/squads/4ba7cbea/Bournemouth-Stats" xr:uid="{ACCBE15B-CA22-4FDC-8C2A-33671E20E3B8}"/>
    <hyperlink ref="AK61" r:id="rId236" display="https://fbref.com/en/players/dc4cae05/matchlogs/2023-2024/summary/David-Brooks-Match-Logs" xr:uid="{01527E34-3B96-4CB1-8363-B615B9D79980}"/>
    <hyperlink ref="B62" r:id="rId237" display="https://fbref.com/en/players/ca18c8f1/Jacob-Brown" xr:uid="{18B20629-105D-4ED6-8172-95FC55D4273A}"/>
    <hyperlink ref="C62" r:id="rId238" display="https://fbref.com/en/country/SCO/Scotland-Football" xr:uid="{125C0C93-8AC7-424B-AE58-4389D2104937}"/>
    <hyperlink ref="E62" r:id="rId239" display="https://fbref.com/en/squads/e297cd13/Luton-Town-Stats" xr:uid="{B65427E9-779A-4EFC-97F3-F63C781271C9}"/>
    <hyperlink ref="AK62" r:id="rId240" display="https://fbref.com/en/players/ca18c8f1/matchlogs/2023-2024/summary/Jacob-Brown-Match-Logs" xr:uid="{C3003E79-EC76-48CD-BDD2-AADB1C0F6ECC}"/>
    <hyperlink ref="B63" r:id="rId241" display="https://fbref.com/en/players/47369df8/Josh-Brownhill" xr:uid="{792247B2-D4BD-43F3-AD2C-5E0A7D78E159}"/>
    <hyperlink ref="C63" r:id="rId242" display="https://fbref.com/en/country/ENG/England-Football" xr:uid="{15A1EE3B-C9BD-417A-8E34-CFA1DE1C4602}"/>
    <hyperlink ref="E63" r:id="rId243" display="https://fbref.com/en/squads/943e8050/Burnley-Stats" xr:uid="{3ABB47BE-FE36-4B11-BBC0-DB5A62759A7A}"/>
    <hyperlink ref="AK63" r:id="rId244" display="https://fbref.com/en/players/47369df8/matchlogs/2023-2024/summary/Josh-Brownhill-Match-Logs" xr:uid="{F3418C15-C58C-4F7E-B0D5-A1B5425D5EBF}"/>
    <hyperlink ref="B64" r:id="rId245" display="https://fbref.com/en/players/4e204552/Jacob-Bruun-Larsen" xr:uid="{C6719A31-8CB8-4EF9-A5E7-6DE788D010A9}"/>
    <hyperlink ref="C64" r:id="rId246" display="https://fbref.com/en/country/DEN/Denmark-Football" xr:uid="{0C5C6F70-7989-4CA6-8FC9-C22F94378AD7}"/>
    <hyperlink ref="E64" r:id="rId247" display="https://fbref.com/en/squads/943e8050/Burnley-Stats" xr:uid="{E8DF14C6-C050-42F9-85A5-DC98BB7B3F1F}"/>
    <hyperlink ref="AK64" r:id="rId248" display="https://fbref.com/en/players/4e204552/matchlogs/2023-2024/summary/Jacob-Bruun-Larsen-Match-Logs" xr:uid="{4FA02FDE-3C15-4F20-983C-6F47FA8E39C8}"/>
    <hyperlink ref="B65" r:id="rId249" display="https://fbref.com/en/players/bfc3b3a0/Hugo-Bueno" xr:uid="{E70A365B-7859-4647-9A6C-D1E6E93A724D}"/>
    <hyperlink ref="C65" r:id="rId250" display="https://fbref.com/en/country/ESP/Spain-Football" xr:uid="{634CD88B-19FC-46BE-954C-FDE6C3F66242}"/>
    <hyperlink ref="E65" r:id="rId251" display="https://fbref.com/en/squads/8cec06e1/Wolverhampton-Wanderers-Stats" xr:uid="{25D11FD0-FDEB-4C50-A59A-E97A64379718}"/>
    <hyperlink ref="AK65" r:id="rId252" display="https://fbref.com/en/players/bfc3b3a0/matchlogs/2023-2024/summary/Hugo-Bueno-Match-Logs" xr:uid="{FACE6F30-8E6D-450A-B5D5-EB4DA7B5C058}"/>
    <hyperlink ref="B66" r:id="rId253" display="https://fbref.com/en/players/468a7a91/Facundo-Buonanotte" xr:uid="{ABDF5B8C-EEE3-4E84-8C82-0CEB51A408F7}"/>
    <hyperlink ref="C66" r:id="rId254" display="https://fbref.com/en/country/ARG/Argentina-Football" xr:uid="{AEB8F243-4142-4013-AE43-D3FDCE58F278}"/>
    <hyperlink ref="E66" r:id="rId255" display="https://fbref.com/en/squads/d07537b9/Brighton-and-Hove-Albion-Stats" xr:uid="{2F3671F4-2F8A-4241-9C08-3D0EF21D7F0D}"/>
    <hyperlink ref="AK66" r:id="rId256" display="https://fbref.com/en/players/468a7a91/matchlogs/2023-2024/summary/Facundo-Buonanotte-Match-Logs" xr:uid="{C589B377-DDB5-45A3-941C-68418BB30A86}"/>
    <hyperlink ref="B67" r:id="rId257" display="https://fbref.com/en/players/a681b7b7/Reece-Burke" xr:uid="{4DE43CBD-3269-42AB-9F96-9D0ACBC8B14A}"/>
    <hyperlink ref="C67" r:id="rId258" display="https://fbref.com/en/country/ENG/England-Football" xr:uid="{69FDF2E5-9EBE-4250-A7BA-3F09B226C12B}"/>
    <hyperlink ref="E67" r:id="rId259" display="https://fbref.com/en/squads/e297cd13/Luton-Town-Stats" xr:uid="{9A853D2A-902A-458B-9258-7664B2273777}"/>
    <hyperlink ref="AK67" r:id="rId260" display="https://fbref.com/en/players/a681b7b7/matchlogs/2023-2024/summary/Reece-Burke-Match-Logs" xr:uid="{44E19018-7445-477B-8411-EB5A27DFC795}"/>
    <hyperlink ref="B68" r:id="rId261" display="https://fbref.com/en/players/b2d31e83/Dan-Burn" xr:uid="{653E2102-9B7B-4BF0-A48C-611C3B7D873D}"/>
    <hyperlink ref="C68" r:id="rId262" display="https://fbref.com/en/country/ENG/England-Football" xr:uid="{60F643A1-32E7-4667-925D-38BD3FE9B55C}"/>
    <hyperlink ref="E68" r:id="rId263" display="https://fbref.com/en/squads/b2b47a98/Newcastle-United-Stats" xr:uid="{423370C7-EE85-417C-AF9D-59AC046E9645}"/>
    <hyperlink ref="AK68" r:id="rId264" display="https://fbref.com/en/players/b2d31e83/matchlogs/2023-2024/summary/Dan-Burn-Match-Logs" xr:uid="{4DF4548A-B359-4357-84C2-0041F725632E}"/>
    <hyperlink ref="B69" r:id="rId265" display="https://fbref.com/en/players/dab84ad2/Mason-Burstow" xr:uid="{CE9CEE40-9A05-4960-8AF1-32CE5816078B}"/>
    <hyperlink ref="C69" r:id="rId266" display="https://fbref.com/en/country/ENG/England-Football" xr:uid="{EF8D954C-8F6D-4282-8FF3-170B7A38EF7B}"/>
    <hyperlink ref="E69" r:id="rId267" display="https://fbref.com/en/squads/cff3d9bb/Chelsea-Stats" xr:uid="{8E610E12-DB59-4C9D-8431-FB8BDC3991D4}"/>
    <hyperlink ref="AK69" r:id="rId268" display="https://fbref.com/en/players/dab84ad2/matchlogs/2023-2024/summary/Mason-Burstow-Match-Logs" xr:uid="{75851163-F857-483B-98C7-D7B609608F0E}"/>
    <hyperlink ref="B70" r:id="rId269" display="https://fbref.com/en/players/16264a81/Moises-Caicedo" xr:uid="{4CCD08C9-226B-4389-ADE2-101D31302BF2}"/>
    <hyperlink ref="C70" r:id="rId270" display="https://fbref.com/en/country/ECU/Ecuador-Football" xr:uid="{4155F81B-D790-4A91-811D-EEBD9FAABE92}"/>
    <hyperlink ref="E70" r:id="rId271" display="https://fbref.com/en/squads/cff3d9bb/Chelsea-Stats" xr:uid="{83D82690-83F2-45EB-9F36-2695309FF90A}"/>
    <hyperlink ref="AK70" r:id="rId272" display="https://fbref.com/en/players/16264a81/matchlogs/2023-2024/summary/Moises-Caicedo-Match-Logs" xr:uid="{D23C1EEF-1029-4499-8824-A20941505BEE}"/>
    <hyperlink ref="B71" r:id="rId273" display="https://fbref.com/en/players/a8748947/Tom-Cairney" xr:uid="{F80B42BA-F168-4C81-B775-8A8FCCC86C8B}"/>
    <hyperlink ref="C71" r:id="rId274" display="https://fbref.com/en/country/SCO/Scotland-Football" xr:uid="{380634DB-DF4D-4216-B6CE-AB1A5AA95B13}"/>
    <hyperlink ref="E71" r:id="rId275" display="https://fbref.com/en/squads/fd962109/Fulham-Stats" xr:uid="{35F38103-2F1B-4595-A025-29B0F118884E}"/>
    <hyperlink ref="AK71" r:id="rId276" display="https://fbref.com/en/players/a8748947/matchlogs/2023-2024/summary/Tom-Cairney-Match-Logs" xr:uid="{5B46D9E7-326F-4F03-A314-6A852D949255}"/>
    <hyperlink ref="B72" r:id="rId277" display="https://fbref.com/en/players/59e6e5bf/Dominic-Calvert-Lewin" xr:uid="{7F498506-3B4B-439F-85A0-421F2E0A2D44}"/>
    <hyperlink ref="C72" r:id="rId278" display="https://fbref.com/en/country/ENG/England-Football" xr:uid="{848407F8-B7CF-4FAC-A81B-C2CD6A26B386}"/>
    <hyperlink ref="E72" r:id="rId279" display="https://fbref.com/en/squads/d3fd31cc/Everton-Stats" xr:uid="{BC5E5D37-01FE-4C2C-9DA1-086FED7F33D9}"/>
    <hyperlink ref="AK72" r:id="rId280" display="https://fbref.com/en/players/59e6e5bf/matchlogs/2023-2024/summary/Dominic-Calvert-Lewin-Match-Logs" xr:uid="{0D8AC3A5-4447-4AF0-BC3B-DE70C1E5C29C}"/>
    <hyperlink ref="B73" r:id="rId281" display="https://fbref.com/en/players/4506aec5/Thomas-Cannon" xr:uid="{CF05F3D6-BC9F-40DD-8407-38898500D727}"/>
    <hyperlink ref="C73" r:id="rId282" display="https://fbref.com/en/country/IRL/Republic-of-Ireland-Football" xr:uid="{7781DB31-2B19-4B2D-B593-FA0C48D08008}"/>
    <hyperlink ref="E73" r:id="rId283" display="https://fbref.com/en/squads/d3fd31cc/Everton-Stats" xr:uid="{9223892C-6A6B-43CE-B686-72FF40DB11B4}"/>
    <hyperlink ref="AK73" r:id="rId284" display="https://fbref.com/en/players/4506aec5/matchlogs/2023-2024/summary/Thomas-Cannon-Match-Logs" xr:uid="{444B8476-DA57-4AD2-B8D1-BB08CCA01785}"/>
    <hyperlink ref="B74" r:id="rId285" display="https://fbref.com/en/players/b4a014b1/Diego-Carlos" xr:uid="{D14F6813-389A-4076-813B-55701C8097E3}"/>
    <hyperlink ref="C74" r:id="rId286" display="https://fbref.com/en/country/BRA/Brazil-Football" xr:uid="{006F72E7-5848-444A-A6F2-3B241D06E202}"/>
    <hyperlink ref="E74" r:id="rId287" display="https://fbref.com/en/squads/8602292d/Aston-Villa-Stats" xr:uid="{B1B97B05-FCF8-40CC-8F66-490B7B3C4793}"/>
    <hyperlink ref="AK74" r:id="rId288" display="https://fbref.com/en/players/b4a014b1/matchlogs/2023-2024/summary/Diego-Carlos-Match-Logs" xr:uid="{077080FB-1A9B-4A8E-8EBF-34943AE4199C}"/>
    <hyperlink ref="B75" r:id="rId289" display="https://fbref.com/en/players/4d224fe8/Casemiro" xr:uid="{F1805357-AB9B-4A82-8555-F2FD3A664FEF}"/>
    <hyperlink ref="C75" r:id="rId290" display="https://fbref.com/en/country/BRA/Brazil-Football" xr:uid="{F9BBE1A7-823B-4CEB-AB53-F5AC6C96B186}"/>
    <hyperlink ref="E75" r:id="rId291" display="https://fbref.com/en/squads/19538871/Manchester-United-Stats" xr:uid="{268438A7-21F9-4AB0-A8EF-40CA9AC437F5}"/>
    <hyperlink ref="AK75" r:id="rId292" display="https://fbref.com/en/players/4d224fe8/matchlogs/2023-2024/summary/Casemiro-Match-Logs" xr:uid="{1E985356-A50A-4AFF-BE49-5C784D858878}"/>
    <hyperlink ref="B76" r:id="rId293" display="https://fbref.com/en/players/2389cdc2/Matty-Cash" xr:uid="{4BAEAC9E-415F-409A-866F-8B9203BAFCD7}"/>
    <hyperlink ref="C76" r:id="rId294" display="https://fbref.com/en/country/POL/Poland-Football" xr:uid="{98744986-FFA2-43C4-828B-096E8333D18B}"/>
    <hyperlink ref="E76" r:id="rId295" display="https://fbref.com/en/squads/8602292d/Aston-Villa-Stats" xr:uid="{F991CC6C-1558-483B-9F7C-0136486100EF}"/>
    <hyperlink ref="AK76" r:id="rId296" display="https://fbref.com/en/players/2389cdc2/matchlogs/2023-2024/summary/Matty-Cash-Match-Logs" xr:uid="{B48A24F5-08EB-421C-8276-9D49828258C6}"/>
    <hyperlink ref="B77" r:id="rId297" display="https://fbref.com/en/players/197640fd/Timothy-Castagne" xr:uid="{598F8E8A-E926-40FA-8C61-0DD2541C9424}"/>
    <hyperlink ref="C77" r:id="rId298" display="https://fbref.com/en/country/BEL/Belgium-Football" xr:uid="{562646B5-C20C-444A-BC54-32B67FE986F1}"/>
    <hyperlink ref="E77" r:id="rId299" display="https://fbref.com/en/squads/fd962109/Fulham-Stats" xr:uid="{2E51181D-5ADB-4179-9C9F-EED609534F11}"/>
    <hyperlink ref="AK77" r:id="rId300" display="https://fbref.com/en/players/197640fd/matchlogs/2023-2024/summary/Timothy-Castagne-Match-Logs" xr:uid="{D5852168-9F92-4693-B316-2CB226B22FF0}"/>
    <hyperlink ref="B78" r:id="rId301" display="https://fbref.com/en/players/9cfbad36/Julio-Cesar-Enciso" xr:uid="{9F279DF8-1E25-498A-BB26-9BA1992D81B6}"/>
    <hyperlink ref="C78" r:id="rId302" display="https://fbref.com/en/country/PAR/Paraguay-Football" xr:uid="{12F29794-08FF-43DD-95CF-F4B11145B724}"/>
    <hyperlink ref="E78" r:id="rId303" display="https://fbref.com/en/squads/d07537b9/Brighton-and-Hove-Albion-Stats" xr:uid="{24D32F2D-1C16-48A7-9D23-EFF6E2A6006D}"/>
    <hyperlink ref="AK78" r:id="rId304" display="https://fbref.com/en/players/9cfbad36/matchlogs/2023-2024/summary/Julio-Cesar-Enciso-Match-Logs" xr:uid="{7F439C59-52E0-4527-86B3-9A8EE3773E8E}"/>
    <hyperlink ref="B79" r:id="rId305" display="https://fbref.com/en/players/890f108d/Youssef-Chermiti" xr:uid="{FD182CED-730E-474B-97E0-ED0BB8774017}"/>
    <hyperlink ref="C79" r:id="rId306" display="https://fbref.com/en/country/POR/Portugal-Football" xr:uid="{13E673E6-6644-4AC1-9179-A675BAF653C9}"/>
    <hyperlink ref="E79" r:id="rId307" display="https://fbref.com/en/squads/d3fd31cc/Everton-Stats" xr:uid="{4058349F-2E2D-475A-AC28-79825D20B34C}"/>
    <hyperlink ref="AK79" r:id="rId308" display="https://fbref.com/en/players/890f108d/matchlogs/2023-2024/summary/Youssef-Chermiti-Match-Logs" xr:uid="{AC1E689F-5C00-42E9-B460-57D7AE917471}"/>
    <hyperlink ref="B80" r:id="rId309" display="https://fbref.com/en/players/d2424d1b/Ben-Chilwell" xr:uid="{CDCB9546-EA2D-4E48-99EB-F61C386E9175}"/>
    <hyperlink ref="C80" r:id="rId310" display="https://fbref.com/en/country/ENG/England-Football" xr:uid="{43821505-6BE0-415B-81DA-3A9485AF3EC7}"/>
    <hyperlink ref="E80" r:id="rId311" display="https://fbref.com/en/squads/cff3d9bb/Chelsea-Stats" xr:uid="{16833EAB-FADB-4911-A8CD-98AEB735EB05}"/>
    <hyperlink ref="AK80" r:id="rId312" display="https://fbref.com/en/players/d2424d1b/matchlogs/2023-2024/summary/Ben-Chilwell-Match-Logs" xr:uid="{3F3CDA15-1DBE-419F-BA20-2C191DF4DE45}"/>
    <hyperlink ref="B81" r:id="rId313" display="https://fbref.com/en/players/2696b6a9/Tahith-Chong" xr:uid="{C6F9B544-5901-4DAA-9254-4B8FF37A3349}"/>
    <hyperlink ref="C81" r:id="rId314" display="https://fbref.com/en/country/NED/Netherlands-Football" xr:uid="{7163FDAB-21C1-41EB-AB49-32A18D7985F4}"/>
    <hyperlink ref="E81" r:id="rId315" display="https://fbref.com/en/squads/e297cd13/Luton-Town-Stats" xr:uid="{DEE7AF7A-C28B-4166-889D-086F2CA10A91}"/>
    <hyperlink ref="AK81" r:id="rId316" display="https://fbref.com/en/players/2696b6a9/matchlogs/2023-2024/summary/Tahith-Chong-Match-Logs" xr:uid="{31E55850-EF51-4A07-A8E8-02601E9128C8}"/>
    <hyperlink ref="B82" r:id="rId317" display="https://fbref.com/en/players/26ce2263/Ryan-Christie" xr:uid="{0844B829-A4A3-4056-89AE-B73C34A999A6}"/>
    <hyperlink ref="C82" r:id="rId318" display="https://fbref.com/en/country/SCO/Scotland-Football" xr:uid="{1E6B4BDC-7EED-4102-9104-218A25A8AE62}"/>
    <hyperlink ref="E82" r:id="rId319" display="https://fbref.com/en/squads/4ba7cbea/Bournemouth-Stats" xr:uid="{D14BF802-7929-4296-AA14-F273D76667B4}"/>
    <hyperlink ref="AK82" r:id="rId320" display="https://fbref.com/en/players/26ce2263/matchlogs/2023-2024/summary/Ryan-Christie-Match-Logs" xr:uid="{CE5EA8B3-BDEC-4E89-9916-763A3E95B66F}"/>
    <hyperlink ref="B83" r:id="rId321" display="https://fbref.com/en/players/b2f9c73e/Carney-Chukwuemeka" xr:uid="{DB5F7B9D-2319-4728-8DE3-455C78B8BE4A}"/>
    <hyperlink ref="C83" r:id="rId322" display="https://fbref.com/en/country/ENG/England-Football" xr:uid="{8470F1C7-3F83-4071-8DDF-A4E2087A1E4E}"/>
    <hyperlink ref="E83" r:id="rId323" display="https://fbref.com/en/squads/cff3d9bb/Chelsea-Stats" xr:uid="{879B2523-A11B-4E34-8528-6DFCB42D61D7}"/>
    <hyperlink ref="AK83" r:id="rId324" display="https://fbref.com/en/players/b2f9c73e/matchlogs/2023-2024/summary/Carney-Chukwuemeka-Match-Logs" xr:uid="{09877715-1C64-4D29-A10E-0D311F0ED6AE}"/>
    <hyperlink ref="B84" r:id="rId325" display="https://fbref.com/en/players/a8c19eb8/Nathan-Collins" xr:uid="{EB22A39C-B9C9-4994-8905-A09C737A388E}"/>
    <hyperlink ref="C84" r:id="rId326" display="https://fbref.com/en/country/IRL/Republic-of-Ireland-Football" xr:uid="{6FE1F233-2E68-486F-B6C8-375106D47756}"/>
    <hyperlink ref="E84" r:id="rId327" display="https://fbref.com/en/squads/cd051869/Brentford-Stats" xr:uid="{B47B6BC8-D545-402D-AA72-C7720CC1AF0E}"/>
    <hyperlink ref="AK84" r:id="rId328" display="https://fbref.com/en/players/a8c19eb8/matchlogs/2023-2024/summary/Nathan-Collins-Match-Logs" xr:uid="{E0783A01-3880-4A2E-9EB2-6FADE1993E7D}"/>
    <hyperlink ref="B85" r:id="rId329" display="https://fbref.com/en/players/700783e7/Levi-Colwill" xr:uid="{D93FDA2E-AB01-4241-AC59-A768B908E5EC}"/>
    <hyperlink ref="C85" r:id="rId330" display="https://fbref.com/en/country/ENG/England-Football" xr:uid="{3F59D7D2-0176-42F1-8767-AF5153B286DC}"/>
    <hyperlink ref="E85" r:id="rId331" display="https://fbref.com/en/squads/cff3d9bb/Chelsea-Stats" xr:uid="{6B24D68F-CFD5-4B27-B5C4-BD6022E4BE91}"/>
    <hyperlink ref="AK85" r:id="rId332" display="https://fbref.com/en/players/700783e7/matchlogs/2023-2024/summary/Levi-Colwill-Match-Logs" xr:uid="{F0270928-864C-49A5-BB46-E294B84D0884}"/>
    <hyperlink ref="B86" r:id="rId333" display="https://fbref.com/en/players/2afc7272/Lewis-Cook" xr:uid="{6377CBCB-C5BE-4CB8-8CFB-D5E7A838A01C}"/>
    <hyperlink ref="C86" r:id="rId334" display="https://fbref.com/en/country/ENG/England-Football" xr:uid="{96AE2E72-0343-4BB9-AEE6-CD31DC0F8D31}"/>
    <hyperlink ref="E86" r:id="rId335" display="https://fbref.com/en/squads/4ba7cbea/Bournemouth-Stats" xr:uid="{1D422863-F63F-46BC-BF8B-CF3B10053880}"/>
    <hyperlink ref="AK86" r:id="rId336" display="https://fbref.com/en/players/2afc7272/matchlogs/2023-2024/summary/Lewis-Cook-Match-Logs" xr:uid="{DEFC1074-BD51-4F65-9117-F77FBBAA891F}"/>
    <hyperlink ref="B87" r:id="rId337" display="https://fbref.com/en/players/74e12f1e/Jack-Cork" xr:uid="{D4933939-92CA-45ED-AA52-725E96E6D416}"/>
    <hyperlink ref="C87" r:id="rId338" display="https://fbref.com/en/country/ENG/England-Football" xr:uid="{0A23F2EF-9EF2-41C7-9534-6C51FC4A3D55}"/>
    <hyperlink ref="E87" r:id="rId339" display="https://fbref.com/en/squads/943e8050/Burnley-Stats" xr:uid="{8442C60F-B345-438A-B5C3-1514546FE786}"/>
    <hyperlink ref="AK87" r:id="rId340" display="https://fbref.com/en/players/74e12f1e/matchlogs/2023-2024/summary/Jack-Cork-Match-Logs" xr:uid="{B0F4E66E-152A-46A7-A9DC-990AF88B8547}"/>
    <hyperlink ref="B88" r:id="rId341" display="https://fbref.com/en/players/beb391dd/Maxwel-Cornet" xr:uid="{D88838C5-D024-46D4-B605-D2B1CDA95820}"/>
    <hyperlink ref="C88" r:id="rId342" display="https://fbref.com/en/country/CIV/Cote-dIvoire-Football" xr:uid="{4D33F5F1-CA28-4AE5-8AD9-FB905A32EDE9}"/>
    <hyperlink ref="E88" r:id="rId343" display="https://fbref.com/en/squads/7c21e445/West-Ham-United-Stats" xr:uid="{E3CC0C29-66EC-40BE-A769-D389B2C67C03}"/>
    <hyperlink ref="AK88" r:id="rId344" display="https://fbref.com/en/players/beb391dd/matchlogs/2023-2024/summary/Maxwel-Cornet-Match-Logs" xr:uid="{029C6524-0A84-4EE3-A7D1-22EE5F530B4D}"/>
    <hyperlink ref="B89" r:id="rId345" display="https://fbref.com/en/players/fdf3cb77/Vladimir-Coufal" xr:uid="{79668964-0A2A-402D-8800-5C06AD6D3D88}"/>
    <hyperlink ref="C89" r:id="rId346" display="https://fbref.com/en/country/CZE/Czech-Republic-Football" xr:uid="{8C9DF641-5149-4C75-8CD8-A5F548B0B78D}"/>
    <hyperlink ref="E89" r:id="rId347" display="https://fbref.com/en/squads/7c21e445/West-Ham-United-Stats" xr:uid="{6C34CFFA-2988-4D57-88F1-55B195E7CB8A}"/>
    <hyperlink ref="AK89" r:id="rId348" display="https://fbref.com/en/players/fdf3cb77/matchlogs/2023-2024/summary/Vladimir-Coufal-Match-Logs" xr:uid="{A1E7F08C-B838-4614-AAB7-24A6DAC64D83}"/>
    <hyperlink ref="B90" r:id="rId349" display="https://fbref.com/en/players/0ef89a37/Philippe-Coutinho" xr:uid="{E999AF2A-3A84-4CE5-BA95-AA76DFB51C60}"/>
    <hyperlink ref="C90" r:id="rId350" display="https://fbref.com/en/country/BRA/Brazil-Football" xr:uid="{E9C1056B-4608-4909-AA2E-6315F48CBA31}"/>
    <hyperlink ref="E90" r:id="rId351" display="https://fbref.com/en/squads/8602292d/Aston-Villa-Stats" xr:uid="{2A5E9996-98EA-42D5-9460-4771B9269BB9}"/>
    <hyperlink ref="AK90" r:id="rId352" display="https://fbref.com/en/players/0ef89a37/matchlogs/2023-2024/summary/Philippe-Coutinho-Match-Logs" xr:uid="{0C7E0EDD-F208-426D-9984-A422947B164B}"/>
    <hyperlink ref="B91" r:id="rId353" display="https://fbref.com/en/players/f6d7d690/Josh-Cullen" xr:uid="{128FD16A-6BD1-41F4-BCA5-D143FAB3B50C}"/>
    <hyperlink ref="C91" r:id="rId354" display="https://fbref.com/en/country/IRL/Republic-of-Ireland-Football" xr:uid="{CFF27F53-786C-42C6-A605-CE99F2D36FF5}"/>
    <hyperlink ref="E91" r:id="rId355" display="https://fbref.com/en/squads/943e8050/Burnley-Stats" xr:uid="{EA754664-EA93-4684-98BE-3624435E24F2}"/>
    <hyperlink ref="AK91" r:id="rId356" display="https://fbref.com/en/players/f6d7d690/matchlogs/2023-2024/summary/Josh-Cullen-Match-Logs" xr:uid="{3BD7FB9A-F225-47D0-9C3F-F9E829DFED94}"/>
    <hyperlink ref="B92" r:id="rId357" display="https://fbref.com/en/players/dc62b55d/Matheus-Cunha" xr:uid="{7044E3F1-7ABE-4634-9464-22920A57803F}"/>
    <hyperlink ref="C92" r:id="rId358" display="https://fbref.com/en/country/BRA/Brazil-Football" xr:uid="{BE51759C-7EC3-47E9-80AA-B76A913D4E16}"/>
    <hyperlink ref="E92" r:id="rId359" display="https://fbref.com/en/squads/8cec06e1/Wolverhampton-Wanderers-Stats" xr:uid="{E2C10335-AF82-4791-A64C-6BD9E8945C0E}"/>
    <hyperlink ref="AK92" r:id="rId360" display="https://fbref.com/en/players/dc62b55d/matchlogs/2023-2024/summary/Matheus-Cunha-Match-Logs" xr:uid="{3A66CB57-C01E-45A3-9A2F-9EA8B705AE8D}"/>
    <hyperlink ref="B93" r:id="rId361" display="https://fbref.com/en/players/db4ed67b/Mahmoud-Dahoud" xr:uid="{FB342E88-D163-4F08-877B-406264CC8636}"/>
    <hyperlink ref="C93" r:id="rId362" display="https://fbref.com/en/country/GER/Germany-Football" xr:uid="{64D71CED-9241-44A7-B3F7-8E3341BCB33E}"/>
    <hyperlink ref="E93" r:id="rId363" display="https://fbref.com/en/squads/d07537b9/Brighton-and-Hove-Albion-Stats" xr:uid="{4AFD39B6-2100-4FAD-86B8-5417398AA490}"/>
    <hyperlink ref="AK93" r:id="rId364" display="https://fbref.com/en/players/db4ed67b/matchlogs/2023-2024/summary/Mahmoud-Dahoud-Match-Logs" xr:uid="{E8E7E6F2-E62D-4AF6-90FD-30B62B2007CA}"/>
    <hyperlink ref="B94" r:id="rId365" display="https://fbref.com/en/players/93e08bce/Ameen-Al-Dakhil" xr:uid="{E2B1314C-3080-41C7-BD14-934C65045616}"/>
    <hyperlink ref="C94" r:id="rId366" display="https://fbref.com/en/country/BEL/Belgium-Football" xr:uid="{0042BDF7-19CB-475D-AE79-3563A7F947AE}"/>
    <hyperlink ref="E94" r:id="rId367" display="https://fbref.com/en/squads/943e8050/Burnley-Stats" xr:uid="{305A7C60-54CE-4899-B83B-54C3188B1F5B}"/>
    <hyperlink ref="AK94" r:id="rId368" display="https://fbref.com/en/players/93e08bce/matchlogs/2023-2024/summary/Ameen-Al-Dakhil-Match-Logs" xr:uid="{DC77DE6C-A0A6-458F-9074-0C6EDB0794A9}"/>
    <hyperlink ref="B95" r:id="rId369" display="https://fbref.com/en/players/d9565625/Diogo-Dalot" xr:uid="{E840379E-85DE-428F-B0AE-C3604057C6FE}"/>
    <hyperlink ref="C95" r:id="rId370" display="https://fbref.com/en/country/POR/Portugal-Football" xr:uid="{7463164C-3F2B-416F-B891-19053B7337D7}"/>
    <hyperlink ref="E95" r:id="rId371" display="https://fbref.com/en/squads/19538871/Manchester-United-Stats" xr:uid="{BFE6F843-3C2D-4B3D-A28C-AC6DE12C4F66}"/>
    <hyperlink ref="AK95" r:id="rId372" display="https://fbref.com/en/players/d9565625/matchlogs/2023-2024/summary/Diogo-Dalot-Match-Logs" xr:uid="{C840F5A4-5704-465E-80BF-200AF0DC3065}"/>
    <hyperlink ref="B96" r:id="rId373" display="https://fbref.com/en/players/215f3907/Mikkel-Damsgaard" xr:uid="{1CDB7AA5-3DEF-4B97-892D-8FEAD78AC95F}"/>
    <hyperlink ref="C96" r:id="rId374" display="https://fbref.com/en/country/DEN/Denmark-Football" xr:uid="{51E5D121-13FF-4CE8-8FA5-6968EF7F675A}"/>
    <hyperlink ref="E96" r:id="rId375" display="https://fbref.com/en/squads/cd051869/Brentford-Stats" xr:uid="{A017C58F-F08F-441E-8122-458F8591147D}"/>
    <hyperlink ref="AK96" r:id="rId376" display="https://fbref.com/en/players/215f3907/matchlogs/2023-2024/summary/Mikkel-Damsgaard-Match-Logs" xr:uid="{D98D5C6D-737F-46A2-BF8F-6083C0800451}"/>
    <hyperlink ref="B97" r:id="rId377" display="https://fbref.com/en/players/a816dbfb/Danilo" xr:uid="{C6157616-601A-4251-93D0-906F5BFB6A39}"/>
    <hyperlink ref="C97" r:id="rId378" display="https://fbref.com/en/country/BRA/Brazil-Football" xr:uid="{D571988D-E19C-4E27-A967-0D286BDCCCD5}"/>
    <hyperlink ref="E97" r:id="rId379" display="https://fbref.com/en/squads/e4a775cb/Nottingham-Forest-Stats" xr:uid="{7AAAA39A-A395-4F5F-B9A7-E3982E5F64D8}"/>
    <hyperlink ref="AK97" r:id="rId380" display="https://fbref.com/en/players/a816dbfb/matchlogs/2023-2024/summary/Danilo-Match-Logs" xr:uid="{19A24900-B69C-40DE-A961-56DF9DF7A01C}"/>
    <hyperlink ref="B98" r:id="rId381" display="https://fbref.com/en/players/f08490a6/Arnaut-Danjuma" xr:uid="{27EF17BE-A473-4D7B-8E7E-5D2D17DA9187}"/>
    <hyperlink ref="C98" r:id="rId382" display="https://fbref.com/en/country/NED/Netherlands-Football" xr:uid="{E54E1326-1E5B-405F-9BEA-B202AE347E78}"/>
    <hyperlink ref="E98" r:id="rId383" display="https://fbref.com/en/squads/d3fd31cc/Everton-Stats" xr:uid="{51470F42-9434-4F29-BB00-B13F80D7D68E}"/>
    <hyperlink ref="AK98" r:id="rId384" display="https://fbref.com/en/players/f08490a6/matchlogs/2023-2024/summary/Arnaut-Danjuma-Match-Logs" xr:uid="{6ABDC67C-0F2E-44FF-8435-6AAA2D61A37D}"/>
    <hyperlink ref="B99" r:id="rId385" display="https://fbref.com/en/players/60344e4f/Josh-Dasilva" xr:uid="{ED30D41E-5B03-411D-8C0F-1CF8CD012E85}"/>
    <hyperlink ref="C99" r:id="rId386" display="https://fbref.com/en/country/ENG/England-Football" xr:uid="{CDEF5259-CA24-4DF4-8475-E5ED7CC185EC}"/>
    <hyperlink ref="E99" r:id="rId387" display="https://fbref.com/en/squads/cd051869/Brentford-Stats" xr:uid="{1162F469-131B-4077-8050-1F377D64F78D}"/>
    <hyperlink ref="AK99" r:id="rId388" display="https://fbref.com/en/players/60344e4f/matchlogs/2023-2024/summary/Josh-Dasilva-Match-Logs" xr:uid="{D0AACDC8-E655-48F0-9028-BACE251BAC75}"/>
    <hyperlink ref="B100" r:id="rId389" display="https://fbref.com/en/players/44781702/Ben-Davies" xr:uid="{80A011C2-E536-4E1A-9534-F71B1B229423}"/>
    <hyperlink ref="C100" r:id="rId390" display="https://fbref.com/en/country/WAL/Wales-Football" xr:uid="{748455E9-68B0-4D86-B007-C232E4D24FF4}"/>
    <hyperlink ref="E100" r:id="rId391" display="https://fbref.com/en/squads/361ca564/Tottenham-Hotspur-Stats" xr:uid="{525F5911-E320-4728-B366-B1D275C1ACFE}"/>
    <hyperlink ref="AK100" r:id="rId392" display="https://fbref.com/en/players/44781702/matchlogs/2023-2024/summary/Ben-Davies-Match-Logs" xr:uid="{29E40396-4B0E-49C3-B3A5-9335FDFE650D}"/>
    <hyperlink ref="B101" r:id="rId393" display="https://fbref.com/en/players/9228b07c/Tom-Davies" xr:uid="{323669F8-4A28-4334-B987-F737C94E76D1}"/>
    <hyperlink ref="C101" r:id="rId394" display="https://fbref.com/en/country/ENG/England-Football" xr:uid="{12671AF7-8E63-4062-87C7-2D1C04394F2C}"/>
    <hyperlink ref="E101" r:id="rId395" display="https://fbref.com/en/squads/1df6b87e/Sheffield-United-Stats" xr:uid="{187E46BB-9880-48F1-B32C-C66344B0BBCA}"/>
    <hyperlink ref="AK101" r:id="rId396" display="https://fbref.com/en/players/9228b07c/matchlogs/2023-2024/summary/Tom-Davies-Match-Logs" xr:uid="{EAA3966D-CA3F-4DF9-A06F-7E28CD6A69D7}"/>
    <hyperlink ref="B102" r:id="rId397" display="https://fbref.com/en/players/3e9e06cb/Craig-Dawson" xr:uid="{E69EB88B-BFC3-4939-BEAA-619952E98F14}"/>
    <hyperlink ref="C102" r:id="rId398" display="https://fbref.com/en/country/ENG/England-Football" xr:uid="{8E1DA206-8EE1-4DF9-AB60-851C2FF2EFDD}"/>
    <hyperlink ref="E102" r:id="rId399" display="https://fbref.com/en/squads/8cec06e1/Wolverhampton-Wanderers-Stats" xr:uid="{B9E1F917-C353-4F0F-9F9B-4BE3830B72C6}"/>
    <hyperlink ref="AK102" r:id="rId400" display="https://fbref.com/en/players/3e9e06cb/matchlogs/2023-2024/summary/Craig-Dawson-Match-Logs" xr:uid="{106E2F50-C799-4DC3-A0C1-057094C80AA3}"/>
    <hyperlink ref="B103" r:id="rId401" display="https://fbref.com/en/players/e46012d4/Kevin-De-Bruyne" xr:uid="{2A1E463E-0FA9-4697-925D-023938C8F9A1}"/>
    <hyperlink ref="C103" r:id="rId402" display="https://fbref.com/en/country/BEL/Belgium-Football" xr:uid="{99D15F71-11A7-42DF-8E14-3C4576FCFF52}"/>
    <hyperlink ref="E103" r:id="rId403" display="https://fbref.com/en/squads/b8fd03ef/Manchester-City-Stats" xr:uid="{18D1F7CE-C584-44D8-A521-B6031F87527A}"/>
    <hyperlink ref="AK103" r:id="rId404" display="https://fbref.com/en/players/e46012d4/matchlogs/2023-2024/summary/Kevin-De-Bruyne-Match-Logs" xr:uid="{E8FF472D-F288-4F5E-850A-4C75A62E9C3E}"/>
    <hyperlink ref="B104" r:id="rId405" display="https://fbref.com/en/players/b737f944/Hannes-Delcroix" xr:uid="{BBFF4199-A992-4423-97E4-3383B74D023D}"/>
    <hyperlink ref="C104" r:id="rId406" display="https://fbref.com/en/country/BEL/Belgium-Football" xr:uid="{65117E22-08D5-4075-8B07-8F6FC3D3AE4E}"/>
    <hyperlink ref="E104" r:id="rId407" display="https://fbref.com/en/squads/943e8050/Burnley-Stats" xr:uid="{D1CFD0CC-7D34-4BAD-A556-EA6DC8858830}"/>
    <hyperlink ref="AK104" r:id="rId408" display="https://fbref.com/en/players/b737f944/matchlogs/2023-2024/summary/Hannes-Delcroix-Match-Logs" xr:uid="{48D0E91F-2AC7-4678-9E6E-1C8969D1670B}"/>
    <hyperlink ref="B105" r:id="rId409" display="https://fbref.com/en/players/5a7301ae/Leander-Dendoncker" xr:uid="{969D6CFF-2210-41BF-A1F7-92EA18727605}"/>
    <hyperlink ref="C105" r:id="rId410" display="https://fbref.com/en/country/BEL/Belgium-Football" xr:uid="{01FC8867-4665-444D-A676-9E76251773A9}"/>
    <hyperlink ref="E105" r:id="rId411" display="https://fbref.com/en/squads/8602292d/Aston-Villa-Stats" xr:uid="{EB1F7955-D5FF-405D-94AC-C000550B501E}"/>
    <hyperlink ref="AK105" r:id="rId412" display="https://fbref.com/en/players/5a7301ae/matchlogs/2023-2024/summary/Leander-Dendoncker-Match-Logs" xr:uid="{25252B8C-5826-409D-8F86-63F5ECF4EFAA}"/>
    <hyperlink ref="B106" r:id="rId413" display="https://fbref.com/en/players/aeed5c06/Moussa-Diaby" xr:uid="{F56BFB84-A042-40DF-BB77-BAD51EF70999}"/>
    <hyperlink ref="C106" r:id="rId414" display="https://fbref.com/en/country/FRA/France-Football" xr:uid="{6AD31FE0-DF5D-4449-97DB-C5EDD5A7DFBB}"/>
    <hyperlink ref="E106" r:id="rId415" display="https://fbref.com/en/squads/8602292d/Aston-Villa-Stats" xr:uid="{F0AB295A-F1CE-480D-9847-026D49515B51}"/>
    <hyperlink ref="AK106" r:id="rId416" display="https://fbref.com/en/players/aeed5c06/matchlogs/2023-2024/summary/Moussa-Diaby-Match-Logs" xr:uid="{6D0B2E67-9DDA-40BE-8507-6B9021310B65}"/>
    <hyperlink ref="B107" r:id="rId417" display="https://fbref.com/en/players/31c69ef1/Ruben-Dias" xr:uid="{64795D4C-60E6-4095-A50B-C0FE959E0AF2}"/>
    <hyperlink ref="C107" r:id="rId418" display="https://fbref.com/en/country/POR/Portugal-Football" xr:uid="{5A5B5FE4-4B0E-417E-B53C-8FB8D61A28DB}"/>
    <hyperlink ref="E107" r:id="rId419" display="https://fbref.com/en/squads/b8fd03ef/Manchester-City-Stats" xr:uid="{CC743CE6-B386-4EAD-A4B1-5F8FC0EEF074}"/>
    <hyperlink ref="AK107" r:id="rId420" display="https://fbref.com/en/players/31c69ef1/matchlogs/2023-2024/summary/Ruben-Dias-Match-Logs" xr:uid="{2CEBDD9C-A15D-4BD6-BCD5-D00415FB4CF5}"/>
    <hyperlink ref="B108" r:id="rId421" display="https://fbref.com/en/players/4a1a9578/Luis-Diaz" xr:uid="{A388196A-9C0C-40BF-AD96-51765B4FA189}"/>
    <hyperlink ref="C108" r:id="rId422" display="https://fbref.com/en/country/COL/Colombia-Football" xr:uid="{56F79542-05A9-469E-AA5A-5F1D3F7A937A}"/>
    <hyperlink ref="E108" r:id="rId423" display="https://fbref.com/en/squads/822bd0ba/Liverpool-Stats" xr:uid="{60D06BD4-6507-4E35-91DD-20F1C8C4CE37}"/>
    <hyperlink ref="AK108" r:id="rId424" display="https://fbref.com/en/players/4a1a9578/matchlogs/2023-2024/summary/Luis-Diaz-Match-Logs" xr:uid="{CD4F8C10-F098-4237-BD01-0366978B2E92}"/>
    <hyperlink ref="B109" r:id="rId425" display="https://fbref.com/en/players/1b84dbe1/Lucas-Digne" xr:uid="{F5B8555C-6601-4834-8D59-8EF54384F40B}"/>
    <hyperlink ref="C109" r:id="rId426" display="https://fbref.com/en/country/FRA/France-Football" xr:uid="{C8589309-64B9-4883-AE82-0EE69FB17B28}"/>
    <hyperlink ref="E109" r:id="rId427" display="https://fbref.com/en/squads/8602292d/Aston-Villa-Stats" xr:uid="{DE07C4A5-3701-4E7E-8FD7-8E7743095993}"/>
    <hyperlink ref="AK109" r:id="rId428" display="https://fbref.com/en/players/1b84dbe1/matchlogs/2023-2024/summary/Lucas-Digne-Match-Logs" xr:uid="{515F2600-D9E1-4DEA-A3BE-18A6472AEBF0}"/>
    <hyperlink ref="B110" r:id="rId429" display="https://fbref.com/en/players/a712ca2b/Issa-Diop" xr:uid="{507015C8-E5C4-4A94-B4AD-0BF8816F2F80}"/>
    <hyperlink ref="C110" r:id="rId430" display="https://fbref.com/en/country/FRA/France-Football" xr:uid="{51B0A237-B288-47C0-899F-A936AFFE0854}"/>
    <hyperlink ref="E110" r:id="rId431" display="https://fbref.com/en/squads/fd962109/Fulham-Stats" xr:uid="{3BC0898A-564D-47E6-A61F-F6E940663C13}"/>
    <hyperlink ref="AK110" r:id="rId432" display="https://fbref.com/en/players/a712ca2b/matchlogs/2023-2024/summary/Issa-Diop-Match-Logs" xr:uid="{07927752-D9F9-4AA7-AB19-B75E19749B44}"/>
    <hyperlink ref="B111" r:id="rId433" display="https://fbref.com/en/players/ad82197c/Axel-Disasi" xr:uid="{59B5EABB-C75E-457F-BE6A-A00583C7744A}"/>
    <hyperlink ref="C111" r:id="rId434" display="https://fbref.com/en/country/FRA/France-Football" xr:uid="{6907FFC4-4108-4C33-B6DE-40D65F24A875}"/>
    <hyperlink ref="E111" r:id="rId435" display="https://fbref.com/en/squads/cff3d9bb/Chelsea-Stats" xr:uid="{D342CFEB-859B-47DF-9254-FE80F471A576}"/>
    <hyperlink ref="AK111" r:id="rId436" display="https://fbref.com/en/players/ad82197c/matchlogs/2023-2024/summary/Axel-Disasi-Match-Logs" xr:uid="{7EBFFA50-E489-470F-AC09-CA3FAC8C73F7}"/>
    <hyperlink ref="B112" r:id="rId437" display="https://fbref.com/en/players/733f1a7d/Ben-Doak" xr:uid="{3CE2725D-7DC7-4F21-B90B-A51FB24559F8}"/>
    <hyperlink ref="C112" r:id="rId438" display="https://fbref.com/en/country/SCO/Scotland-Football" xr:uid="{8219F6FE-7FBF-41D4-B50C-2E79EB3C9EF0}"/>
    <hyperlink ref="E112" r:id="rId439" display="https://fbref.com/en/squads/822bd0ba/Liverpool-Stats" xr:uid="{8D43BA1E-D97F-4EC3-AC5C-14A0BF899755}"/>
    <hyperlink ref="AK112" r:id="rId440" display="https://fbref.com/en/players/733f1a7d/matchlogs/2023-2024/summary/Ben-Doak-Match-Logs" xr:uid="{BB5BD20C-FC12-4C1A-B1B9-C501A4E05795}"/>
    <hyperlink ref="B113" r:id="rId441" display="https://fbref.com/en/players/e814e1cf/Lewis-Dobbin" xr:uid="{0AE6F6F4-329C-4CB3-A246-B8F515CDD0BB}"/>
    <hyperlink ref="C113" r:id="rId442" display="https://fbref.com/en/country/ENG/England-Football" xr:uid="{8B6C1B8D-B4B1-4CF5-A3C8-32DD69BBE308}"/>
    <hyperlink ref="E113" r:id="rId443" display="https://fbref.com/en/squads/d3fd31cc/Everton-Stats" xr:uid="{FCFB3063-4D73-4E1C-A4E3-528020A87D1A}"/>
    <hyperlink ref="AK113" r:id="rId444" display="https://fbref.com/en/players/e814e1cf/matchlogs/2023-2024/summary/Lewis-Dobbin-Match-Logs" xr:uid="{1FD04F19-0469-48E2-A09F-651F7DE7E5D9}"/>
    <hyperlink ref="B114" r:id="rId445" display="https://fbref.com/en/players/d557d734/Matt-Doherty" xr:uid="{E46D64AA-AE15-4016-903F-B7E0ED31618C}"/>
    <hyperlink ref="C114" r:id="rId446" display="https://fbref.com/en/country/IRL/Republic-of-Ireland-Football" xr:uid="{BA06B6FA-AF67-4F13-BC52-FADF7D89C799}"/>
    <hyperlink ref="E114" r:id="rId447" display="https://fbref.com/en/squads/8cec06e1/Wolverhampton-Wanderers-Stats" xr:uid="{D1E31D6A-FCDB-4BBF-89B0-920147BA2D08}"/>
    <hyperlink ref="AK114" r:id="rId448" display="https://fbref.com/en/players/d557d734/matchlogs/2023-2024/summary/Matt-Doherty-Match-Logs" xr:uid="{F548DF2D-BBAF-4B58-8571-90C5A555D677}"/>
    <hyperlink ref="B115" r:id="rId449" display="https://fbref.com/en/players/fffea3e5/Jeremy-Doku" xr:uid="{00F2C756-4851-43BA-8305-5C0A4B1A94A7}"/>
    <hyperlink ref="C115" r:id="rId450" display="https://fbref.com/en/country/BEL/Belgium-Football" xr:uid="{5F733DDA-6B5A-4278-BC3D-2E9CC2D1A0D3}"/>
    <hyperlink ref="E115" r:id="rId451" display="https://fbref.com/en/squads/b8fd03ef/Manchester-City-Stats" xr:uid="{C5153BAC-46F3-40B4-80D5-D169F99CA5BC}"/>
    <hyperlink ref="AK115" r:id="rId452" display="https://fbref.com/en/players/fffea3e5/matchlogs/2023-2024/summary/Jeremy-Doku-Match-Logs" xr:uid="{25436CB6-8718-4ECB-B62E-D417ED53A879}"/>
    <hyperlink ref="B116" r:id="rId453" display="https://fbref.com/en/players/20b3a502/Nicolas-Dominguez" xr:uid="{FC03FFAB-1826-4EB7-8778-F15BF1E1AF3D}"/>
    <hyperlink ref="C116" r:id="rId454" display="https://fbref.com/en/country/ARG/Argentina-Football" xr:uid="{C8E1F56B-30A8-4084-AAB9-2DD16DD62858}"/>
    <hyperlink ref="E116" r:id="rId455" display="https://fbref.com/en/squads/e4a775cb/Nottingham-Forest-Stats" xr:uid="{7047F2DA-5954-49FC-89E2-311C85748FB5}"/>
    <hyperlink ref="AK116" r:id="rId456" display="https://fbref.com/en/players/20b3a502/matchlogs/2023-2024/summary/Nicolas-Dominguez-Match-Logs" xr:uid="{6D9F71EA-38C0-411C-96E2-1C372E049237}"/>
    <hyperlink ref="B117" r:id="rId457" display="https://fbref.com/en/players/67ac5bb8/Gabriel-Dos-Santos" xr:uid="{2409A2D8-A13B-46D5-BBB1-F58DBB226027}"/>
    <hyperlink ref="C117" r:id="rId458" display="https://fbref.com/en/country/BRA/Brazil-Football" xr:uid="{68A2AE1A-2C66-4E4E-9364-34C218A6ACDF}"/>
    <hyperlink ref="E117" r:id="rId459" display="https://fbref.com/en/squads/18bb7c10/Arsenal-Stats" xr:uid="{0F20B2BE-DF3F-490C-B0B3-99B4BAA15D7B}"/>
    <hyperlink ref="AK117" r:id="rId460" display="https://fbref.com/en/players/67ac5bb8/matchlogs/2023-2024/summary/Gabriel-Dos-Santos-Match-Logs" xr:uid="{8C8EB0F2-D299-4771-B68C-5B620B110F4B}"/>
    <hyperlink ref="B118" r:id="rId461" display="https://fbref.com/en/players/02b29014/Abdoulaye-Doucoure" xr:uid="{7247A90B-E3C9-45B8-8A0D-2899009CAD66}"/>
    <hyperlink ref="C118" r:id="rId462" display="https://fbref.com/en/country/MLI/Mali-Football" xr:uid="{0ABCA3F5-B9AF-4C53-9BFB-F33DA36A0540}"/>
    <hyperlink ref="E118" r:id="rId463" display="https://fbref.com/en/squads/d3fd31cc/Everton-Stats" xr:uid="{5F02F695-C111-4D41-87B7-D0F695E90A54}"/>
    <hyperlink ref="AK118" r:id="rId464" display="https://fbref.com/en/players/02b29014/matchlogs/2023-2024/summary/Abdoulaye-Doucoure-Match-Logs" xr:uid="{71770BA6-3645-4C5A-AA92-73F586A4ED93}"/>
    <hyperlink ref="B119" r:id="rId465" display="https://fbref.com/en/players/ce4f40c7/Cheick-Doucoure" xr:uid="{A4966775-B5F2-4E22-9404-466C214713AA}"/>
    <hyperlink ref="C119" r:id="rId466" display="https://fbref.com/en/country/MLI/Mali-Football" xr:uid="{30C5A3CD-2279-4C13-AC05-239A35569FCD}"/>
    <hyperlink ref="E119" r:id="rId467" display="https://fbref.com/en/squads/47c64c55/Crystal-Palace-Stats" xr:uid="{EFFBBECB-B73B-489F-9FAD-D7916F2C016D}"/>
    <hyperlink ref="AK119" r:id="rId468" display="https://fbref.com/en/players/ce4f40c7/matchlogs/2023-2024/summary/Cheick-Doucoure-Match-Logs" xr:uid="{69162D83-B55E-4D35-9E54-1060EE24F6AD}"/>
    <hyperlink ref="B120" r:id="rId469" display="https://fbref.com/en/players/bf33b257/Alfie-Doughty" xr:uid="{90B3360E-51DA-4B17-9140-5A2BEA354EE3}"/>
    <hyperlink ref="C120" r:id="rId470" display="https://fbref.com/en/country/ENG/England-Football" xr:uid="{E4B096C6-2340-4BC8-894B-5DD0B1DBC771}"/>
    <hyperlink ref="E120" r:id="rId471" display="https://fbref.com/en/squads/e297cd13/Luton-Town-Stats" xr:uid="{42BBDCEC-B88A-48BE-A4A0-A9AAD4E53FC1}"/>
    <hyperlink ref="AK120" r:id="rId472" display="https://fbref.com/en/players/bf33b257/matchlogs/2023-2024/summary/Alfie-Doughty-Match-Logs" xr:uid="{37889716-E668-4428-9EF1-91EC52532EE0}"/>
    <hyperlink ref="B121" r:id="rId473" display="https://fbref.com/en/players/5526deb1/Tommy-Doyle" xr:uid="{AA3BFB05-F91D-4F06-801C-CC0007964BE2}"/>
    <hyperlink ref="C121" r:id="rId474" display="https://fbref.com/en/country/ENG/England-Football" xr:uid="{C5B655C2-A4ED-4617-AFD7-779D886EE277}"/>
    <hyperlink ref="E121" r:id="rId475" display="https://fbref.com/en/squads/8cec06e1/Wolverhampton-Wanderers-Stats" xr:uid="{276267FB-F8F7-4039-9EE9-4E80627B6F54}"/>
    <hyperlink ref="AK121" r:id="rId476" display="https://fbref.com/en/players/5526deb1/matchlogs/2023-2024/summary/Tommy-Doyle-Match-Logs" xr:uid="{DEDD2329-672B-4C60-9278-0A3B72C501FD}"/>
    <hyperlink ref="B122" r:id="rId477" display="https://fbref.com/en/players/282f75f3/Lewis-Dunk" xr:uid="{E69453C0-3F9E-41D2-9FB5-D02ADCF203D8}"/>
    <hyperlink ref="C122" r:id="rId478" display="https://fbref.com/en/country/ENG/England-Football" xr:uid="{434F5D9B-6119-433E-8FE0-5BAAE6C922A0}"/>
    <hyperlink ref="E122" r:id="rId479" display="https://fbref.com/en/squads/d07537b9/Brighton-and-Hove-Albion-Stats" xr:uid="{CB7A6C01-47EF-4BF4-96AB-DC39E8C4FA53}"/>
    <hyperlink ref="AK122" r:id="rId480" display="https://fbref.com/en/players/282f75f3/matchlogs/2023-2024/summary/Lewis-Dunk-Match-Logs" xr:uid="{067993B8-D568-4975-A219-215DA1032FBF}"/>
    <hyperlink ref="B123" r:id="rId481" display="https://fbref.com/en/players/414184f7/Jhon-Duran" xr:uid="{D7AFCB18-78F0-4C9A-B6BE-6DA67276BEBD}"/>
    <hyperlink ref="C123" r:id="rId482" display="https://fbref.com/en/country/COL/Colombia-Football" xr:uid="{EB3909CB-E892-4299-93A0-1CAB89F2BA80}"/>
    <hyperlink ref="E123" r:id="rId483" display="https://fbref.com/en/squads/8602292d/Aston-Villa-Stats" xr:uid="{403143DC-747D-43AD-95B8-95A998E47730}"/>
    <hyperlink ref="AK123" r:id="rId484" display="https://fbref.com/en/players/414184f7/matchlogs/2023-2024/summary/Jhon-Duran-Match-Logs" xr:uid="{68F9B8B9-0910-43DE-BE01-F1C5192D8D11}"/>
    <hyperlink ref="B124" r:id="rId485" display="https://fbref.com/en/players/3bb7b8b4/Ederson" xr:uid="{11142708-DE61-4436-95D0-3FE4DC4B6865}"/>
    <hyperlink ref="C124" r:id="rId486" display="https://fbref.com/en/country/BRA/Brazil-Football" xr:uid="{303C3CB1-8AC2-458B-A20E-B9921EA7341F}"/>
    <hyperlink ref="E124" r:id="rId487" display="https://fbref.com/en/squads/b8fd03ef/Manchester-City-Stats" xr:uid="{66CDC1AC-1ED6-449D-93B8-3B3F5AE151BD}"/>
    <hyperlink ref="AK124" r:id="rId488" display="https://fbref.com/en/players/3bb7b8b4/matchlogs/2023-2024/summary/Ederson-Match-Logs" xr:uid="{9DB377C0-14A2-41E4-9B65-150E73B17D56}"/>
    <hyperlink ref="B125" r:id="rId489" display="https://fbref.com/en/players/0562b7f1/Odsonne-Edouard" xr:uid="{38CC0467-F534-4D30-AFCE-B2C46670D2E8}"/>
    <hyperlink ref="C125" r:id="rId490" display="https://fbref.com/en/country/FRA/France-Football" xr:uid="{2078A632-EA95-49B3-A4A9-D5489B2DF169}"/>
    <hyperlink ref="E125" r:id="rId491" display="https://fbref.com/en/squads/47c64c55/Crystal-Palace-Stats" xr:uid="{EE8BDD5B-CD41-41E5-8C6E-626DBE64CDD3}"/>
    <hyperlink ref="AK125" r:id="rId492" display="https://fbref.com/en/players/0562b7f1/matchlogs/2023-2024/summary/Odsonne-Edouard-Match-Logs" xr:uid="{40BE5D49-1429-401F-9790-F0DC28B06AB0}"/>
    <hyperlink ref="B126" r:id="rId493" display="https://fbref.com/en/players/debe38a0/John-Egan" xr:uid="{61CD4C7F-5C47-4D40-A2EE-E35942143408}"/>
    <hyperlink ref="C126" r:id="rId494" display="https://fbref.com/en/country/IRL/Republic-of-Ireland-Football" xr:uid="{7109E18F-708F-48CE-88B1-EAA84D614FDD}"/>
    <hyperlink ref="E126" r:id="rId495" display="https://fbref.com/en/squads/1df6b87e/Sheffield-United-Stats" xr:uid="{B9381A77-679F-45F4-9E93-76EDBDD69E9E}"/>
    <hyperlink ref="AK126" r:id="rId496" display="https://fbref.com/en/players/debe38a0/matchlogs/2023-2024/summary/John-Egan-Match-Logs" xr:uid="{A84BF3F5-B1D7-43A2-BA32-92FEDC244E29}"/>
    <hyperlink ref="B127" r:id="rId497" display="https://fbref.com/en/players/2fba6108/Anthony-Elanga" xr:uid="{90C07C24-C8B9-47C9-A79B-A985ABA491CC}"/>
    <hyperlink ref="C127" r:id="rId498" display="https://fbref.com/en/country/SWE/Sweden-Football" xr:uid="{19E79EF5-12AA-45B5-BA72-6A125ADB1B13}"/>
    <hyperlink ref="E127" r:id="rId499" display="https://fbref.com/en/squads/e4a775cb/Nottingham-Forest-Stats" xr:uid="{4F5D9C26-A8BD-4F17-BEBF-360241C5D798}"/>
    <hyperlink ref="AK127" r:id="rId500" display="https://fbref.com/en/players/2fba6108/matchlogs/2023-2024/summary/Anthony-Elanga-Match-Logs" xr:uid="{83BC2630-8BB4-4342-B0C2-4DD572F75C78}"/>
    <hyperlink ref="B128" r:id="rId501" display="https://fbref.com/en/players/b9e1436c/Harvey-Elliott" xr:uid="{9AD884A2-F50E-40EF-A8D4-AFFD82304501}"/>
    <hyperlink ref="C128" r:id="rId502" display="https://fbref.com/en/country/ENG/England-Football" xr:uid="{97D3F3CF-8D97-40F2-966F-AC22E0FFFE04}"/>
    <hyperlink ref="E128" r:id="rId503" display="https://fbref.com/en/squads/822bd0ba/Liverpool-Stats" xr:uid="{305D5ED1-56CB-49CF-BDB9-1740C9AEDFDF}"/>
    <hyperlink ref="AK128" r:id="rId504" display="https://fbref.com/en/players/b9e1436c/matchlogs/2023-2024/summary/Harvey-Elliott-Match-Logs" xr:uid="{0FC6450E-218D-4600-8BF8-D8D15BCC17EF}"/>
    <hyperlink ref="B129" r:id="rId505" display="https://fbref.com/en/players/df8b52a5/Emerson" xr:uid="{82ABEAFC-2C04-4A3B-81B6-E54147567E21}"/>
    <hyperlink ref="C129" r:id="rId506" display="https://fbref.com/en/country/BRA/Brazil-Football" xr:uid="{F2B266A8-33B0-4181-BB5D-7F6A722A1BFC}"/>
    <hyperlink ref="E129" r:id="rId507" display="https://fbref.com/en/squads/361ca564/Tottenham-Hotspur-Stats" xr:uid="{BB838435-C53C-4D0A-81E8-4914A5EBB318}"/>
    <hyperlink ref="AK129" r:id="rId508" display="https://fbref.com/en/players/df8b52a5/matchlogs/2023-2024/summary/Emerson-Match-Logs" xr:uid="{39D5A7C7-9296-4F16-BA24-3C7D32A7DC50}"/>
    <hyperlink ref="B130" r:id="rId509" display="https://fbref.com/en/players/c149016b/Wataru-Endo" xr:uid="{B787EC98-84F8-4F94-9200-1E8C6741F488}"/>
    <hyperlink ref="C130" r:id="rId510" display="https://fbref.com/en/country/JPN/Japan-Football" xr:uid="{88C69935-58D5-45CD-A0DB-E1DEA081F365}"/>
    <hyperlink ref="E130" r:id="rId511" display="https://fbref.com/en/squads/822bd0ba/Liverpool-Stats" xr:uid="{900537FE-C1D9-4E41-B088-84F09F86C1E0}"/>
    <hyperlink ref="AK130" r:id="rId512" display="https://fbref.com/en/players/c149016b/matchlogs/2023-2024/summary/Wataru-Endo-Match-Logs" xr:uid="{7C1B4488-B012-499D-AB20-C88F7F6B5657}"/>
    <hyperlink ref="B131" r:id="rId513" display="https://fbref.com/en/players/980522ec/Christian-Eriksen" xr:uid="{D7D5A3CC-1739-44C7-AA4B-DB3CC0588614}"/>
    <hyperlink ref="C131" r:id="rId514" display="https://fbref.com/en/country/DEN/Denmark-Football" xr:uid="{381A4F37-EE7F-47B8-BF80-E603F7F142B8}"/>
    <hyperlink ref="E131" r:id="rId515" display="https://fbref.com/en/squads/19538871/Manchester-United-Stats" xr:uid="{91D58164-32FB-428F-BAB9-48FCD1BCF12E}"/>
    <hyperlink ref="AK131" r:id="rId516" display="https://fbref.com/en/players/980522ec/matchlogs/2023-2024/summary/Christian-Eriksen-Match-Logs" xr:uid="{53F17C8B-A300-4661-A974-7637C095065D}"/>
    <hyperlink ref="B132" r:id="rId517" display="https://fbref.com/en/players/d38fdf53/Pervis-Estupinan" xr:uid="{69826691-E246-4287-86E0-1907EAFC91F0}"/>
    <hyperlink ref="C132" r:id="rId518" display="https://fbref.com/en/country/ECU/Ecuador-Football" xr:uid="{F09503D6-442A-4D30-8C4D-D644331C6544}"/>
    <hyperlink ref="E132" r:id="rId519" display="https://fbref.com/en/squads/d07537b9/Brighton-and-Hove-Albion-Stats" xr:uid="{59E0477C-2F68-43ED-A09A-E128D5B00576}"/>
    <hyperlink ref="AK132" r:id="rId520" display="https://fbref.com/en/players/d38fdf53/matchlogs/2023-2024/summary/Pervis-Estupinan-Match-Logs" xr:uid="{587DCCA2-8639-4211-AC66-02196CBD0486}"/>
    <hyperlink ref="B133" r:id="rId521" display="https://fbref.com/en/players/f8fcd2a5/Jonny-Evans" xr:uid="{E49CDAE0-FF99-45EF-B3C3-76AAC8671378}"/>
    <hyperlink ref="C133" r:id="rId522" display="https://fbref.com/en/country/NIR/Northern-Ireland-Football" xr:uid="{BF54A280-1E9B-438B-BF13-7C9723B810B1}"/>
    <hyperlink ref="E133" r:id="rId523" display="https://fbref.com/en/squads/19538871/Manchester-United-Stats" xr:uid="{56A41923-3E28-4085-8796-22D64831B3AD}"/>
    <hyperlink ref="AK133" r:id="rId524" display="https://fbref.com/en/players/f8fcd2a5/matchlogs/2023-2024/summary/Jonny-Evans-Match-Logs" xr:uid="{A0C73C61-3BE4-466F-A1B4-1C15188F3CFB}"/>
    <hyperlink ref="B134" r:id="rId525" display="https://fbref.com/en/players/ae4fc6a4/Eberechi-Eze" xr:uid="{B3FD122B-A49B-4866-95DD-3B516BF1F679}"/>
    <hyperlink ref="C134" r:id="rId526" display="https://fbref.com/en/country/ENG/England-Football" xr:uid="{17131523-1846-405B-BFBB-36D011C78C03}"/>
    <hyperlink ref="E134" r:id="rId527" display="https://fbref.com/en/squads/47c64c55/Crystal-Palace-Stats" xr:uid="{9E60E9C0-2DE3-4B79-93D0-37A4AF81DC2B}"/>
    <hyperlink ref="AK134" r:id="rId528" display="https://fbref.com/en/players/ae4fc6a4/matchlogs/2023-2024/summary/Eberechi-Eze-Match-Logs" xr:uid="{92C7ECF3-C87B-44B3-BF02-DEAE042D7924}"/>
    <hyperlink ref="B135" r:id="rId529" display="https://fbref.com/en/players/0ba976e4/Ansu-Fati" xr:uid="{B364CAAD-DD5A-4798-9152-FD8DCCAA6468}"/>
    <hyperlink ref="C135" r:id="rId530" display="https://fbref.com/en/country/ESP/Spain-Football" xr:uid="{8D8DC4AE-4D87-4FE3-BED3-2B8735E7911E}"/>
    <hyperlink ref="E135" r:id="rId531" display="https://fbref.com/en/squads/d07537b9/Brighton-and-Hove-Albion-Stats" xr:uid="{E3547248-3B88-4790-95C6-E7FFCEA69C14}"/>
    <hyperlink ref="AK135" r:id="rId532" display="https://fbref.com/en/players/0ba976e4/matchlogs/2023-2024/summary/Ansu-Fati-Match-Logs" xr:uid="{78766758-8E00-4851-8E8B-33B7694BC1ED}"/>
    <hyperlink ref="B136" r:id="rId533" display="https://fbref.com/en/players/4596da74/Evan-Ferguson" xr:uid="{E6F44D7E-73F0-492B-8EDD-ACE5E6C79EF1}"/>
    <hyperlink ref="C136" r:id="rId534" display="https://fbref.com/en/country/IRL/Republic-of-Ireland-Football" xr:uid="{A5725C70-DBA4-4762-AC85-A2EEC251BDDE}"/>
    <hyperlink ref="E136" r:id="rId535" display="https://fbref.com/en/squads/d07537b9/Brighton-and-Hove-Albion-Stats" xr:uid="{2FC7121E-8D2A-4E5A-B302-F8D17173486D}"/>
    <hyperlink ref="AK136" r:id="rId536" display="https://fbref.com/en/players/4596da74/matchlogs/2023-2024/summary/Evan-Ferguson-Match-Logs" xr:uid="{D0DB4EAB-225F-48EE-896A-3160C8A6CBBB}"/>
    <hyperlink ref="B137" r:id="rId537" display="https://fbref.com/en/players/507c7bdf/Bruno-Fernandes" xr:uid="{0E6DC023-6EB4-4D5D-BEDF-B83B3F3E098E}"/>
    <hyperlink ref="C137" r:id="rId538" display="https://fbref.com/en/country/POR/Portugal-Football" xr:uid="{52209497-E432-4725-ABB1-3A3438D107EE}"/>
    <hyperlink ref="E137" r:id="rId539" display="https://fbref.com/en/squads/19538871/Manchester-United-Stats" xr:uid="{EF1AB298-267E-45C2-97AB-2CAF11806B8C}"/>
    <hyperlink ref="AK137" r:id="rId540" display="https://fbref.com/en/players/507c7bdf/matchlogs/2023-2024/summary/Bruno-Fernandes-Match-Logs" xr:uid="{7722726D-D25F-46A7-BBE3-AF71BFABAD1A}"/>
    <hyperlink ref="B138" r:id="rId541" display="https://fbref.com/en/players/5ff4ab71/Enzo-Fernandez" xr:uid="{1E62300B-CEAE-45E6-B897-1C7F7733CC18}"/>
    <hyperlink ref="C138" r:id="rId542" display="https://fbref.com/en/country/ARG/Argentina-Football" xr:uid="{75018874-9BD0-4B06-B4FF-4BA52E86CC5D}"/>
    <hyperlink ref="E138" r:id="rId543" display="https://fbref.com/en/squads/cff3d9bb/Chelsea-Stats" xr:uid="{8A249E07-C2B0-48D4-AC7B-962C9085D999}"/>
    <hyperlink ref="AK138" r:id="rId544" display="https://fbref.com/en/players/5ff4ab71/matchlogs/2023-2024/summary/Enzo-Fernandez-Match-Logs" xr:uid="{A7A08640-153A-4337-A9EC-E69BEE7D6969}"/>
    <hyperlink ref="B139" r:id="rId545" display="https://fbref.com/en/players/a92ab7be/Mark-Flekken" xr:uid="{CAD44F8E-A0D2-473A-B2DA-BBCD0B7D8C4A}"/>
    <hyperlink ref="C139" r:id="rId546" display="https://fbref.com/en/country/NED/Netherlands-Football" xr:uid="{A3F9D2FA-BAE1-435D-A3F1-012BA4C2BFFC}"/>
    <hyperlink ref="E139" r:id="rId547" display="https://fbref.com/en/squads/cd051869/Brentford-Stats" xr:uid="{E9746945-EECE-48C8-B121-73ACE3FF0650}"/>
    <hyperlink ref="AK139" r:id="rId548" display="https://fbref.com/en/players/a92ab7be/matchlogs/2023-2024/summary/Mark-Flekken-Match-Logs" xr:uid="{9A31E3E3-F2BB-4B89-8D5A-2F460CE41EE0}"/>
    <hyperlink ref="B140" r:id="rId549" display="https://fbref.com/en/players/ed1e53f3/Phil-Foden" xr:uid="{EB861804-D1F9-4B06-B5AB-5568733B340D}"/>
    <hyperlink ref="C140" r:id="rId550" display="https://fbref.com/en/country/ENG/England-Football" xr:uid="{9D026AD1-D2B8-4370-9401-886A03D953A8}"/>
    <hyperlink ref="E140" r:id="rId551" display="https://fbref.com/en/squads/b8fd03ef/Manchester-City-Stats" xr:uid="{DE6B6E92-B60A-438C-8DC5-829D9C8D1F75}"/>
    <hyperlink ref="AK140" r:id="rId552" display="https://fbref.com/en/players/ed1e53f3/matchlogs/2023-2024/summary/Phil-Foden-Match-Logs" xr:uid="{E487AEBF-5DB4-465D-9692-DDBF4B448094}"/>
    <hyperlink ref="B141" r:id="rId553" display="https://fbref.com/en/players/96cf7b61/Wes-Foderingham" xr:uid="{774C2E82-A336-42ED-A0FC-B5E350DA9ADB}"/>
    <hyperlink ref="C141" r:id="rId554" display="https://fbref.com/en/country/ENG/England-Football" xr:uid="{337E1236-8277-4E55-B73B-C856CDFBF65A}"/>
    <hyperlink ref="E141" r:id="rId555" display="https://fbref.com/en/squads/1df6b87e/Sheffield-United-Stats" xr:uid="{E1B3C29F-2319-4CC1-B0EE-FC5CC8605963}"/>
    <hyperlink ref="AK141" r:id="rId556" display="https://fbref.com/en/players/96cf7b61/matchlogs/2023-2024/summary/Wes-Foderingham-Match-Logs" xr:uid="{BB461A4E-90B7-4923-A21C-2F66062086AE}"/>
    <hyperlink ref="B142" r:id="rId557" display="https://fbref.com/en/players/82927de4/Pablo-Fornals" xr:uid="{CB658A85-AEDE-4DC7-9369-20838D2577A6}"/>
    <hyperlink ref="C142" r:id="rId558" display="https://fbref.com/en/country/ESP/Spain-Football" xr:uid="{A3D82826-F817-40FF-83C3-471CBDC60A7A}"/>
    <hyperlink ref="E142" r:id="rId559" display="https://fbref.com/en/squads/7c21e445/West-Ham-United-Stats" xr:uid="{9EFB522E-CC0F-4C43-B2A4-8052278A9841}"/>
    <hyperlink ref="AK142" r:id="rId560" display="https://fbref.com/en/players/82927de4/matchlogs/2023-2024/summary/Pablo-Fornals-Match-Logs" xr:uid="{F89F7B47-BF5D-41B2-9815-AC4AFDB5DF86}"/>
    <hyperlink ref="B143" r:id="rId561" display="https://fbref.com/en/players/f84a807c/Lyle-Foster" xr:uid="{1351AFCF-EFA9-48FC-8CD0-81FCC9FDDB50}"/>
    <hyperlink ref="C143" r:id="rId562" display="https://fbref.com/en/country/RSA/South-Africa-Football" xr:uid="{79CF3F08-1356-450F-8AAB-0A24AF2B0CA5}"/>
    <hyperlink ref="E143" r:id="rId563" display="https://fbref.com/en/squads/943e8050/Burnley-Stats" xr:uid="{8F7F06CE-C438-419C-8096-C4003FD3613E}"/>
    <hyperlink ref="AK143" r:id="rId564" display="https://fbref.com/en/players/f84a807c/matchlogs/2023-2024/summary/Lyle-Foster-Match-Logs" xr:uid="{34C80D30-EEAB-42B1-9992-2D61D0F8D21B}"/>
    <hyperlink ref="B144" r:id="rId565" display="https://fbref.com/en/players/1971591f/Cody-Gakpo" xr:uid="{2A923D7D-9638-4C61-9454-3AB1B9A48D84}"/>
    <hyperlink ref="C144" r:id="rId566" display="https://fbref.com/en/country/NED/Netherlands-Football" xr:uid="{28B0C660-5E56-4CFF-B144-A2F609E3D22B}"/>
    <hyperlink ref="E144" r:id="rId567" display="https://fbref.com/en/squads/822bd0ba/Liverpool-Stats" xr:uid="{B947C722-6EF4-491A-8F87-1CC4889FBA31}"/>
    <hyperlink ref="AK144" r:id="rId568" display="https://fbref.com/en/players/1971591f/matchlogs/2023-2024/summary/Cody-Gakpo-Match-Logs" xr:uid="{BE9C5059-7948-4CD1-9EAB-615EEFCD9A06}"/>
    <hyperlink ref="B145" r:id="rId569" display="https://fbref.com/en/players/c2731c10/Conor-Gallagher" xr:uid="{C0CDB35A-FC99-41FB-8495-D3C41CA1B8BB}"/>
    <hyperlink ref="C145" r:id="rId570" display="https://fbref.com/en/country/ENG/England-Football" xr:uid="{8D8609D7-40F3-45B5-8197-96ED1C3ECF3A}"/>
    <hyperlink ref="E145" r:id="rId571" display="https://fbref.com/en/squads/cff3d9bb/Chelsea-Stats" xr:uid="{A9E4D4DB-E927-41A2-8307-1D590360008F}"/>
    <hyperlink ref="AK145" r:id="rId572" display="https://fbref.com/en/players/c2731c10/matchlogs/2023-2024/summary/Conor-Gallagher-Match-Logs" xr:uid="{733F9864-766B-4534-B9DE-AE2666673620}"/>
    <hyperlink ref="B146" r:id="rId573" display="https://fbref.com/en/players/72c812f3/Idrissa-Gana-Gueye" xr:uid="{E226021A-1C2C-4B5D-BF24-2DCD970E80F7}"/>
    <hyperlink ref="C146" r:id="rId574" display="https://fbref.com/en/country/SEN/Senegal-Football" xr:uid="{DC1BCA03-F053-42EE-96A8-F1F1879F0267}"/>
    <hyperlink ref="E146" r:id="rId575" display="https://fbref.com/en/squads/d3fd31cc/Everton-Stats" xr:uid="{B2F25F10-561D-4104-AB39-474AB2892968}"/>
    <hyperlink ref="AK146" r:id="rId576" display="https://fbref.com/en/players/72c812f3/matchlogs/2023-2024/summary/Idrissa-Gana-Gueye-Match-Logs" xr:uid="{55A0A51F-A33A-42E8-ACB0-734CC0CFFFE4}"/>
    <hyperlink ref="B147" r:id="rId577" display="https://fbref.com/en/players/7aa8adfe/Alejandro-Garnacho" xr:uid="{D52EBFA1-1D85-440D-A70A-59A5B24C797C}"/>
    <hyperlink ref="C147" r:id="rId578" display="https://fbref.com/en/country/ARG/Argentina-Football" xr:uid="{964F7682-296D-4DF8-9A2D-0B6EAF9716DB}"/>
    <hyperlink ref="E147" r:id="rId579" display="https://fbref.com/en/squads/19538871/Manchester-United-Stats" xr:uid="{61EE7152-8E21-4481-AD9E-C59079E7F60F}"/>
    <hyperlink ref="AK147" r:id="rId580" display="https://fbref.com/en/players/7aa8adfe/matchlogs/2023-2024/summary/Alejandro-Garnacho-Match-Logs" xr:uid="{2638CAAD-EF00-49BC-93AB-B0AE7E242CF0}"/>
    <hyperlink ref="B148" r:id="rId581" display="https://fbref.com/en/players/4e015693/James-Garner" xr:uid="{9A0FA40D-2697-4AB1-BCB6-C44C8E84CED8}"/>
    <hyperlink ref="C148" r:id="rId582" display="https://fbref.com/en/country/ENG/England-Football" xr:uid="{4FB35713-67A1-4854-A87A-EAB7CD5AA04C}"/>
    <hyperlink ref="E148" r:id="rId583" display="https://fbref.com/en/squads/d3fd31cc/Everton-Stats" xr:uid="{E8C6C194-67F0-492E-8B69-BAB80FD8BACD}"/>
    <hyperlink ref="AK148" r:id="rId584" display="https://fbref.com/en/players/4e015693/matchlogs/2023-2024/summary/James-Garner-Match-Logs" xr:uid="{605F3CC3-514B-4A44-9672-BAB01B45E48A}"/>
    <hyperlink ref="B149" r:id="rId585" display="https://fbref.com/en/players/f7b1d4e0/Saman-Ghoddos" xr:uid="{3A1122EA-8DAC-4A94-B592-EE448FAAE89C}"/>
    <hyperlink ref="C149" r:id="rId586" display="https://fbref.com/en/country/IRN/Iran-Football" xr:uid="{0A300913-D431-44FE-90D1-7162C6220BAD}"/>
    <hyperlink ref="E149" r:id="rId587" display="https://fbref.com/en/squads/cd051869/Brentford-Stats" xr:uid="{9F241CA6-BEAE-4632-A782-B6F91E121521}"/>
    <hyperlink ref="AK149" r:id="rId588" display="https://fbref.com/en/players/f7b1d4e0/matchlogs/2023-2024/summary/Saman-Ghoddos-Match-Logs" xr:uid="{5970D56B-5B84-40F4-99AB-EA1D1442714D}"/>
    <hyperlink ref="B150" r:id="rId589" display="https://fbref.com/en/players/32f60ed8/Morgan-Gibbs-White" xr:uid="{39EB1C02-4855-4E4E-87D3-47DF7FDA5CA7}"/>
    <hyperlink ref="C150" r:id="rId590" display="https://fbref.com/en/country/ENG/England-Football" xr:uid="{533D6B59-A3D4-4B9B-8A35-2DE0A6A4EA95}"/>
    <hyperlink ref="E150" r:id="rId591" display="https://fbref.com/en/squads/e4a775cb/Nottingham-Forest-Stats" xr:uid="{DECD7466-D1EB-49C5-A949-664FE09215E4}"/>
    <hyperlink ref="AK150" r:id="rId592" display="https://fbref.com/en/players/32f60ed8/matchlogs/2023-2024/summary/Morgan-Gibbs-White-Match-Logs" xr:uid="{DD91C952-F5A2-4103-BB51-4C40BE04C19A}"/>
    <hyperlink ref="B151" r:id="rId593" display="https://fbref.com/en/players/df10e27c/Billy-Gilmour" xr:uid="{9D8A432A-A162-4F38-906B-A80834AF27BA}"/>
    <hyperlink ref="C151" r:id="rId594" display="https://fbref.com/en/country/SCO/Scotland-Football" xr:uid="{BA9447E6-8828-41C8-BD70-7F666DDD894B}"/>
    <hyperlink ref="E151" r:id="rId595" display="https://fbref.com/en/squads/d07537b9/Brighton-and-Hove-Albion-Stats" xr:uid="{B5FAC992-D251-4A97-B1E2-DFAF8CE7FFB3}"/>
    <hyperlink ref="AK151" r:id="rId596" display="https://fbref.com/en/players/df10e27c/matchlogs/2023-2024/summary/Billy-Gilmour-Match-Logs" xr:uid="{F0E144DF-76A2-4E5D-AAB8-EE5A52C1B028}"/>
    <hyperlink ref="B152" r:id="rId597" display="https://fbref.com/en/players/9f7c837d/Ben-Godfrey" xr:uid="{49BF73C0-A31D-47FA-B1A2-D4A87A8FC5F7}"/>
    <hyperlink ref="C152" r:id="rId598" display="https://fbref.com/en/country/ENG/England-Football" xr:uid="{79BD86F9-71C8-46A9-8BAA-589D606CDF47}"/>
    <hyperlink ref="E152" r:id="rId599" display="https://fbref.com/en/squads/d3fd31cc/Everton-Stats" xr:uid="{60630E69-5CE3-435C-A0B8-355BD8395D32}"/>
    <hyperlink ref="AK152" r:id="rId600" display="https://fbref.com/en/players/9f7c837d/matchlogs/2023-2024/summary/Ben-Godfrey-Match-Logs" xr:uid="{25A71F39-EE87-4779-933F-E9424F57F553}"/>
    <hyperlink ref="B153" r:id="rId601" display="https://fbref.com/en/players/8b57ad2c/Joao-Gomes" xr:uid="{B6D9E5E2-D68E-4AD8-86A2-83166C8385D8}"/>
    <hyperlink ref="C153" r:id="rId602" display="https://fbref.com/en/country/BRA/Brazil-Football" xr:uid="{E52AF112-D57B-40E3-82A9-652B48D4B524}"/>
    <hyperlink ref="E153" r:id="rId603" display="https://fbref.com/en/squads/8cec06e1/Wolverhampton-Wanderers-Stats" xr:uid="{A0EB96F9-B68E-40FA-BA1A-94D0267AD20A}"/>
    <hyperlink ref="AK153" r:id="rId604" display="https://fbref.com/en/players/8b57ad2c/matchlogs/2023-2024/summary/Joao-Gomes-Match-Logs" xr:uid="{3EB55846-25F5-42F0-A2E4-C5D28DD50CA2}"/>
    <hyperlink ref="B154" r:id="rId605" display="https://fbref.com/en/players/f0caab96/Toti-Gomes" xr:uid="{EE739743-2022-4920-B0CD-CF52C033A212}"/>
    <hyperlink ref="C154" r:id="rId606" display="https://fbref.com/en/country/POR/Portugal-Football" xr:uid="{971A7435-7FE5-4368-BF26-BD4F09A4DE01}"/>
    <hyperlink ref="E154" r:id="rId607" display="https://fbref.com/en/squads/8cec06e1/Wolverhampton-Wanderers-Stats" xr:uid="{44050719-E5F8-4632-BE94-736BA3C3A7FE}"/>
    <hyperlink ref="AK154" r:id="rId608" display="https://fbref.com/en/players/f0caab96/matchlogs/2023-2024/summary/Toti-Gomes-Match-Logs" xr:uid="{94A679B1-996F-4160-B8DD-467B9DAC5EAD}"/>
    <hyperlink ref="B155" r:id="rId609" display="https://fbref.com/en/players/7a11550b/Joe-Gomez" xr:uid="{C2F0A623-73CE-4A6D-86A5-F810F3B73F92}"/>
    <hyperlink ref="C155" r:id="rId610" display="https://fbref.com/en/country/ENG/England-Football" xr:uid="{3A33C67B-CFA9-4AC4-9C04-77FA06BFFE60}"/>
    <hyperlink ref="E155" r:id="rId611" display="https://fbref.com/en/squads/822bd0ba/Liverpool-Stats" xr:uid="{718814AF-0BC5-408D-9A0A-9F9F1C95586C}"/>
    <hyperlink ref="AK155" r:id="rId612" display="https://fbref.com/en/players/7a11550b/matchlogs/2023-2024/summary/Joe-Gomez-Match-Logs" xr:uid="{08FBC126-2086-49AB-A94B-B58F2806E286}"/>
    <hyperlink ref="B156" r:id="rId613" display="https://fbref.com/en/players/01e5f06e/Sergio-Gomez" xr:uid="{0A01E337-E6B1-4F36-A32F-CBA76D0EFF48}"/>
    <hyperlink ref="C156" r:id="rId614" display="https://fbref.com/en/country/ESP/Spain-Football" xr:uid="{68B71C2F-A484-4AE4-88EE-5CBA0887B576}"/>
    <hyperlink ref="E156" r:id="rId615" display="https://fbref.com/en/squads/b8fd03ef/Manchester-City-Stats" xr:uid="{179866ED-EED7-4145-85A4-A0CCFD7FDBCD}"/>
    <hyperlink ref="AK156" r:id="rId616" display="https://fbref.com/en/players/01e5f06e/matchlogs/2023-2024/summary/Sergio-Gomez-Match-Logs" xr:uid="{2072A116-ED8C-4142-936C-46992EE2CE87}"/>
    <hyperlink ref="B157" r:id="rId617" display="https://fbref.com/en/players/2bd83368/Anthony-Gordon" xr:uid="{C5F76AF4-1F8D-4072-AED9-D1C5D987BA7C}"/>
    <hyperlink ref="C157" r:id="rId618" display="https://fbref.com/en/country/ENG/England-Football" xr:uid="{D992FFB8-02BA-4796-9F31-48C941B9F9A1}"/>
    <hyperlink ref="E157" r:id="rId619" display="https://fbref.com/en/squads/b2b47a98/Newcastle-United-Stats" xr:uid="{A0220C6C-C6B9-4B02-B994-620C6E422166}"/>
    <hyperlink ref="AK157" r:id="rId620" display="https://fbref.com/en/players/2bd83368/matchlogs/2023-2024/summary/Anthony-Gordon-Match-Logs" xr:uid="{E39259E6-7815-4A99-AF9D-EBFC2886968C}"/>
    <hyperlink ref="B158" r:id="rId621" display="https://fbref.com/en/players/b8e740fb/Ryan-Gravenberch" xr:uid="{3805A1A7-4623-4ACE-8ABA-103D7CEC961B}"/>
    <hyperlink ref="C158" r:id="rId622" display="https://fbref.com/en/country/NED/Netherlands-Football" xr:uid="{C43FD89A-EF53-420A-B2E7-3DC398C3B1D2}"/>
    <hyperlink ref="E158" r:id="rId623" display="https://fbref.com/en/squads/822bd0ba/Liverpool-Stats" xr:uid="{03B1DE99-C48E-4DA0-80D2-5FEF91E0035E}"/>
    <hyperlink ref="AK158" r:id="rId624" display="https://fbref.com/en/players/b8e740fb/matchlogs/2023-2024/summary/Ryan-Gravenberch-Match-Logs" xr:uid="{D0B8D6F5-DF54-408D-83E4-3F4D39B94B57}"/>
    <hyperlink ref="B159" r:id="rId625" display="https://fbref.com/en/players/b0b4fd3e/Jack-Grealish" xr:uid="{9484CD46-247F-44B3-BD4C-8D4325E7E8D6}"/>
    <hyperlink ref="C159" r:id="rId626" display="https://fbref.com/en/country/ENG/England-Football" xr:uid="{E584A202-2237-4E74-AFB9-6B64B1BB900B}"/>
    <hyperlink ref="E159" r:id="rId627" display="https://fbref.com/en/squads/b8fd03ef/Manchester-City-Stats" xr:uid="{CD6C3467-EDB0-49C7-A8CA-208BCBB8A37C}"/>
    <hyperlink ref="AK159" r:id="rId628" display="https://fbref.com/en/players/b0b4fd3e/matchlogs/2023-2024/summary/Jack-Grealish-Match-Logs" xr:uid="{F32BA708-DD80-423A-BD23-D5B1F056F10C}"/>
    <hyperlink ref="B160" r:id="rId629" display="https://fbref.com/en/players/8aec0537/Pascal-Gross" xr:uid="{BED72FD3-3B26-4AF4-90BB-D0B994ED4B87}"/>
    <hyperlink ref="C160" r:id="rId630" display="https://fbref.com/en/country/GER/Germany-Football" xr:uid="{64C85A49-EBC2-4F8B-B940-780CD09A9D65}"/>
    <hyperlink ref="E160" r:id="rId631" display="https://fbref.com/en/squads/d07537b9/Brighton-and-Hove-Albion-Stats" xr:uid="{FEAABBA7-C240-4940-A907-707DA39D4719}"/>
    <hyperlink ref="AK160" r:id="rId632" display="https://fbref.com/en/players/8aec0537/matchlogs/2023-2024/summary/Pascal-Gross-Match-Logs" xr:uid="{B53DCB84-76F9-40FA-9CEF-619F870D7E9D}"/>
    <hyperlink ref="B161" r:id="rId633" display="https://fbref.com/en/players/d0706b27/Marc-Guehi" xr:uid="{EF64DBD5-6CB6-4E49-B002-072B281F9F00}"/>
    <hyperlink ref="C161" r:id="rId634" display="https://fbref.com/en/country/ENG/England-Football" xr:uid="{D076A7A8-184D-413C-96A3-588A3A413C77}"/>
    <hyperlink ref="E161" r:id="rId635" display="https://fbref.com/en/squads/47c64c55/Crystal-Palace-Stats" xr:uid="{9036CDAD-7890-4F7D-8838-68FC7AA86017}"/>
    <hyperlink ref="AK161" r:id="rId636" display="https://fbref.com/en/players/d0706b27/matchlogs/2023-2024/summary/Marc-Guehi-Match-Logs" xr:uid="{EF355C4B-737A-46A6-9439-D1E65CB2623D}"/>
    <hyperlink ref="B162" r:id="rId637" display="https://fbref.com/en/players/82518f62/Bruno-Guimaraes" xr:uid="{676B774F-D96D-4BE4-B99B-1EDA08BD96D8}"/>
    <hyperlink ref="C162" r:id="rId638" display="https://fbref.com/en/country/BRA/Brazil-Football" xr:uid="{D0E8C7F5-9656-45EC-9526-07C1DC750DDD}"/>
    <hyperlink ref="E162" r:id="rId639" display="https://fbref.com/en/squads/b2b47a98/Newcastle-United-Stats" xr:uid="{56409AD8-C859-4D0F-ACD8-58A2B2F0BC80}"/>
    <hyperlink ref="AK162" r:id="rId640" display="https://fbref.com/en/players/82518f62/matchlogs/2023-2024/summary/Bruno-Guimaraes-Match-Logs" xr:uid="{9C573B0B-085C-4DB7-BCF4-69BFC7B36BFA}"/>
    <hyperlink ref="B163" r:id="rId641" display="https://fbref.com/en/players/d56b9520/Malo-Gusto" xr:uid="{7EDD2C16-0BB0-4C26-AC0C-50CEFD46D103}"/>
    <hyperlink ref="C163" r:id="rId642" display="https://fbref.com/en/country/FRA/France-Football" xr:uid="{91095036-247B-4E62-835D-1761201F357E}"/>
    <hyperlink ref="E163" r:id="rId643" display="https://fbref.com/en/squads/cff3d9bb/Chelsea-Stats" xr:uid="{EC0E39DE-3D55-4705-8DAE-B389366FA371}"/>
    <hyperlink ref="AK163" r:id="rId644" display="https://fbref.com/en/players/d56b9520/matchlogs/2023-2024/summary/Malo-Gusto-Match-Logs" xr:uid="{D1C64F30-4FCA-4987-A0A5-27E9BD31B86D}"/>
    <hyperlink ref="B164" r:id="rId645" display="https://fbref.com/en/players/5ad50391/Josko-Gvardiol" xr:uid="{E918CBDB-C889-4876-862F-12A1134D98EC}"/>
    <hyperlink ref="C164" r:id="rId646" display="https://fbref.com/en/country/CRO/Croatia-Football" xr:uid="{1E41592B-2E8A-4E30-8122-07ADC8F87D84}"/>
    <hyperlink ref="E164" r:id="rId647" display="https://fbref.com/en/squads/b8fd03ef/Manchester-City-Stats" xr:uid="{6A69CC98-D9B5-4FB2-99B0-C0C322F25AF9}"/>
    <hyperlink ref="AK164" r:id="rId648" display="https://fbref.com/en/players/5ad50391/matchlogs/2023-2024/summary/Josko-Gvardiol-Match-Logs" xr:uid="{4B9185C5-92F3-4E98-BBEB-4C39E9ADB427}"/>
    <hyperlink ref="B165" r:id="rId649" display="https://fbref.com/en/players/1f44ac21/Erling-Haaland" xr:uid="{81B32C71-8E5B-406F-9E75-A73BCD1C8AA8}"/>
    <hyperlink ref="C165" r:id="rId650" display="https://fbref.com/en/country/NOR/Norway-Football" xr:uid="{674470AC-07DC-472C-960D-1D1F81DF7222}"/>
    <hyperlink ref="E165" r:id="rId651" display="https://fbref.com/en/squads/b8fd03ef/Manchester-City-Stats" xr:uid="{DCE612E3-DFB2-4946-81FC-98C63203CAE5}"/>
    <hyperlink ref="AK165" r:id="rId652" display="https://fbref.com/en/players/1f44ac21/matchlogs/2023-2024/summary/Erling-Haaland-Match-Logs" xr:uid="{ECB69FDE-0DF9-4CC7-AEED-448CAE8A3E38}"/>
    <hyperlink ref="B166" r:id="rId653" display="https://fbref.com/en/players/a7588cdc/Antwoine-Hackford" xr:uid="{E8F1720A-A16F-4766-90E6-64DFB92AA71B}"/>
    <hyperlink ref="C166" r:id="rId654" display="https://fbref.com/en/country/ENG/England-Football" xr:uid="{9A2A1B70-958F-40CE-AA6C-673BE31062BD}"/>
    <hyperlink ref="E166" r:id="rId655" display="https://fbref.com/en/squads/1df6b87e/Sheffield-United-Stats" xr:uid="{D0CB1548-D425-4241-A685-239724AA6C02}"/>
    <hyperlink ref="AK166" r:id="rId656" display="https://fbref.com/en/players/a7588cdc/matchlogs/2023-2024/summary/Antwoine-Hackford-Match-Logs" xr:uid="{32CA0C32-98A3-45F6-A85A-DDCA9DCA4617}"/>
    <hyperlink ref="B167" r:id="rId657" display="https://fbref.com/en/players/da011f18/Lewis-Hall" xr:uid="{A79BB0E6-52DA-4BC1-BCEA-55F62695DF14}"/>
    <hyperlink ref="C167" r:id="rId658" display="https://fbref.com/en/country/ENG/England-Football" xr:uid="{2659CCF8-74E1-48EB-B2DF-38A455BECA50}"/>
    <hyperlink ref="E167" r:id="rId659" display="https://fbref.com/en/squads/b2b47a98/Newcastle-United-Stats" xr:uid="{D4D38EF3-121F-450D-8367-D29B52A370CA}"/>
    <hyperlink ref="AK167" r:id="rId660" display="https://fbref.com/en/players/da011f18/matchlogs/2023-2024/summary/Lewis-Hall-Match-Logs" xr:uid="{4CA8DD02-17B8-4970-B91D-7D99C38AAC7B}"/>
    <hyperlink ref="B168" r:id="rId661" display="https://fbref.com/en/players/eebacc07/Gustavo-Hamer" xr:uid="{B4D6C697-6347-48DF-BFE4-5FB867067C4D}"/>
    <hyperlink ref="C168" r:id="rId662" display="https://fbref.com/en/country/NED/Netherlands-Football" xr:uid="{ABE50ADE-DB42-40DA-9CA9-C00494403F30}"/>
    <hyperlink ref="E168" r:id="rId663" display="https://fbref.com/en/squads/1df6b87e/Sheffield-United-Stats" xr:uid="{94F99BB1-6DFB-45C0-9DC7-F6E89CBFBF45}"/>
    <hyperlink ref="AK168" r:id="rId664" display="https://fbref.com/en/players/eebacc07/matchlogs/2023-2024/summary/Gustavo-Hamer-Match-Logs" xr:uid="{A4216E16-2E64-49E2-9F67-36BDDC3248E9}"/>
    <hyperlink ref="B169" r:id="rId665" display="https://fbref.com/en/players/8c3078cd/Luke-Harris" xr:uid="{E85E0870-5706-4443-8F8A-793C8E7EF00E}"/>
    <hyperlink ref="C169" r:id="rId666" display="https://fbref.com/en/country/WAL/Wales-Football" xr:uid="{6AA53D03-1108-41A0-B6B3-CEFE1DF43A21}"/>
    <hyperlink ref="E169" r:id="rId667" display="https://fbref.com/en/squads/fd962109/Fulham-Stats" xr:uid="{7C59CA9F-FC34-4920-9F41-8BDCFE9ABBC3}"/>
    <hyperlink ref="AK169" r:id="rId668" display="https://fbref.com/en/players/8c3078cd/matchlogs/2023-2024/summary/Luke-Harris-Match-Logs" xr:uid="{8338F85D-738F-440E-8A07-5AA18394605A}"/>
    <hyperlink ref="B170" r:id="rId669" display="https://fbref.com/en/players/fed7cb61/Kai-Havertz" xr:uid="{FB987BC7-526D-482B-BCD4-0338245AA2DD}"/>
    <hyperlink ref="C170" r:id="rId670" display="https://fbref.com/en/country/GER/Germany-Football" xr:uid="{951B72C8-83C7-4039-8CA1-EA235E691D47}"/>
    <hyperlink ref="E170" r:id="rId671" display="https://fbref.com/en/squads/18bb7c10/Arsenal-Stats" xr:uid="{9F75BB90-8CE8-4C45-812D-62318A72DD02}"/>
    <hyperlink ref="AK170" r:id="rId672" display="https://fbref.com/en/players/fed7cb61/matchlogs/2023-2024/summary/Kai-Havertz-Match-Logs" xr:uid="{6D60E28B-1F8C-4FD2-B2BC-A72D0CEEB432}"/>
    <hyperlink ref="B171" r:id="rId673" display="https://fbref.com/en/players/4fd08daa/Jan-Paul-van-Hecke" xr:uid="{F80B4C98-5D9B-44AB-80DA-A1CECCBB36B1}"/>
    <hyperlink ref="C171" r:id="rId674" display="https://fbref.com/en/country/NED/Netherlands-Football" xr:uid="{28BE3D2A-242B-49E7-9EDB-FBAE3AA81F4A}"/>
    <hyperlink ref="E171" r:id="rId675" display="https://fbref.com/en/squads/d07537b9/Brighton-and-Hove-Albion-Stats" xr:uid="{36E8BAA1-CD79-4D29-A58B-C57D074E479D}"/>
    <hyperlink ref="AK171" r:id="rId676" display="https://fbref.com/en/players/4fd08daa/matchlogs/2023-2024/summary/Jan-Paul-van-Hecke-Match-Logs" xr:uid="{EC28CDC3-C76D-4BF2-9482-8A1C52FE904F}"/>
    <hyperlink ref="B172" r:id="rId677" display="https://fbref.com/en/players/169fd162/Hwang-Hee-chan" xr:uid="{251322B4-5724-4A50-BD3E-D2F4131A13F2}"/>
    <hyperlink ref="C172" r:id="rId678" display="https://fbref.com/en/country/KOR/Korea-Republic-Football" xr:uid="{BBEF1E94-1017-4E08-95C2-8E5A07471605}"/>
    <hyperlink ref="E172" r:id="rId679" display="https://fbref.com/en/squads/8cec06e1/Wolverhampton-Wanderers-Stats" xr:uid="{201A1A95-7223-4F4B-9E95-60F787210410}"/>
    <hyperlink ref="AK172" r:id="rId680" display="https://fbref.com/en/players/169fd162/matchlogs/2023-2024/summary/Hwang-Hee-chan-Match-Logs" xr:uid="{61E2849E-063C-49BA-91DC-1284FD0EF02E}"/>
    <hyperlink ref="B173" r:id="rId681" display="https://fbref.com/en/players/8a3c1dc7/Rico-Henry" xr:uid="{19AB71FC-411A-4A4D-9B91-786A6D168E8D}"/>
    <hyperlink ref="C173" r:id="rId682" display="https://fbref.com/en/country/ENG/England-Football" xr:uid="{E4192138-63A4-42FD-A8E4-C8B39237D466}"/>
    <hyperlink ref="E173" r:id="rId683" display="https://fbref.com/en/squads/cd051869/Brentford-Stats" xr:uid="{B2CE2DC4-FC98-4E7E-B90F-31F69204194E}"/>
    <hyperlink ref="AK173" r:id="rId684" display="https://fbref.com/en/players/8a3c1dc7/matchlogs/2023-2024/summary/Rico-Henry-Match-Logs" xr:uid="{EFD09EFC-5B25-41D7-872F-9CD05DEB0984}"/>
    <hyperlink ref="B174" r:id="rId685" display="https://fbref.com/en/players/92e7e919/Son-Heung-min" xr:uid="{95721CE9-A82E-4601-AFF3-BCA20B1890D3}"/>
    <hyperlink ref="C174" r:id="rId686" display="https://fbref.com/en/country/KOR/Korea-Republic-Football" xr:uid="{118D5C8A-A23F-4FD8-B1A0-ECC995351837}"/>
    <hyperlink ref="E174" r:id="rId687" display="https://fbref.com/en/squads/361ca564/Tottenham-Hotspur-Stats" xr:uid="{1A4B1827-53D5-4B6C-841C-A2E09B0229B3}"/>
    <hyperlink ref="AK174" r:id="rId688" display="https://fbref.com/en/players/92e7e919/matchlogs/2023-2024/summary/Son-Heung-min-Match-Logs" xr:uid="{9CB4F367-F13B-4095-B375-E204D5E13319}"/>
    <hyperlink ref="B175" r:id="rId689" display="https://fbref.com/en/players/1780bb4a/Aaron-Hickey" xr:uid="{70BC945A-764C-4DA5-A25A-B5075760DFEE}"/>
    <hyperlink ref="C175" r:id="rId690" display="https://fbref.com/en/country/SCO/Scotland-Football" xr:uid="{0C8506A5-9BF0-4CA0-98F1-A253F4F15C42}"/>
    <hyperlink ref="E175" r:id="rId691" display="https://fbref.com/en/squads/cd051869/Brentford-Stats" xr:uid="{85982D12-F532-49EE-9CA8-FF427B1D9502}"/>
    <hyperlink ref="AK175" r:id="rId692" display="https://fbref.com/en/players/1780bb4a/matchlogs/2023-2024/summary/Aaron-Hickey-Match-Logs" xr:uid="{C34F237F-444C-4F33-ABDC-3AA7CC2D5BA9}"/>
    <hyperlink ref="B176" r:id="rId693" display="https://fbref.com/en/players/69942fb3/James-Hill" xr:uid="{0FC08214-D484-4AA0-BABF-0803D691CF54}"/>
    <hyperlink ref="C176" r:id="rId694" display="https://fbref.com/en/country/ENG/England-Football" xr:uid="{2C460B20-8A4D-42AC-B276-D135B896BC77}"/>
    <hyperlink ref="E176" r:id="rId695" display="https://fbref.com/en/squads/4ba7cbea/Bournemouth-Stats" xr:uid="{1A35A26E-76E4-42C5-B43A-999F508CFB8F}"/>
    <hyperlink ref="AK176" r:id="rId696" display="https://fbref.com/en/players/69942fb3/matchlogs/2023-2024/summary/James-Hill-Match-Logs" xr:uid="{C8541CD0-62BB-48B9-820C-DB9B48098A4C}"/>
    <hyperlink ref="B177" r:id="rId697" display="https://fbref.com/en/players/15f3ec41/Callum-Hudson-Odoi" xr:uid="{DC5108E5-9765-43E9-BB02-AFEA31230C24}"/>
    <hyperlink ref="C177" r:id="rId698" display="https://fbref.com/en/country/ENG/England-Football" xr:uid="{48A12C74-A3BA-4B25-B444-CC4C9C2912EA}"/>
    <hyperlink ref="E177" r:id="rId699" display="https://fbref.com/en/squads/e4a775cb/Nottingham-Forest-Stats" xr:uid="{5B34E106-E204-4487-9ED5-65D0617B7471}"/>
    <hyperlink ref="AK177" r:id="rId700" display="https://fbref.com/en/players/15f3ec41/matchlogs/2023-2024/summary/Callum-Hudson-Odoi-Match-Logs" xr:uid="{D1C4FCB7-AA91-4F05-B94B-05243875972F}"/>
    <hyperlink ref="B178" r:id="rId701" display="https://fbref.com/en/players/a0666d3e/Will-Hughes" xr:uid="{76010B08-7CC6-42CE-B9C9-E8194701057F}"/>
    <hyperlink ref="C178" r:id="rId702" display="https://fbref.com/en/country/ENG/England-Football" xr:uid="{DCECFAC8-3620-47FC-8AF5-02A91CA7DC8B}"/>
    <hyperlink ref="E178" r:id="rId703" display="https://fbref.com/en/squads/47c64c55/Crystal-Palace-Stats" xr:uid="{59F4BD18-6BE8-42DD-A569-DA19B532373F}"/>
    <hyperlink ref="AK178" r:id="rId704" display="https://fbref.com/en/players/a0666d3e/matchlogs/2023-2024/summary/Will-Hughes-Match-Logs" xr:uid="{308C65FA-F7FC-41FB-8E4B-953EA3B5751F}"/>
    <hyperlink ref="B179" r:id="rId705" display="https://fbref.com/en/players/8b04d6c1/Pierre-Hojbjerg" xr:uid="{E8BAB468-1A28-4985-A690-700CD4F9749E}"/>
    <hyperlink ref="C179" r:id="rId706" display="https://fbref.com/en/country/DEN/Denmark-Football" xr:uid="{5859EE31-7DEF-4EF9-9F76-40FCE7A84584}"/>
    <hyperlink ref="E179" r:id="rId707" display="https://fbref.com/en/squads/361ca564/Tottenham-Hotspur-Stats" xr:uid="{1D60AA2D-1106-43FC-AFBF-A0485E1EE5CA}"/>
    <hyperlink ref="AK179" r:id="rId708" display="https://fbref.com/en/players/8b04d6c1/matchlogs/2023-2024/summary/Pierre-Hojbjerg-Match-Logs" xr:uid="{80C5F1BD-FC29-445D-B069-567E755E76F8}"/>
    <hyperlink ref="B180" r:id="rId709" display="https://fbref.com/en/players/491a433d/Rasmus-Hojlund" xr:uid="{37F6E7BE-79F6-4C8D-8B01-5C338EB5B428}"/>
    <hyperlink ref="C180" r:id="rId710" display="https://fbref.com/en/country/DEN/Denmark-Football" xr:uid="{04E479DE-24DB-4165-9077-8167DB271BF6}"/>
    <hyperlink ref="E180" r:id="rId711" display="https://fbref.com/en/squads/19538871/Manchester-United-Stats" xr:uid="{B391B069-235E-4685-8468-A5CB8D567CE9}"/>
    <hyperlink ref="AK180" r:id="rId712" display="https://fbref.com/en/players/491a433d/matchlogs/2023-2024/summary/Rasmus-Hojlund-Match-Logs" xr:uid="{7A1C51A0-84A2-4C45-B3FD-4CD4D28C1C6B}"/>
    <hyperlink ref="B181" r:id="rId713" display="https://fbref.com/en/players/07802f7f/Danny-Ings" xr:uid="{1270F5EA-892A-4130-852C-B291171974AC}"/>
    <hyperlink ref="C181" r:id="rId714" display="https://fbref.com/en/country/ENG/England-Football" xr:uid="{F46C1308-7222-455A-8317-ACF704517DE4}"/>
    <hyperlink ref="E181" r:id="rId715" display="https://fbref.com/en/squads/7c21e445/West-Ham-United-Stats" xr:uid="{2D5A402A-4BEB-4C5E-92C4-599F0895D0FD}"/>
    <hyperlink ref="AK181" r:id="rId716" display="https://fbref.com/en/players/07802f7f/matchlogs/2023-2024/summary/Danny-Ings-Match-Logs" xr:uid="{12B77971-1AA5-4341-A0C5-1CBC91A14DE0}"/>
    <hyperlink ref="B182" r:id="rId717" display="https://fbref.com/en/players/8e92be30/Alexander-Isak" xr:uid="{FB98EE07-FF48-440B-B330-5713A5C732AA}"/>
    <hyperlink ref="C182" r:id="rId718" display="https://fbref.com/en/country/SWE/Sweden-Football" xr:uid="{5A531C43-A6CE-4518-B36B-B78B93285C88}"/>
    <hyperlink ref="E182" r:id="rId719" display="https://fbref.com/en/squads/b2b47a98/Newcastle-United-Stats" xr:uid="{6D489431-D658-4969-AB26-88D170B02489}"/>
    <hyperlink ref="AK182" r:id="rId720" display="https://fbref.com/en/players/8e92be30/matchlogs/2023-2024/summary/Alexander-Isak-Match-Logs" xr:uid="{FA127CB1-751C-41DC-A702-B0398F0C05A3}"/>
    <hyperlink ref="B183" r:id="rId721" display="https://fbref.com/en/players/6ca5ec4b/Alex-Iwobi" xr:uid="{8CD3C879-53B3-4BA9-A07F-BA7F429999F8}"/>
    <hyperlink ref="C183" r:id="rId722" display="https://fbref.com/en/country/NGA/Nigeria-Football" xr:uid="{537540F4-E8D8-4A8E-8AB3-C174AFF88679}"/>
    <hyperlink ref="E183" r:id="rId723" display="https://fbref.com/en/squads/d3fd31cc/Everton-Stats" xr:uid="{79733710-762F-425F-8E45-0401C72E3CD4}"/>
    <hyperlink ref="AK183" r:id="rId724" display="https://fbref.com/en/players/6ca5ec4b/matchlogs/2023-2024/summary/Alex-Iwobi-Match-Logs" xr:uid="{04A3126E-99DC-42A3-A34B-C53A8FA186EB}"/>
    <hyperlink ref="B184" r:id="rId725" display="https://fbref.com/en/players/6ca5ec4b/Alex-Iwobi" xr:uid="{9C07DAF1-9419-4828-BFEE-6272F24FBDF6}"/>
    <hyperlink ref="C184" r:id="rId726" display="https://fbref.com/en/country/NGA/Nigeria-Football" xr:uid="{9E1C94CF-3B9D-406A-899F-43644768F03B}"/>
    <hyperlink ref="E184" r:id="rId727" display="https://fbref.com/en/squads/fd962109/Fulham-Stats" xr:uid="{32CA52C3-F34C-4327-AED4-7DF85CF242F9}"/>
    <hyperlink ref="AK184" r:id="rId728" display="https://fbref.com/en/players/6ca5ec4b/matchlogs/2023-2024/summary/Alex-Iwobi-Match-Logs" xr:uid="{979560C4-1650-4D56-A87F-39DCF4F8A018}"/>
    <hyperlink ref="B185" r:id="rId729" display="https://fbref.com/en/players/9c36ed83/Nicolas-Jackson" xr:uid="{08D66D6C-08F9-4F8F-8D85-3502E72CA7CD}"/>
    <hyperlink ref="C185" r:id="rId730" display="https://fbref.com/en/country/SEN/Senegal-Football" xr:uid="{5A1B6492-5AE3-4F76-B7CA-DE5728F796AA}"/>
    <hyperlink ref="E185" r:id="rId731" display="https://fbref.com/en/squads/cff3d9bb/Chelsea-Stats" xr:uid="{869D7526-A1F9-42AC-9168-85D6A23C124E}"/>
    <hyperlink ref="AK185" r:id="rId732" display="https://fbref.com/en/players/9c36ed83/matchlogs/2023-2024/summary/Nicolas-Jackson-Match-Logs" xr:uid="{B5E7A73E-1518-4F09-B84A-E0FAC2B79D7B}"/>
    <hyperlink ref="B186" r:id="rId733" display="https://fbref.com/en/players/1265a93a/Reece-James" xr:uid="{414F1693-CD6C-4864-A9BB-0FD35C14F2EB}"/>
    <hyperlink ref="C186" r:id="rId734" display="https://fbref.com/en/country/ENG/England-Football" xr:uid="{822A31B8-0E2B-414A-AFEF-0A875AC90BE9}"/>
    <hyperlink ref="E186" r:id="rId735" display="https://fbref.com/en/squads/cff3d9bb/Chelsea-Stats" xr:uid="{452A3052-DFF9-433D-8AA8-AC022C3F6853}"/>
    <hyperlink ref="AK186" r:id="rId736" display="https://fbref.com/en/players/1265a93a/matchlogs/2023-2024/summary/Reece-James-Match-Logs" xr:uid="{155F88D7-E598-4183-A15F-AEC7DDB9B263}"/>
    <hyperlink ref="B187" r:id="rId737" display="https://fbref.com/en/players/8449d35e/Vitaly-Janelt" xr:uid="{95130FEA-FA79-4B77-B768-7C1CD4397371}"/>
    <hyperlink ref="C187" r:id="rId738" display="https://fbref.com/en/country/GER/Germany-Football" xr:uid="{CF5860A4-3C79-4D32-AA04-D3BBCEECF3F1}"/>
    <hyperlink ref="E187" r:id="rId739" display="https://fbref.com/en/squads/cd051869/Brentford-Stats" xr:uid="{821F79AF-B0FE-4F86-A99E-465C938496F9}"/>
    <hyperlink ref="AK187" r:id="rId740" display="https://fbref.com/en/players/8449d35e/matchlogs/2023-2024/summary/Vitaly-Janelt-Match-Logs" xr:uid="{C8E74452-D3D0-47C4-B185-09EB5C4F86A3}"/>
    <hyperlink ref="B188" r:id="rId741" display="https://fbref.com/en/players/0f134faf/Mathias-Jensen" xr:uid="{83E41F65-D79A-4150-8A5F-65A81E5E35EA}"/>
    <hyperlink ref="C188" r:id="rId742" display="https://fbref.com/en/country/DEN/Denmark-Football" xr:uid="{9AD92FE9-C1D0-49A3-A5E2-D21D1E4061C8}"/>
    <hyperlink ref="E188" r:id="rId743" display="https://fbref.com/en/squads/cd051869/Brentford-Stats" xr:uid="{A6C9F383-6F8E-4B14-85FB-135838BD2445}"/>
    <hyperlink ref="AK188" r:id="rId744" display="https://fbref.com/en/players/0f134faf/matchlogs/2023-2024/summary/Mathias-Jensen-Match-Logs" xr:uid="{F2129ECA-04E4-4180-9BE2-948D80AA73CD}"/>
    <hyperlink ref="B189" r:id="rId745" display="https://fbref.com/en/players/b66315ae/Gabriel-Jesus" xr:uid="{C22648F0-2392-42B1-B419-4DB0B52474B7}"/>
    <hyperlink ref="C189" r:id="rId746" display="https://fbref.com/en/country/BRA/Brazil-Football" xr:uid="{DB812BDA-8107-438A-96E9-0F10AB7D4983}"/>
    <hyperlink ref="E189" r:id="rId747" display="https://fbref.com/en/squads/18bb7c10/Arsenal-Stats" xr:uid="{8466C748-E277-49FD-B4AB-FC1D2D957FDD}"/>
    <hyperlink ref="AK189" r:id="rId748" display="https://fbref.com/en/players/b66315ae/matchlogs/2023-2024/summary/Gabriel-Jesus-Match-Logs" xr:uid="{796B6A83-7CDE-4C1E-A8A8-AB3D51E9044D}"/>
    <hyperlink ref="B190" r:id="rId749" display="https://fbref.com/en/players/b561db50/Raul-Jimenez" xr:uid="{7FEB50D8-06E0-4CD3-A7CB-C7D9B7F80F12}"/>
    <hyperlink ref="C190" r:id="rId750" display="https://fbref.com/en/country/MEX/Mexico-Football" xr:uid="{6BC4C34E-0CF3-49F9-AF84-6767E53C8593}"/>
    <hyperlink ref="E190" r:id="rId751" display="https://fbref.com/en/squads/fd962109/Fulham-Stats" xr:uid="{969D0A4A-2197-4E7E-9EC6-F21003C7F128}"/>
    <hyperlink ref="AK190" r:id="rId752" display="https://fbref.com/en/players/b561db50/matchlogs/2023-2024/summary/Raul-Jimenez-Match-Logs" xr:uid="{160CD441-8688-4663-B140-940977173292}"/>
    <hyperlink ref="B191" r:id="rId753" display="https://fbref.com/en/players/e8832875/Joao-Pedro" xr:uid="{F5C0120F-3357-43EB-A32C-3B91E3231A21}"/>
    <hyperlink ref="C191" r:id="rId754" display="https://fbref.com/en/country/BRA/Brazil-Football" xr:uid="{85E2CA37-B244-4EF0-9A94-53B8F06F7186}"/>
    <hyperlink ref="E191" r:id="rId755" display="https://fbref.com/en/squads/d07537b9/Brighton-and-Hove-Albion-Stats" xr:uid="{FB3758FA-F391-4F0D-A654-2A081D717860}"/>
    <hyperlink ref="AK191" r:id="rId756" display="https://fbref.com/en/players/e8832875/matchlogs/2023-2024/summary/Joao-Pedro-Match-Logs" xr:uid="{42D6A5ED-035A-40F6-8C24-D4BBEFD87EC8}"/>
    <hyperlink ref="B192" r:id="rId757" display="https://fbref.com/en/players/c17bfb65/Joelinton" xr:uid="{6D3C0805-DB0D-4751-8071-664605BC3D7A}"/>
    <hyperlink ref="C192" r:id="rId758" display="https://fbref.com/en/country/BRA/Brazil-Football" xr:uid="{B927F5DC-28FB-4AD0-B1E2-908E93593A76}"/>
    <hyperlink ref="E192" r:id="rId759" display="https://fbref.com/en/squads/b2b47a98/Newcastle-United-Stats" xr:uid="{DB60D376-E1EA-44E2-AF64-EC9A3EDBEC2F}"/>
    <hyperlink ref="AK192" r:id="rId760" display="https://fbref.com/en/players/c17bfb65/matchlogs/2023-2024/summary/Joelinton-Match-Logs" xr:uid="{8C77D900-F9FF-4FF3-B5B5-728814364B2B}"/>
    <hyperlink ref="B193" r:id="rId761" display="https://fbref.com/en/players/73b1d65b/Ryan-John-Giles" xr:uid="{62DEEF93-CEA0-4CA8-9146-CB13896AB853}"/>
    <hyperlink ref="C193" r:id="rId762" display="https://fbref.com/en/country/ENG/England-Football" xr:uid="{25D3B039-AFF7-48B8-AFA8-0CC5B2E980CB}"/>
    <hyperlink ref="E193" r:id="rId763" display="https://fbref.com/en/squads/e297cd13/Luton-Town-Stats" xr:uid="{29EF0D7B-A2CE-4262-8C69-64136CCC2F51}"/>
    <hyperlink ref="AK193" r:id="rId764" display="https://fbref.com/en/players/73b1d65b/matchlogs/2023-2024/summary/Ryan-John-Giles-Match-Logs" xr:uid="{256D18F5-1D3E-4E75-B90E-E41958ABDFFE}"/>
    <hyperlink ref="B194" r:id="rId765" display="https://fbref.com/en/players/0cd31129/Brennan-Johnson" xr:uid="{E9848274-92B3-4DE5-AD66-72DE0143B858}"/>
    <hyperlink ref="C194" r:id="rId766" display="https://fbref.com/en/country/WAL/Wales-Football" xr:uid="{2438B22B-B3E1-40C4-91B7-BF2865DBEA2A}"/>
    <hyperlink ref="E194" r:id="rId767" display="https://fbref.com/en/squads/361ca564/Tottenham-Hotspur-Stats" xr:uid="{BE74472B-15A1-4227-9D18-5ECEFC5A5C55}"/>
    <hyperlink ref="AK194" r:id="rId768" display="https://fbref.com/en/players/0cd31129/matchlogs/2023-2024/summary/Brennan-Johnson-Match-Logs" xr:uid="{49B754EB-3105-4F6E-BF6C-DE263734F140}"/>
    <hyperlink ref="B195" r:id="rId769" display="https://fbref.com/en/players/0cd31129/Brennan-Johnson" xr:uid="{0148F59F-8D71-40CA-B887-FFD50C7FED3C}"/>
    <hyperlink ref="C195" r:id="rId770" display="https://fbref.com/en/country/WAL/Wales-Football" xr:uid="{EA11BCDA-F7BC-47DE-A23E-36933D7B68A4}"/>
    <hyperlink ref="E195" r:id="rId771" display="https://fbref.com/en/squads/e4a775cb/Nottingham-Forest-Stats" xr:uid="{1778EA59-2AA9-44C8-9FA0-DCC149F1732A}"/>
    <hyperlink ref="AK195" r:id="rId772" display="https://fbref.com/en/players/0cd31129/matchlogs/2023-2024/summary/Brennan-Johnson-Match-Logs" xr:uid="{8AD4FF25-D828-40A0-B26B-F7AF53D7F752}"/>
    <hyperlink ref="B196" r:id="rId773" display="https://fbref.com/en/players/9e5708be/Sam-Johnstone" xr:uid="{9CFE103D-88BD-458C-B503-7369625EDFDC}"/>
    <hyperlink ref="C196" r:id="rId774" display="https://fbref.com/en/country/ENG/England-Football" xr:uid="{53B00F51-E554-4DDD-A29B-DCE810286F4C}"/>
    <hyperlink ref="E196" r:id="rId775" display="https://fbref.com/en/squads/47c64c55/Crystal-Palace-Stats" xr:uid="{28E87980-65AE-4E96-9E2C-E710A716CADB}"/>
    <hyperlink ref="AK196" r:id="rId776" display="https://fbref.com/en/players/9e5708be/matchlogs/2023-2024/summary/Sam-Johnstone-Match-Logs" xr:uid="{83BB0AD2-386E-4B82-93B5-35C54DE5BD5F}"/>
    <hyperlink ref="B197" r:id="rId777" display="https://fbref.com/en/players/4fb9c88f/Curtis-Jones" xr:uid="{E6B2915D-E506-49E4-98D9-14AD24E094A9}"/>
    <hyperlink ref="C197" r:id="rId778" display="https://fbref.com/en/country/ENG/England-Football" xr:uid="{85CE946B-5AFB-4471-8C80-FFAAC26665A5}"/>
    <hyperlink ref="E197" r:id="rId779" display="https://fbref.com/en/squads/822bd0ba/Liverpool-Stats" xr:uid="{BD34E6C1-B0AD-472F-92F9-DCA56345E7FD}"/>
    <hyperlink ref="AK197" r:id="rId780" display="https://fbref.com/en/players/4fb9c88f/matchlogs/2023-2024/summary/Curtis-Jones-Match-Logs" xr:uid="{903219D5-6AB8-49DB-8084-0D845479539C}"/>
    <hyperlink ref="B198" r:id="rId781" display="https://fbref.com/en/players/45db685d/Jorginho" xr:uid="{8B8C4020-DFDB-4429-964B-11DAB980FBDF}"/>
    <hyperlink ref="C198" r:id="rId782" display="https://fbref.com/en/country/ITA/Italy-Football" xr:uid="{69F18268-980D-4C72-A0B0-E104F52F3CF6}"/>
    <hyperlink ref="E198" r:id="rId783" display="https://fbref.com/en/squads/18bb7c10/Arsenal-Stats" xr:uid="{1EB5BDFA-65AD-4FDE-B98F-9909C4E50FF5}"/>
    <hyperlink ref="AK198" r:id="rId784" display="https://fbref.com/en/players/45db685d/matchlogs/2023-2024/summary/Jorginho-Match-Logs" xr:uid="{199FD8EB-D0E4-4A89-8AA1-65FBD9B31581}"/>
    <hyperlink ref="B199" r:id="rId785" display="https://fbref.com/en/players/178ae8f8/Diogo-Jota" xr:uid="{084318A2-FE82-4043-A87F-EE921C8EFA02}"/>
    <hyperlink ref="C199" r:id="rId786" display="https://fbref.com/en/country/POR/Portugal-Football" xr:uid="{FDF5A227-1976-43C8-8F5A-BCA2E4807721}"/>
    <hyperlink ref="E199" r:id="rId787" display="https://fbref.com/en/squads/822bd0ba/Liverpool-Stats" xr:uid="{E4FBDEB5-193C-41F5-81DD-49D02A283D00}"/>
    <hyperlink ref="AK199" r:id="rId788" display="https://fbref.com/en/players/178ae8f8/matchlogs/2023-2024/summary/Diogo-Jota-Match-Logs" xr:uid="{82E57F96-C9B6-4DD3-AA8E-043797562E44}"/>
    <hyperlink ref="B200" r:id="rId789" display="https://fbref.com/en/players/f098c03e/Mads-Juel-Andersen" xr:uid="{0DF42E6A-78BF-4880-8445-2001F2E6326F}"/>
    <hyperlink ref="C200" r:id="rId790" display="https://fbref.com/en/country/DEN/Denmark-Football" xr:uid="{0DEEA40E-1B7E-4E19-ABA8-74CA78F66A12}"/>
    <hyperlink ref="E200" r:id="rId791" display="https://fbref.com/en/squads/e297cd13/Luton-Town-Stats" xr:uid="{D35D347B-4AE2-4618-9F8B-E89C654745B1}"/>
    <hyperlink ref="AK200" r:id="rId792" display="https://fbref.com/en/players/f098c03e/matchlogs/2023-2024/summary/Mads-Juel-Andersen-Match-Logs" xr:uid="{1E9FEF02-0AD0-4008-9D81-8ED3B69BB029}"/>
    <hyperlink ref="B201" r:id="rId793" display="https://fbref.com/en/players/570bb4b9/Hamed-Junior-Traore" xr:uid="{BC4C2295-802A-484A-96FA-DFCACB5C4D96}"/>
    <hyperlink ref="C201" r:id="rId794" display="https://fbref.com/en/country/CIV/Cote-dIvoire-Football" xr:uid="{0B291EF0-3662-463E-9921-966C04CAF03F}"/>
    <hyperlink ref="E201" r:id="rId795" display="https://fbref.com/en/squads/4ba7cbea/Bournemouth-Stats" xr:uid="{DEA76496-F324-4881-AC1A-1FEA6BED4309}"/>
    <hyperlink ref="AK201" r:id="rId796" display="https://fbref.com/en/players/570bb4b9/matchlogs/2023-2024/summary/Hamed-Junior-Traore-Match-Logs" xr:uid="{05E4C28C-6FA3-4806-81C4-BA547019EB60}"/>
    <hyperlink ref="B202" r:id="rId797" display="https://fbref.com/en/players/0db5d2c8/Mathias-Jorgensen" xr:uid="{EE1284C3-CBEF-4C14-A8A7-F3155BBB0DC2}"/>
    <hyperlink ref="C202" r:id="rId798" display="https://fbref.com/en/country/DEN/Denmark-Football" xr:uid="{54D5AC45-1822-4118-BA15-A59E47581815}"/>
    <hyperlink ref="E202" r:id="rId799" display="https://fbref.com/en/squads/cd051869/Brentford-Stats" xr:uid="{611B7E63-A6C3-4F27-8F08-67818086D1FF}"/>
    <hyperlink ref="AK202" r:id="rId800" display="https://fbref.com/en/players/0db5d2c8/matchlogs/2023-2024/summary/Mathias-Jorgensen-Match-Logs" xr:uid="{D9255BDE-5A18-40CC-B585-E29A48AF0F85}"/>
    <hyperlink ref="B203" r:id="rId801" display="https://fbref.com/en/players/c066d1a5/Issa-Kabore" xr:uid="{654DBB2C-D64D-4C42-AF81-14890BD1F83D}"/>
    <hyperlink ref="C203" r:id="rId802" display="https://fbref.com/en/country/BFA/Burkina-Faso-Football" xr:uid="{59BF9D19-9915-40FB-9DF2-7F75C9B55F24}"/>
    <hyperlink ref="E203" r:id="rId803" display="https://fbref.com/en/squads/e297cd13/Luton-Town-Stats" xr:uid="{75C5E446-D923-4BAB-B5DB-00F47E279164}"/>
    <hyperlink ref="AK203" r:id="rId804" display="https://fbref.com/en/players/c066d1a5/matchlogs/2023-2024/summary/Issa-Kabore-Match-Logs" xr:uid="{FEFDCE7A-D903-4204-BBB6-4090345C1220}"/>
    <hyperlink ref="B204" r:id="rId805" display="https://fbref.com/en/players/15f24fe7/Sasa-Kalajdzic" xr:uid="{F37D11C1-18CD-4283-B0DE-6414FD712EC8}"/>
    <hyperlink ref="C204" r:id="rId806" display="https://fbref.com/en/country/AUT/Austria-Football" xr:uid="{9CDE3FF1-C988-4D5A-989A-0C64C531599E}"/>
    <hyperlink ref="E204" r:id="rId807" display="https://fbref.com/en/squads/8cec06e1/Wolverhampton-Wanderers-Stats" xr:uid="{7A3A45A4-9810-4CCF-8F08-BBF7C536D115}"/>
    <hyperlink ref="AK204" r:id="rId808" display="https://fbref.com/en/players/15f24fe7/matchlogs/2023-2024/summary/Sasa-Kalajdzic-Match-Logs" xr:uid="{328734AF-E042-4382-8B32-1C8E0B065038}"/>
    <hyperlink ref="B205" r:id="rId809" display="https://fbref.com/en/players/cc77354e/Boubacar-Kamara" xr:uid="{EA3F0BE6-A075-4CF7-886A-E1FE7DD9AEA0}"/>
    <hyperlink ref="C205" r:id="rId810" display="https://fbref.com/en/country/FRA/France-Football" xr:uid="{4E612012-CD06-49E6-9AAB-AFF82D184EEA}"/>
    <hyperlink ref="E205" r:id="rId811" display="https://fbref.com/en/squads/8602292d/Aston-Villa-Stats" xr:uid="{28217A1A-09D4-4816-ABCA-DA4D775BF1A0}"/>
    <hyperlink ref="AK205" r:id="rId812" display="https://fbref.com/en/players/cc77354e/matchlogs/2023-2024/summary/Boubacar-Kamara-Match-Logs" xr:uid="{86F1DBCF-4C0B-42B4-94B7-61EEA2D231AF}"/>
    <hyperlink ref="B206" r:id="rId813" display="https://fbref.com/en/players/1caa93a5/Thomas-Kaminski" xr:uid="{257AE90C-47E0-4E05-B87B-F6D88F5F18E9}"/>
    <hyperlink ref="C206" r:id="rId814" display="https://fbref.com/en/country/BEL/Belgium-Football" xr:uid="{322F54C9-7708-482C-AAF7-EB9BC4443CD3}"/>
    <hyperlink ref="E206" r:id="rId815" display="https://fbref.com/en/squads/e297cd13/Luton-Town-Stats" xr:uid="{10F79198-37D2-45C1-989B-5BC6FA2D1EDF}"/>
    <hyperlink ref="AK206" r:id="rId816" display="https://fbref.com/en/players/1caa93a5/matchlogs/2023-2024/summary/Thomas-Kaminski-Match-Logs" xr:uid="{178E5E25-391E-4B6C-A56F-2D415992BC47}"/>
    <hyperlink ref="B207" r:id="rId817" display="https://fbref.com/en/players/c5b7c315/Michael-Keane" xr:uid="{16C4C70E-AB98-4027-B5A4-5230B1C74206}"/>
    <hyperlink ref="C207" r:id="rId818" display="https://fbref.com/en/country/ENG/England-Football" xr:uid="{4DC52FC0-3D6A-4245-9533-169B5E1A3A8B}"/>
    <hyperlink ref="E207" r:id="rId819" display="https://fbref.com/en/squads/d3fd31cc/Everton-Stats" xr:uid="{11CBD80B-ED64-4CAC-BA61-9FC5223F57FD}"/>
    <hyperlink ref="AK207" r:id="rId820" display="https://fbref.com/en/players/c5b7c315/matchlogs/2023-2024/summary/Michael-Keane-Match-Logs" xr:uid="{8644F4D8-921B-4CD2-8413-1F1600BB49F7}"/>
    <hyperlink ref="B208" r:id="rId821" display="https://fbref.com/en/players/51dbeea9/Thilo-Kehrer" xr:uid="{706447EC-DC53-475B-B8A7-F4DC0C04C6BE}"/>
    <hyperlink ref="C208" r:id="rId822" display="https://fbref.com/en/country/GER/Germany-Football" xr:uid="{15B153E0-740B-449A-8E35-605EE85538A3}"/>
    <hyperlink ref="E208" r:id="rId823" display="https://fbref.com/en/squads/7c21e445/West-Ham-United-Stats" xr:uid="{B638D475-0600-4380-8B0A-D0B43B19DFA5}"/>
    <hyperlink ref="AK208" r:id="rId824" display="https://fbref.com/en/players/51dbeea9/matchlogs/2023-2024/summary/Thilo-Kehrer-Match-Logs" xr:uid="{FD12D69D-1443-4357-B7C4-F14FCD8ABD98}"/>
    <hyperlink ref="B209" r:id="rId825" display="https://fbref.com/en/players/f31def1e/Lloyd-Kelly" xr:uid="{33082E9E-BFCF-43D8-943B-E8FEDD81EDEE}"/>
    <hyperlink ref="C209" r:id="rId826" display="https://fbref.com/en/country/ENG/England-Football" xr:uid="{1CD45524-7254-4EA3-9C49-82984E17127A}"/>
    <hyperlink ref="E209" r:id="rId827" display="https://fbref.com/en/squads/4ba7cbea/Bournemouth-Stats" xr:uid="{0E298474-4FC7-44CF-9B42-20FC84FA19C7}"/>
    <hyperlink ref="AK209" r:id="rId828" display="https://fbref.com/en/players/f31def1e/matchlogs/2023-2024/summary/Lloyd-Kelly-Match-Logs" xr:uid="{1616AFF0-2EF7-4EF3-83E8-252966C373FD}"/>
    <hyperlink ref="B210" r:id="rId829" display="https://fbref.com/en/players/0ad53bdc/Milos-Kerkez" xr:uid="{A2F5FFBD-5AC1-47E7-84B5-C277EFA80E51}"/>
    <hyperlink ref="C210" r:id="rId830" display="https://fbref.com/en/country/HUN/Hungary-Football" xr:uid="{F3B5F81A-3F82-4086-A474-0F34156809E1}"/>
    <hyperlink ref="E210" r:id="rId831" display="https://fbref.com/en/squads/4ba7cbea/Bournemouth-Stats" xr:uid="{774A5CB4-4F97-4621-A885-144FE23D7346}"/>
    <hyperlink ref="AK210" r:id="rId832" display="https://fbref.com/en/players/0ad53bdc/matchlogs/2023-2024/summary/Milos-Kerkez-Match-Logs" xr:uid="{3E194A96-36DE-4F56-A209-2EF7BB92671A}"/>
    <hyperlink ref="B211" r:id="rId833" display="https://fbref.com/en/players/d0f72bf1/Max-Kilman" xr:uid="{85E4772E-603D-40C8-AF85-4E03B6318448}"/>
    <hyperlink ref="C211" r:id="rId834" display="https://fbref.com/en/country/ENG/England-Football" xr:uid="{460DC65C-3513-425E-837A-8C0075F1C8BB}"/>
    <hyperlink ref="E211" r:id="rId835" display="https://fbref.com/en/squads/8cec06e1/Wolverhampton-Wanderers-Stats" xr:uid="{4DDE8A5C-6F7A-4F5F-AE54-EDA339E371DF}"/>
    <hyperlink ref="AK211" r:id="rId836" display="https://fbref.com/en/players/d0f72bf1/matchlogs/2023-2024/summary/Max-Kilman-Match-Logs" xr:uid="{AF41F43D-C339-4409-B7A0-E79E2B46981A}"/>
    <hyperlink ref="B212" r:id="rId837" display="https://fbref.com/en/players/dc3e663e/Jakub-Kiwior" xr:uid="{B515F065-50DF-4FC9-B45A-47084381C639}"/>
    <hyperlink ref="C212" r:id="rId838" display="https://fbref.com/en/country/POL/Poland-Football" xr:uid="{1AD2E08D-5135-40F6-AA91-DCEE63687F65}"/>
    <hyperlink ref="E212" r:id="rId839" display="https://fbref.com/en/squads/18bb7c10/Arsenal-Stats" xr:uid="{91D1B5D3-69B3-4C09-B6B6-414883E8A495}"/>
    <hyperlink ref="AK212" r:id="rId840" display="https://fbref.com/en/players/dc3e663e/matchlogs/2023-2024/summary/Jakub-Kiwior-Match-Logs" xr:uid="{087A5618-DCF2-4F8F-B76A-17C63A395AA0}"/>
    <hyperlink ref="B213" r:id="rId841" display="https://fbref.com/en/players/4c3a6744/Justin-Kluivert" xr:uid="{FC4A7E1C-119A-40C8-9574-A29EDFD8666F}"/>
    <hyperlink ref="C213" r:id="rId842" display="https://fbref.com/en/country/NED/Netherlands-Football" xr:uid="{23219A47-A0A2-40BF-A680-B3C578725286}"/>
    <hyperlink ref="E213" r:id="rId843" display="https://fbref.com/en/squads/4ba7cbea/Bournemouth-Stats" xr:uid="{5828326A-52B1-4BC9-AF29-6FC6A433137C}"/>
    <hyperlink ref="AK213" r:id="rId844" display="https://fbref.com/en/players/4c3a6744/matchlogs/2023-2024/summary/Justin-Kluivert-Match-Logs" xr:uid="{2DFFF5C9-961E-44E1-B1DC-8FC295E9AAE5}"/>
    <hyperlink ref="B214" r:id="rId845" display="https://fbref.com/en/players/fc076f78/Luca-Koleosho" xr:uid="{6AC84E75-6A8F-42DC-A1F5-7140ADCD292A}"/>
    <hyperlink ref="C214" r:id="rId846" display="https://fbref.com/en/country/ITA/Italy-Football" xr:uid="{B17CE6BF-4CAC-4D5F-AACE-FEAC79EB5F6A}"/>
    <hyperlink ref="E214" r:id="rId847" display="https://fbref.com/en/squads/943e8050/Burnley-Stats" xr:uid="{A43A9354-12B0-4C5B-8A2C-523AFA12952C}"/>
    <hyperlink ref="AK214" r:id="rId848" display="https://fbref.com/en/players/fc076f78/matchlogs/2023-2024/summary/Luca-Koleosho-Match-Logs" xr:uid="{47F9CD1C-E690-42F1-A471-2EE02FB7E28A}"/>
    <hyperlink ref="B215" r:id="rId849" display="https://fbref.com/en/players/5ed9b537/Ibrahima-Konate" xr:uid="{4E1ED9F6-59ED-46A4-94D7-B6C0B565D4F2}"/>
    <hyperlink ref="C215" r:id="rId850" display="https://fbref.com/en/country/FRA/France-Football" xr:uid="{17451438-A4BF-4283-AF50-61472694D9DF}"/>
    <hyperlink ref="E215" r:id="rId851" display="https://fbref.com/en/squads/822bd0ba/Liverpool-Stats" xr:uid="{BE724F7E-3E0E-47E7-82ED-8B7B36746183}"/>
    <hyperlink ref="AK215" r:id="rId852" display="https://fbref.com/en/players/5ed9b537/matchlogs/2023-2024/summary/Ibrahima-Konate-Match-Logs" xr:uid="{E1C7C6E9-E888-476D-A5D7-A78DB5DBC814}"/>
    <hyperlink ref="B216" r:id="rId853" display="https://fbref.com/en/players/0313a347/Ezri-Konsa" xr:uid="{E9A730E0-22B8-40B7-B42A-559F8B021EB4}"/>
    <hyperlink ref="C216" r:id="rId854" display="https://fbref.com/en/country/ENG/England-Football" xr:uid="{9C388F3A-C077-4304-A375-EA511CE07EC5}"/>
    <hyperlink ref="E216" r:id="rId855" display="https://fbref.com/en/squads/8602292d/Aston-Villa-Stats" xr:uid="{0B7017FB-3ED0-4D1F-9B7F-45752D088F04}"/>
    <hyperlink ref="AK216" r:id="rId856" display="https://fbref.com/en/players/0313a347/matchlogs/2023-2024/summary/Ezri-Konsa-Match-Logs" xr:uid="{E8CEE77E-CC37-4797-A1CD-61C1E8ED4FBF}"/>
    <hyperlink ref="B217" r:id="rId857" display="https://fbref.com/en/players/8d3c902d/Cheikhou-Kouyate" xr:uid="{00F66B2F-A576-492A-A3F5-B0A122397E77}"/>
    <hyperlink ref="C217" r:id="rId858" display="https://fbref.com/en/country/SEN/Senegal-Football" xr:uid="{8D09C18A-8934-41AC-B8FB-3D5056854C70}"/>
    <hyperlink ref="E217" r:id="rId859" display="https://fbref.com/en/squads/e4a775cb/Nottingham-Forest-Stats" xr:uid="{8450D625-D15D-4327-B73A-0FE92748FCC9}"/>
    <hyperlink ref="AK217" r:id="rId860" display="https://fbref.com/en/players/8d3c902d/matchlogs/2023-2024/summary/Cheikhou-Kouyate-Match-Logs" xr:uid="{880D5C9A-45B2-4A41-A001-5DC0F2A82547}"/>
    <hyperlink ref="B218" r:id="rId861" display="https://fbref.com/en/players/79c0821a/Mateo-Kovacic" xr:uid="{BCEA595D-B22B-47A9-82F6-931A093475F6}"/>
    <hyperlink ref="C218" r:id="rId862" display="https://fbref.com/en/country/CRO/Croatia-Football" xr:uid="{472B82E5-0606-4A4A-856E-E28655EEFBA4}"/>
    <hyperlink ref="E218" r:id="rId863" display="https://fbref.com/en/squads/b8fd03ef/Manchester-City-Stats" xr:uid="{938D2181-8AC4-44AB-ACD9-838A06F1DE92}"/>
    <hyperlink ref="AK218" r:id="rId864" display="https://fbref.com/en/players/79c0821a/matchlogs/2023-2024/summary/Mateo-Kovacic-Match-Logs" xr:uid="{E96C0C99-92BA-4CEF-BA47-13D4076BFDEA}"/>
    <hyperlink ref="B219" r:id="rId865" display="https://fbref.com/en/players/df3cda47/Dejan-Kulusevski" xr:uid="{697DDA04-3AA7-4D73-B840-33F27169BA90}"/>
    <hyperlink ref="C219" r:id="rId866" display="https://fbref.com/en/country/SWE/Sweden-Football" xr:uid="{8640F3D6-5AD3-40D0-89AE-E852BC0BAF37}"/>
    <hyperlink ref="E219" r:id="rId867" display="https://fbref.com/en/squads/361ca564/Tottenham-Hotspur-Stats" xr:uid="{9B14A9AA-20CE-4F61-BCFB-4E2B7D3B5865}"/>
    <hyperlink ref="AK219" r:id="rId868" display="https://fbref.com/en/players/df3cda47/matchlogs/2023-2024/summary/Dejan-Kulusevski-Match-Logs" xr:uid="{B3A3E438-836F-4084-AF1A-5B556221422B}"/>
    <hyperlink ref="B220" r:id="rId869" display="https://fbref.com/en/players/99813635/Adam-Lallana" xr:uid="{DB4ADEBA-46D7-4709-A580-6BF2489BA9C8}"/>
    <hyperlink ref="C220" r:id="rId870" display="https://fbref.com/en/country/ENG/England-Football" xr:uid="{2FDAA1F7-0D23-43E9-B83C-6142CF3DE420}"/>
    <hyperlink ref="E220" r:id="rId871" display="https://fbref.com/en/squads/d07537b9/Brighton-and-Hove-Albion-Stats" xr:uid="{520C568E-197E-4C83-A5B9-1421684999C5}"/>
    <hyperlink ref="AK220" r:id="rId872" display="https://fbref.com/en/players/99813635/matchlogs/2023-2024/summary/Adam-Lallana-Match-Logs" xr:uid="{650F0B44-2349-4F01-944A-886549F917EE}"/>
    <hyperlink ref="B221" r:id="rId873" display="https://fbref.com/en/players/f4e433d4/Tariq-Lamptey" xr:uid="{CBE8F0CB-4558-4647-9172-296894A6F694}"/>
    <hyperlink ref="C221" r:id="rId874" display="https://fbref.com/en/country/GHA/Ghana-Football" xr:uid="{2E862D34-8A2D-4D4B-B758-F33C79DDFA6A}"/>
    <hyperlink ref="E221" r:id="rId875" display="https://fbref.com/en/squads/d07537b9/Brighton-and-Hove-Albion-Stats" xr:uid="{524E651F-1C08-4047-94AE-E02CE0E85728}"/>
    <hyperlink ref="AK221" r:id="rId876" display="https://fbref.com/en/players/f4e433d4/matchlogs/2023-2024/summary/Tariq-Lamptey-Match-Logs" xr:uid="{0B2CFE1F-6ACA-467E-83F3-4C3E7872F900}"/>
    <hyperlink ref="B222" r:id="rId877" display="https://fbref.com/en/players/119b9a8e/Aymeric-Laporte" xr:uid="{8111C296-F0FA-4E7D-827F-63357FFB8FF6}"/>
    <hyperlink ref="C222" r:id="rId878" display="https://fbref.com/en/country/ESP/Spain-Football" xr:uid="{CF87A64D-0ECC-4016-A363-ACDB275DA2EC}"/>
    <hyperlink ref="E222" r:id="rId879" display="https://fbref.com/en/squads/b8fd03ef/Manchester-City-Stats" xr:uid="{DF3C1407-FCB7-4D53-80AF-D3BA4B8B8108}"/>
    <hyperlink ref="AK222" r:id="rId880" display="https://fbref.com/en/players/119b9a8e/matchlogs/2023-2024/summary/Aymeric-Laporte-Match-Logs" xr:uid="{034DED30-756C-47FF-A27E-BCD5A39B54FF}"/>
    <hyperlink ref="B223" r:id="rId881" display="https://fbref.com/en/players/0ed063d6/Yasser-Larouci" xr:uid="{F299C8D6-BB95-4452-8B18-E69B7EA07938}"/>
    <hyperlink ref="C223" r:id="rId882" display="https://fbref.com/en/country/FRA/France-Football" xr:uid="{D473282C-D606-4830-BC4F-19E6FF741CEE}"/>
    <hyperlink ref="E223" r:id="rId883" display="https://fbref.com/en/squads/1df6b87e/Sheffield-United-Stats" xr:uid="{32128FAE-4783-4AEE-A648-2B158A847B0A}"/>
    <hyperlink ref="AK223" r:id="rId884" display="https://fbref.com/en/players/0ed063d6/matchlogs/2023-2024/summary/Yasser-Larouci-Match-Logs" xr:uid="{29CC0495-277B-4F1B-A935-4147CE4D8932}"/>
    <hyperlink ref="B224" r:id="rId885" display="https://fbref.com/en/players/450ab6fc/Jamaal-Lascelles" xr:uid="{276DF016-76FA-4EE4-8E16-34FD2CF157FD}"/>
    <hyperlink ref="C224" r:id="rId886" display="https://fbref.com/en/country/ENG/England-Football" xr:uid="{AF43592F-8503-412B-A7A1-9167D55E8B6C}"/>
    <hyperlink ref="E224" r:id="rId887" display="https://fbref.com/en/squads/b2b47a98/Newcastle-United-Stats" xr:uid="{3318406E-37FF-4EFB-8E73-6EBE3096F98C}"/>
    <hyperlink ref="AK224" r:id="rId888" display="https://fbref.com/en/players/450ab6fc/matchlogs/2023-2024/summary/Jamaal-Lascelles-Match-Logs" xr:uid="{78FC3253-9A62-4A20-9D64-EF3AFEEC3193}"/>
    <hyperlink ref="B225" r:id="rId889" display="https://fbref.com/en/players/2b471f99/Mario-Lemina" xr:uid="{22DD00D8-EA02-43BE-ADFE-2B0F14751D23}"/>
    <hyperlink ref="C225" r:id="rId890" display="https://fbref.com/en/country/GAB/Gabon-Football" xr:uid="{37554CBD-0E78-4165-AF26-9D27760D5F3E}"/>
    <hyperlink ref="E225" r:id="rId891" display="https://fbref.com/en/squads/8cec06e1/Wolverhampton-Wanderers-Stats" xr:uid="{5E534CFD-0C2D-402B-B651-021B8CAF92C9}"/>
    <hyperlink ref="AK225" r:id="rId892" display="https://fbref.com/en/players/2b471f99/matchlogs/2023-2024/summary/Mario-Lemina-Match-Logs" xr:uid="{FF41A66A-9C75-4E65-9389-04155946D12C}"/>
    <hyperlink ref="B226" r:id="rId893" display="https://fbref.com/en/players/2628fd2b/Bernd-Leno" xr:uid="{5A02C544-AAF8-4AA5-96BD-AB6E8C3105F0}"/>
    <hyperlink ref="C226" r:id="rId894" display="https://fbref.com/en/country/GER/Germany-Football" xr:uid="{22C68CF1-EC77-41B7-BB7F-51D98F3508E9}"/>
    <hyperlink ref="E226" r:id="rId895" display="https://fbref.com/en/squads/fd962109/Fulham-Stats" xr:uid="{ECCBF8A4-5151-4A1E-BE80-D57C873351CF}"/>
    <hyperlink ref="AK226" r:id="rId896" display="https://fbref.com/en/players/2628fd2b/matchlogs/2023-2024/summary/Bernd-Leno-Match-Logs" xr:uid="{596FE79F-BC60-4861-B1E1-C5667D618B18}"/>
    <hyperlink ref="B227" r:id="rId897" display="https://fbref.com/en/players/9b5ce51a/Jefferson-Lerma" xr:uid="{2543B8A6-B2B8-4CC3-9A44-2099DFEFFFA2}"/>
    <hyperlink ref="C227" r:id="rId898" display="https://fbref.com/en/country/COL/Colombia-Football" xr:uid="{D5D987DA-555D-4DAF-9B4B-235F51383D34}"/>
    <hyperlink ref="E227" r:id="rId899" display="https://fbref.com/en/squads/47c64c55/Crystal-Palace-Stats" xr:uid="{25D83210-4D6C-4B27-B00D-A73A0D75530E}"/>
    <hyperlink ref="AK227" r:id="rId900" display="https://fbref.com/en/players/9b5ce51a/matchlogs/2023-2024/summary/Jefferson-Lerma-Match-Logs" xr:uid="{3A0EF2C6-AE0C-4AED-BFE2-D964C67F18F9}"/>
    <hyperlink ref="B228" r:id="rId901" display="https://fbref.com/en/players/b57e066e/Rico-Lewis" xr:uid="{9A8E887F-FDE4-432D-9996-F0D05EB974A7}"/>
    <hyperlink ref="C228" r:id="rId902" display="https://fbref.com/en/country/ENG/England-Football" xr:uid="{25946124-9EE6-476B-BF8B-2CA70C5D6A24}"/>
    <hyperlink ref="E228" r:id="rId903" display="https://fbref.com/en/squads/b8fd03ef/Manchester-City-Stats" xr:uid="{AD576402-E91A-446E-A048-07B773FA8AC1}"/>
    <hyperlink ref="AK228" r:id="rId904" display="https://fbref.com/en/players/b57e066e/matchlogs/2023-2024/summary/Rico-Lewis-Match-Logs" xr:uid="{138AA5D7-C1A5-492B-9BE6-1E31FA5AC822}"/>
    <hyperlink ref="B229" r:id="rId905" display="https://fbref.com/en/players/41f08ac8/Keane-Lewis-Potter" xr:uid="{C4362AE6-F14E-4258-A209-E3213C20793B}"/>
    <hyperlink ref="C229" r:id="rId906" display="https://fbref.com/en/country/ENG/England-Football" xr:uid="{76CF72E7-EC72-4854-AB30-35CE07C2A58A}"/>
    <hyperlink ref="E229" r:id="rId907" display="https://fbref.com/en/squads/cd051869/Brentford-Stats" xr:uid="{48F042B8-A55A-400E-AAFD-041349864F5C}"/>
    <hyperlink ref="AK229" r:id="rId908" display="https://fbref.com/en/players/41f08ac8/matchlogs/2023-2024/summary/Keane-Lewis-Potter-Match-Logs" xr:uid="{7A1E3265-3565-42C7-B6E8-3C2B03274361}"/>
    <hyperlink ref="B230" r:id="rId909" display="https://fbref.com/en/players/f5deef4c/Victor-Lindelof" xr:uid="{B9315F14-FA58-4338-A8F6-B069CE3B6139}"/>
    <hyperlink ref="C230" r:id="rId910" display="https://fbref.com/en/country/SWE/Sweden-Football" xr:uid="{7AFECCD0-DF46-44A3-8A60-0EFC320299F6}"/>
    <hyperlink ref="E230" r:id="rId911" display="https://fbref.com/en/squads/19538871/Manchester-United-Stats" xr:uid="{B2DB585C-D735-455C-AFE7-25BC6E9D0B5D}"/>
    <hyperlink ref="AK230" r:id="rId912" display="https://fbref.com/en/players/f5deef4c/matchlogs/2023-2024/summary/Victor-Lindelof-Match-Logs" xr:uid="{A0533B23-DD77-4EEA-829D-9DC241211F40}"/>
    <hyperlink ref="B231" r:id="rId913" display="https://fbref.com/en/players/afed6722/Valentino-Livramento" xr:uid="{B9A447C1-268D-47FA-BD24-9DDEE71D6906}"/>
    <hyperlink ref="C231" r:id="rId914" display="https://fbref.com/en/country/ENG/England-Football" xr:uid="{68966B3B-EC5F-4C1F-93AA-70DADB5EEA8B}"/>
    <hyperlink ref="E231" r:id="rId915" display="https://fbref.com/en/squads/b2b47a98/Newcastle-United-Stats" xr:uid="{6B128EA4-9D1C-46C1-BDA4-AFC183A8F008}"/>
    <hyperlink ref="AK231" r:id="rId916" display="https://fbref.com/en/players/afed6722/matchlogs/2023-2024/summary/Valentino-Livramento-Match-Logs" xr:uid="{A02ABA52-3EA3-4035-8269-885AE10C0AE0}"/>
    <hyperlink ref="B232" r:id="rId917" display="https://fbref.com/en/players/d7553721/Giovani-Lo-Celso" xr:uid="{92AD8496-6B25-41D2-BEA2-478309156439}"/>
    <hyperlink ref="C232" r:id="rId918" display="https://fbref.com/en/country/ARG/Argentina-Football" xr:uid="{7CECC98C-E27E-4604-9104-55E831344021}"/>
    <hyperlink ref="E232" r:id="rId919" display="https://fbref.com/en/squads/361ca564/Tottenham-Hotspur-Stats" xr:uid="{E282502E-4E21-485A-8011-3DCEAB15F5A6}"/>
    <hyperlink ref="AK232" r:id="rId920" display="https://fbref.com/en/players/d7553721/matchlogs/2023-2024/summary/Giovani-Lo-Celso-Match-Logs" xr:uid="{05AC41D2-2F7B-414F-A5CF-8B03F1647E71}"/>
    <hyperlink ref="B233" r:id="rId921" display="https://fbref.com/en/players/37118440/Tom-Lockyer" xr:uid="{EC1BEDFD-7FEA-4CF6-9823-32BEE677F5D8}"/>
    <hyperlink ref="C233" r:id="rId922" display="https://fbref.com/en/country/WAL/Wales-Football" xr:uid="{37E82066-DB10-4BD4-803C-5B3072898A34}"/>
    <hyperlink ref="E233" r:id="rId923" display="https://fbref.com/en/squads/e297cd13/Luton-Town-Stats" xr:uid="{4CD3738B-F56B-4CD3-A88B-78A784FA66DF}"/>
    <hyperlink ref="AK233" r:id="rId924" display="https://fbref.com/en/players/37118440/matchlogs/2023-2024/summary/Tom-Lockyer-Match-Logs" xr:uid="{6A693B2A-135A-4A2D-98E1-5FEDA2895283}"/>
    <hyperlink ref="B234" r:id="rId925" display="https://fbref.com/en/players/a2b105e0/Sean-Longstaff" xr:uid="{8040A18B-2684-4E2E-884B-350714F341F4}"/>
    <hyperlink ref="C234" r:id="rId926" display="https://fbref.com/en/country/ENG/England-Football" xr:uid="{2C237652-B4AD-4A2C-BF50-43C5AABAB7AB}"/>
    <hyperlink ref="E234" r:id="rId927" display="https://fbref.com/en/squads/b2b47a98/Newcastle-United-Stats" xr:uid="{B142FBA3-6D87-4FCB-8C5D-66AF2AE32475}"/>
    <hyperlink ref="AK234" r:id="rId928" display="https://fbref.com/en/players/a2b105e0/matchlogs/2023-2024/summary/Sean-Longstaff-Match-Logs" xr:uid="{AD764983-3060-44ED-90CB-EAE2D25231ED}"/>
    <hyperlink ref="B235" r:id="rId929" display="https://fbref.com/en/players/7af88b33/Max-Lowe" xr:uid="{8DCD26DB-0717-479C-BDC3-D249115ADB44}"/>
    <hyperlink ref="C235" r:id="rId930" display="https://fbref.com/en/country/ENG/England-Football" xr:uid="{4B908F0C-8749-4732-B441-DE32C7B4FD1A}"/>
    <hyperlink ref="E235" r:id="rId931" display="https://fbref.com/en/squads/1df6b87e/Sheffield-United-Stats" xr:uid="{75395B87-804B-4D13-B5EF-0D5BAECCDE16}"/>
    <hyperlink ref="AK235" r:id="rId932" display="https://fbref.com/en/players/7af88b33/matchlogs/2023-2024/summary/Max-Lowe-Match-Logs" xr:uid="{E3FD2D7C-601E-4145-8731-7B98C3423506}"/>
    <hyperlink ref="B236" r:id="rId933" display="https://fbref.com/en/players/6f7d826d/Douglas-Luiz" xr:uid="{A20266B8-9D68-473F-9097-D8AD408F6E81}"/>
    <hyperlink ref="C236" r:id="rId934" display="https://fbref.com/en/country/BRA/Brazil-Football" xr:uid="{80E5A85E-3C8A-4971-B5D1-534FB66A3474}"/>
    <hyperlink ref="E236" r:id="rId935" display="https://fbref.com/en/squads/8602292d/Aston-Villa-Stats" xr:uid="{34993155-1EDE-445F-B42D-C5EC38E901EA}"/>
    <hyperlink ref="AK236" r:id="rId936" display="https://fbref.com/en/players/6f7d826d/matchlogs/2023-2024/summary/Douglas-Luiz-Match-Logs" xr:uid="{7A523E67-C2F7-4744-9070-DDCF8EF277B4}"/>
    <hyperlink ref="B237" r:id="rId937" display="https://fbref.com/en/players/c6e8cf1f/Sasa-Lukic" xr:uid="{E15BBDB3-4E7F-49FB-A537-3EA06C890B7C}"/>
    <hyperlink ref="C237" r:id="rId938" display="https://fbref.com/en/country/SRB/Serbia-Football" xr:uid="{333B8B80-0BE8-47D8-BBCA-090BC7C4BDE5}"/>
    <hyperlink ref="E237" r:id="rId939" display="https://fbref.com/en/squads/fd962109/Fulham-Stats" xr:uid="{D04E516B-CE43-4E14-85DD-03510B7C4E3E}"/>
    <hyperlink ref="AK237" r:id="rId940" display="https://fbref.com/en/players/c6e8cf1f/matchlogs/2023-2024/summary/Sasa-Lukic-Match-Logs" xr:uid="{EDD196EB-4E3D-4486-8011-8D90F9EBB0C0}"/>
    <hyperlink ref="B238" r:id="rId941" display="https://fbref.com/en/players/cab9634e/Ian-Maatsen" xr:uid="{579B1ED2-112F-41E2-B14B-85CD4EB8D009}"/>
    <hyperlink ref="C238" r:id="rId942" display="https://fbref.com/en/country/NED/Netherlands-Football" xr:uid="{40C8DF3D-3AD7-431E-BDE8-28EE7061B62B}"/>
    <hyperlink ref="E238" r:id="rId943" display="https://fbref.com/en/squads/cff3d9bb/Chelsea-Stats" xr:uid="{6FEEC982-9F53-4ED1-8496-2404D4C93B4B}"/>
    <hyperlink ref="AK238" r:id="rId944" display="https://fbref.com/en/players/cab9634e/matchlogs/2023-2024/summary/Ian-Maatsen-Match-Logs" xr:uid="{2560A57B-EE62-4E22-8C05-85FF18A43C42}"/>
    <hyperlink ref="B239" r:id="rId945" display="https://fbref.com/en/players/83d074ff/Alexis-Mac-Allister" xr:uid="{6D4CA071-CFF5-4681-94F3-D7E1D0A27345}"/>
    <hyperlink ref="C239" r:id="rId946" display="https://fbref.com/en/country/ARG/Argentina-Football" xr:uid="{EE198FB9-A0D8-49EC-9A90-75803A0B1E15}"/>
    <hyperlink ref="E239" r:id="rId947" display="https://fbref.com/en/squads/822bd0ba/Liverpool-Stats" xr:uid="{27C1902E-8353-40F7-89D2-42E9CBF7339F}"/>
    <hyperlink ref="AK239" r:id="rId948" display="https://fbref.com/en/players/83d074ff/matchlogs/2023-2024/summary/Alexis-Mac-Allister-Match-Logs" xr:uid="{D2610F42-A438-4D0C-A760-BD6375506DF6}"/>
    <hyperlink ref="B240" r:id="rId949" display="https://fbref.com/en/players/ee38d9c5/James-Maddison" xr:uid="{A6AD9588-0BF5-4039-A35C-E0112ADB11EC}"/>
    <hyperlink ref="C240" r:id="rId950" display="https://fbref.com/en/country/ENG/England-Football" xr:uid="{F4981372-BB10-4755-AA4D-397728793326}"/>
    <hyperlink ref="E240" r:id="rId951" display="https://fbref.com/en/squads/361ca564/Tottenham-Hotspur-Stats" xr:uid="{BE591EBF-F733-42E1-A320-48565A3792F9}"/>
    <hyperlink ref="AK240" r:id="rId952" display="https://fbref.com/en/players/ee38d9c5/matchlogs/2023-2024/summary/James-Maddison-Match-Logs" xr:uid="{699F89D3-2C20-45CD-941D-2496291F8630}"/>
    <hyperlink ref="B241" r:id="rId953" display="https://fbref.com/en/players/bf34eebd/Noni-Madueke" xr:uid="{EF201126-EAD1-497D-97A5-3E0FF5AD4FAE}"/>
    <hyperlink ref="C241" r:id="rId954" display="https://fbref.com/en/country/ENG/England-Football" xr:uid="{0CFBDF37-4ABD-4D4A-ACA9-3ECF8800A5DB}"/>
    <hyperlink ref="E241" r:id="rId955" display="https://fbref.com/en/squads/cff3d9bb/Chelsea-Stats" xr:uid="{F5DA1315-6EB5-403F-A493-9A57A7E4B45D}"/>
    <hyperlink ref="AK241" r:id="rId956" display="https://fbref.com/en/players/bf34eebd/matchlogs/2023-2024/summary/Noni-Madueke-Match-Logs" xr:uid="{BB8B7B74-9352-4379-B969-C916F7400D35}"/>
    <hyperlink ref="B242" r:id="rId957" display="https://fbref.com/en/players/d8931174/Harry-Maguire" xr:uid="{88B9AA3F-ECD6-44AE-AC5D-EBE0BF6E8DA5}"/>
    <hyperlink ref="C242" r:id="rId958" display="https://fbref.com/en/country/ENG/England-Football" xr:uid="{4D16F281-23C2-413F-B764-8D5E5E810BD9}"/>
    <hyperlink ref="E242" r:id="rId959" display="https://fbref.com/en/squads/19538871/Manchester-United-Stats" xr:uid="{F506B571-32DF-44F7-B9EB-8B9F978ECFC2}"/>
    <hyperlink ref="AK242" r:id="rId960" display="https://fbref.com/en/players/d8931174/matchlogs/2023-2024/summary/Harry-Maguire-Match-Logs" xr:uid="{17548577-5670-4925-BA2A-4C4F8935D6F0}"/>
    <hyperlink ref="B243" r:id="rId961" display="https://fbref.com/en/players/a572e291/Orel-Mangala" xr:uid="{0041FAC5-8945-44B8-98E3-0D1EC7EDEA20}"/>
    <hyperlink ref="C243" r:id="rId962" display="https://fbref.com/en/country/BEL/Belgium-Football" xr:uid="{952BEAD5-B90B-48F6-8D0D-633850C7883D}"/>
    <hyperlink ref="E243" r:id="rId963" display="https://fbref.com/en/squads/e4a775cb/Nottingham-Forest-Stats" xr:uid="{C0A3847B-B490-4585-8B57-4CAFD83B8539}"/>
    <hyperlink ref="AK243" r:id="rId964" display="https://fbref.com/en/players/a572e291/matchlogs/2023-2024/summary/Orel-Mangala-Match-Logs" xr:uid="{79C2748E-13A9-4C79-A23F-CFFD24C832E4}"/>
    <hyperlink ref="B244" r:id="rId965" display="https://fbref.com/en/players/d7f99582/Benson-Manuel" xr:uid="{5EF31DF8-4B54-4B16-9CFF-D7875BE18BFC}"/>
    <hyperlink ref="C244" r:id="rId966" display="https://fbref.com/en/country/BEL/Belgium-Football" xr:uid="{11277254-E6EA-4844-AC6E-93217F0BC68F}"/>
    <hyperlink ref="E244" r:id="rId967" display="https://fbref.com/en/squads/943e8050/Burnley-Stats" xr:uid="{D752F610-A2CE-4ECF-B0FB-3A5E9CA94CB8}"/>
    <hyperlink ref="AK244" r:id="rId968" display="https://fbref.com/en/players/d7f99582/matchlogs/2023-2024/summary/Benson-Manuel-Match-Logs" xr:uid="{7E0178E9-C942-4678-ABDF-0E7B749B7A0C}"/>
    <hyperlink ref="B245" r:id="rId969" display="https://fbref.com/en/players/bb5fbd2b/Solly-March" xr:uid="{4E60CCD1-6E15-44AA-BDF2-C5655486CA79}"/>
    <hyperlink ref="C245" r:id="rId970" display="https://fbref.com/en/country/ENG/England-Football" xr:uid="{2184F245-8BB4-4582-A079-E65CB266B99B}"/>
    <hyperlink ref="E245" r:id="rId971" display="https://fbref.com/en/squads/d07537b9/Brighton-and-Hove-Albion-Stats" xr:uid="{27F81351-E442-4DC7-9782-65E755AB7CFD}"/>
    <hyperlink ref="AK245" r:id="rId972" display="https://fbref.com/en/players/bb5fbd2b/matchlogs/2023-2024/summary/Solly-March-Match-Logs" xr:uid="{08E301AA-BEFA-4D86-984C-5E733BE654D7}"/>
    <hyperlink ref="B246" r:id="rId973" display="https://fbref.com/en/players/8b788c01/Anthony-Martial" xr:uid="{FBC55F9C-EB84-4E63-B89E-ECF9B398D467}"/>
    <hyperlink ref="C246" r:id="rId974" display="https://fbref.com/en/country/FRA/France-Football" xr:uid="{78EEF76C-C9F8-4954-A28A-B65904BD6D6F}"/>
    <hyperlink ref="E246" r:id="rId975" display="https://fbref.com/en/squads/19538871/Manchester-United-Stats" xr:uid="{2ABB9E89-5807-43A7-B95C-424FF37BAF85}"/>
    <hyperlink ref="AK246" r:id="rId976" display="https://fbref.com/en/players/8b788c01/matchlogs/2023-2024/summary/Anthony-Martial-Match-Logs" xr:uid="{90E9FC9D-385B-4315-B779-A3807CED807F}"/>
    <hyperlink ref="B247" r:id="rId977" display="https://fbref.com/en/players/48a5a5d6/Gabriel-Martinelli" xr:uid="{531B4D3F-9FB2-42DB-B808-FA5AA3E29E34}"/>
    <hyperlink ref="C247" r:id="rId978" display="https://fbref.com/en/country/BRA/Brazil-Football" xr:uid="{57AAB611-A77C-4770-8556-70A73C18FE7D}"/>
    <hyperlink ref="E247" r:id="rId979" display="https://fbref.com/en/squads/18bb7c10/Arsenal-Stats" xr:uid="{C2BC9304-3FEA-4202-A3C3-8790F1481D9B}"/>
    <hyperlink ref="AK247" r:id="rId980" display="https://fbref.com/en/players/48a5a5d6/matchlogs/2023-2024/summary/Gabriel-Martinelli-Match-Logs" xr:uid="{844BCCD0-2378-44EB-8BF7-834AC3DCC81D}"/>
    <hyperlink ref="B248" r:id="rId981" display="https://fbref.com/en/players/7956236f/Emiliano-Martinez" xr:uid="{19BED788-7FAC-4276-AEA1-ACF884F98D33}"/>
    <hyperlink ref="C248" r:id="rId982" display="https://fbref.com/en/country/ARG/Argentina-Football" xr:uid="{217AA9A5-3473-4E61-B4B0-F795975C7037}"/>
    <hyperlink ref="E248" r:id="rId983" display="https://fbref.com/en/squads/8602292d/Aston-Villa-Stats" xr:uid="{688D3D31-F6FA-49D4-BF7F-F275829E09C4}"/>
    <hyperlink ref="AK248" r:id="rId984" display="https://fbref.com/en/players/7956236f/matchlogs/2023-2024/summary/Emiliano-Martinez-Match-Logs" xr:uid="{5494BB83-14CE-4D2D-B01D-092DBA11012F}"/>
    <hyperlink ref="B249" r:id="rId985" display="https://fbref.com/en/players/bac46a10/Lisandro-Martinez" xr:uid="{463FF4E2-5B7F-49C5-A466-BDFDBE8CAF1F}"/>
    <hyperlink ref="C249" r:id="rId986" display="https://fbref.com/en/country/ARG/Argentina-Football" xr:uid="{6C440C52-1B26-472E-BA75-D5AB4E6AB038}"/>
    <hyperlink ref="E249" r:id="rId987" display="https://fbref.com/en/squads/19538871/Manchester-United-Stats" xr:uid="{A59A820E-DD6E-45DF-B8A9-2A2C838B9ED7}"/>
    <hyperlink ref="AK249" r:id="rId988" display="https://fbref.com/en/players/bac46a10/matchlogs/2023-2024/summary/Lisandro-Martinez-Match-Logs" xr:uid="{D425F208-6E93-426C-A551-EC2B2211BAE6}"/>
    <hyperlink ref="B250" r:id="rId989" display="https://fbref.com/en/players/feb5d972/Pape-Matar-Sarr" xr:uid="{8C748B56-C1A3-48B7-B1C9-B4FA0153F56D}"/>
    <hyperlink ref="C250" r:id="rId990" display="https://fbref.com/en/country/SEN/Senegal-Football" xr:uid="{5431C4C2-0C36-48D7-AE55-F3C597CF16FD}"/>
    <hyperlink ref="E250" r:id="rId991" display="https://fbref.com/en/squads/361ca564/Tottenham-Hotspur-Stats" xr:uid="{E638CF1C-F45D-4C99-AE1B-03142CDB29B0}"/>
    <hyperlink ref="AK250" r:id="rId992" display="https://fbref.com/en/players/feb5d972/matchlogs/2023-2024/summary/Pape-Matar-Sarr-Match-Logs" xr:uid="{D68793AB-A5D8-4FDD-97B2-B17F9DCB4E82}"/>
    <hyperlink ref="B251" r:id="rId993" display="https://fbref.com/en/players/50e6dc35/Jean-Philippe-Mateta" xr:uid="{7B5CE000-D863-4DED-AA2C-CB533AEE453C}"/>
    <hyperlink ref="C251" r:id="rId994" display="https://fbref.com/en/country/FRA/France-Football" xr:uid="{30772579-3EDF-4F72-B4EF-6B4449B86142}"/>
    <hyperlink ref="E251" r:id="rId995" display="https://fbref.com/en/squads/47c64c55/Crystal-Palace-Stats" xr:uid="{A2D6F0CD-2A17-48D5-B27C-21F44038EEDE}"/>
    <hyperlink ref="AK251" r:id="rId996" display="https://fbref.com/en/players/50e6dc35/matchlogs/2023-2024/summary/Jean-Philippe-Mateta-Match-Logs" xr:uid="{F93AAA35-20CF-4FD8-AD50-FB1DE22EEBD4}"/>
    <hyperlink ref="B252" r:id="rId997" display="https://fbref.com/en/players/b217ef29/Joel-Matip" xr:uid="{7BB75304-41A2-4DD9-8648-B0DD33333ACC}"/>
    <hyperlink ref="C252" r:id="rId998" display="https://fbref.com/en/country/CMR/Cameroon-Football" xr:uid="{20C25D73-28CE-4721-8D1B-DF4C75DE890A}"/>
    <hyperlink ref="E252" r:id="rId999" display="https://fbref.com/en/squads/822bd0ba/Liverpool-Stats" xr:uid="{8C60E55B-1984-498C-A195-1B783345C28E}"/>
    <hyperlink ref="AK252" r:id="rId1000" display="https://fbref.com/en/players/b217ef29/matchlogs/2023-2024/summary/Joel-Matip-Match-Logs" xr:uid="{351E1965-9034-4704-9987-94ADF8916BC9}"/>
    <hyperlink ref="B253" r:id="rId1001" display="https://fbref.com/en/players/4bcf39f6/Neal-Maupay" xr:uid="{3BE06042-070C-47F6-B2D1-4D9ECDE0E1BA}"/>
    <hyperlink ref="C253" r:id="rId1002" display="https://fbref.com/en/country/FRA/France-Football" xr:uid="{157E2834-1057-4ED2-B782-137E34A3604F}"/>
    <hyperlink ref="E253" r:id="rId1003" display="https://fbref.com/en/squads/cd051869/Brentford-Stats" xr:uid="{44483E3A-A221-4B13-9D9B-04708C67C04F}"/>
    <hyperlink ref="AK253" r:id="rId1004" display="https://fbref.com/en/players/4bcf39f6/matchlogs/2023-2024/summary/Neal-Maupay-Match-Logs" xr:uid="{4F322E77-EA68-419D-9698-CF8EAE7BB38E}"/>
    <hyperlink ref="B254" r:id="rId1005" display="https://fbref.com/en/players/4bcf39f6/Neal-Maupay" xr:uid="{C3A976E2-E143-47FB-91D6-AEFCA2CEBF40}"/>
    <hyperlink ref="C254" r:id="rId1006" display="https://fbref.com/en/country/FRA/France-Football" xr:uid="{CBC80083-4692-4AC0-8A3A-25AC12ADD131}"/>
    <hyperlink ref="E254" r:id="rId1007" display="https://fbref.com/en/squads/d3fd31cc/Everton-Stats" xr:uid="{DEADA090-6C92-42B2-8ECD-0D769046FA84}"/>
    <hyperlink ref="AK254" r:id="rId1008" display="https://fbref.com/en/players/4bcf39f6/matchlogs/2023-2024/summary/Neal-Maupay-Match-Logs" xr:uid="{E436BCC5-073A-42CA-8544-E47CC452E3FA}"/>
    <hyperlink ref="B255" r:id="rId1009" display="https://fbref.com/en/players/6afaebf2/Bryan-Mbeumo" xr:uid="{B9819457-EC60-4300-9D77-8996117FC277}"/>
    <hyperlink ref="C255" r:id="rId1010" display="https://fbref.com/en/country/CMR/Cameroon-Football" xr:uid="{7E1E0479-92AF-4907-8378-A0804A964BEE}"/>
    <hyperlink ref="E255" r:id="rId1011" display="https://fbref.com/en/squads/cd051869/Brentford-Stats" xr:uid="{95AA975F-5C20-4E2D-9531-0F42AB3322A9}"/>
    <hyperlink ref="AK255" r:id="rId1012" display="https://fbref.com/en/players/6afaebf2/matchlogs/2023-2024/summary/Bryan-Mbeumo-Match-Logs" xr:uid="{804AAD3C-B7C8-4819-9770-8E3DFAFE37FA}"/>
    <hyperlink ref="B256" r:id="rId1013" display="https://fbref.com/en/players/96593e89/James-Mcatee" xr:uid="{138DFAF2-C23E-4F11-A3D9-257D7498595D}"/>
    <hyperlink ref="C256" r:id="rId1014" display="https://fbref.com/en/country/ENG/England-Football" xr:uid="{F2A29F1D-0420-4DD4-94B9-CC821EE633A2}"/>
    <hyperlink ref="E256" r:id="rId1015" display="https://fbref.com/en/squads/1df6b87e/Sheffield-United-Stats" xr:uid="{794F9C48-1482-4CB7-AFB7-3BC8C9184E9A}"/>
    <hyperlink ref="AK256" r:id="rId1016" display="https://fbref.com/en/players/96593e89/matchlogs/2023-2024/summary/James-Mcatee-Match-Logs" xr:uid="{7D48B826-5420-4805-8757-EB9C311422B8}"/>
    <hyperlink ref="B257" r:id="rId1017" display="https://fbref.com/en/players/96593e89/James-Mcatee" xr:uid="{A10C20E3-BF3E-4EB0-A908-BEE364F6967D}"/>
    <hyperlink ref="C257" r:id="rId1018" display="https://fbref.com/en/country/ENG/England-Football" xr:uid="{6287AF6D-88B7-44F1-9706-88035FC749A2}"/>
    <hyperlink ref="E257" r:id="rId1019" display="https://fbref.com/en/squads/b8fd03ef/Manchester-City-Stats" xr:uid="{16A6D558-5902-48FE-862A-3943B9D1E233}"/>
    <hyperlink ref="AK257" r:id="rId1020" display="https://fbref.com/en/players/96593e89/matchlogs/2023-2024/summary/James-Mcatee-Match-Logs" xr:uid="{DDF2117E-E7A8-4529-98ED-CA2DB9999981}"/>
    <hyperlink ref="B258" r:id="rId1021" display="https://fbref.com/en/players/78b8ac63/Oliver-McBurnie" xr:uid="{A3844862-87AF-41DC-8EFE-18941DE1AEAE}"/>
    <hyperlink ref="C258" r:id="rId1022" display="https://fbref.com/en/country/SCO/Scotland-Football" xr:uid="{C997E401-7D6E-4A92-ABCD-BD059833A830}"/>
    <hyperlink ref="E258" r:id="rId1023" display="https://fbref.com/en/squads/1df6b87e/Sheffield-United-Stats" xr:uid="{76E40337-EC72-484E-854C-0B628811AC8F}"/>
    <hyperlink ref="AK258" r:id="rId1024" display="https://fbref.com/en/players/78b8ac63/matchlogs/2023-2024/summary/Oliver-McBurnie-Match-Logs" xr:uid="{1F3A6024-BEDA-4DD3-ADD8-84BB849C591F}"/>
    <hyperlink ref="B259" r:id="rId1025" display="https://fbref.com/en/players/90f91999/John-McGinn" xr:uid="{724BA603-43E1-45D0-A3E0-3BB871D443F3}"/>
    <hyperlink ref="C259" r:id="rId1026" display="https://fbref.com/en/country/SCO/Scotland-Football" xr:uid="{9B4B37BC-30B5-4923-B0D2-70E965F08D16}"/>
    <hyperlink ref="E259" r:id="rId1027" display="https://fbref.com/en/squads/8602292d/Aston-Villa-Stats" xr:uid="{F5AF50EF-C914-4370-BD7D-1112B2DE1A90}"/>
    <hyperlink ref="AK259" r:id="rId1028" display="https://fbref.com/en/players/90f91999/matchlogs/2023-2024/summary/John-McGinn-Match-Logs" xr:uid="{8651107C-A9AA-41EF-A7E3-1CAA8B4A3A53}"/>
    <hyperlink ref="B260" r:id="rId1029" display="https://fbref.com/en/players/4e5a4cbc/Scott-McKenna" xr:uid="{7DE8DE7B-F33D-4FA4-8515-173A73C5BFA5}"/>
    <hyperlink ref="C260" r:id="rId1030" display="https://fbref.com/en/country/SCO/Scotland-Football" xr:uid="{D197C4E7-269F-4A75-9FAA-73E06DBFCBC5}"/>
    <hyperlink ref="E260" r:id="rId1031" display="https://fbref.com/en/squads/e4a775cb/Nottingham-Forest-Stats" xr:uid="{F979E090-DB92-41CB-8649-D5A4F707B72E}"/>
    <hyperlink ref="AK260" r:id="rId1032" display="https://fbref.com/en/players/4e5a4cbc/matchlogs/2023-2024/summary/Scott-McKenna-Match-Logs" xr:uid="{13D27087-FF35-4908-B6DA-89D4C1CC4006}"/>
    <hyperlink ref="B261" r:id="rId1033" display="https://fbref.com/en/players/fc15fb84/Dwight-McNeil" xr:uid="{54D27D28-FA54-4EF9-888F-CD6E81C5BFBB}"/>
    <hyperlink ref="C261" r:id="rId1034" display="https://fbref.com/en/country/ENG/England-Football" xr:uid="{19C88CEA-F62E-4005-9219-5D927A74CE26}"/>
    <hyperlink ref="E261" r:id="rId1035" display="https://fbref.com/en/squads/d3fd31cc/Everton-Stats" xr:uid="{79AE3BCF-8685-44B1-A640-75DA1E2BFDEE}"/>
    <hyperlink ref="AK261" r:id="rId1036" display="https://fbref.com/en/players/fc15fb84/matchlogs/2023-2024/summary/Dwight-McNeil-Match-Logs" xr:uid="{C70B7800-27EB-4D13-9F33-89BFAA363727}"/>
    <hyperlink ref="B262" r:id="rId1037" display="https://fbref.com/en/players/d93c2511/Scott-McTominay" xr:uid="{ABE3E21B-7473-4B04-9581-0ADF4853ACDB}"/>
    <hyperlink ref="C262" r:id="rId1038" display="https://fbref.com/en/country/SCO/Scotland-Football" xr:uid="{34785C4B-38ED-4898-8E99-C9FA64F21BDB}"/>
    <hyperlink ref="E262" r:id="rId1039" display="https://fbref.com/en/squads/19538871/Manchester-United-Stats" xr:uid="{F4DACCA9-CF87-42DE-99B0-3AC181E0A039}"/>
    <hyperlink ref="AK262" r:id="rId1040" display="https://fbref.com/en/players/d93c2511/matchlogs/2023-2024/summary/Scott-McTominay-Match-Logs" xr:uid="{C5B9D60D-36F2-44FE-A745-0F66059C5103}"/>
    <hyperlink ref="B263" r:id="rId1041" display="https://fbref.com/en/players/8df7a2fb/Ben-Mee" xr:uid="{21E4F584-2439-4BC5-8747-49F32A3086D0}"/>
    <hyperlink ref="C263" r:id="rId1042" display="https://fbref.com/en/country/ENG/England-Football" xr:uid="{71136F80-755A-49F9-A277-A7AD2C5884B9}"/>
    <hyperlink ref="E263" r:id="rId1043" display="https://fbref.com/en/squads/cd051869/Brentford-Stats" xr:uid="{09E7CA9D-7D3D-4D5A-9FFF-93D65E2AFB94}"/>
    <hyperlink ref="AK263" r:id="rId1044" display="https://fbref.com/en/players/8df7a2fb/matchlogs/2023-2024/summary/Ben-Mee-Match-Logs" xr:uid="{DEAD668A-A2EB-4BD3-9F0A-FE762962085F}"/>
    <hyperlink ref="B264" r:id="rId1045" display="https://fbref.com/en/players/ca22ccb0/Hannibal-Mejbri" xr:uid="{C22E5A94-7642-46FD-831A-63F6B6D62CF0}"/>
    <hyperlink ref="C264" r:id="rId1046" display="https://fbref.com/en/country/TUN/Tunisia-Football" xr:uid="{59C2AD90-7E88-4174-A099-6BC7484EBD05}"/>
    <hyperlink ref="E264" r:id="rId1047" display="https://fbref.com/en/squads/19538871/Manchester-United-Stats" xr:uid="{18399D26-B2C1-4700-AEC4-9302D5A4B655}"/>
    <hyperlink ref="AK264" r:id="rId1048" display="https://fbref.com/en/players/ca22ccb0/matchlogs/2023-2024/summary/Hannibal-Mejbri-Match-Logs" xr:uid="{9E2F2E28-AB9E-4E2A-BA59-AFAE86A31D42}"/>
    <hyperlink ref="B265" r:id="rId1049" display="https://fbref.com/en/players/fed96827/Chris-Mepham" xr:uid="{749CDC20-3390-4BF6-9841-2F490BA069B4}"/>
    <hyperlink ref="C265" r:id="rId1050" display="https://fbref.com/en/country/WAL/Wales-Football" xr:uid="{A462E1AB-4F1F-4D6A-854F-2099ECDA0ED4}"/>
    <hyperlink ref="E265" r:id="rId1051" display="https://fbref.com/en/squads/4ba7cbea/Bournemouth-Stats" xr:uid="{49A9687B-4D55-4EF7-BC9D-AA14860381CE}"/>
    <hyperlink ref="AK265" r:id="rId1052" display="https://fbref.com/en/players/fed96827/matchlogs/2023-2024/summary/Chris-Mepham-Match-Logs" xr:uid="{85BBBE49-BFFA-4690-84EA-E6E0D79C994E}"/>
    <hyperlink ref="B266" r:id="rId1053" display="https://fbref.com/en/players/2f90f6b8/James-Milner" xr:uid="{3F2E91C7-018C-42BD-A91D-08C72C84A23C}"/>
    <hyperlink ref="C266" r:id="rId1054" display="https://fbref.com/en/country/ENG/England-Football" xr:uid="{36295BE1-3800-4DAD-AE86-684EBC7B8DD2}"/>
    <hyperlink ref="E266" r:id="rId1055" display="https://fbref.com/en/squads/d07537b9/Brighton-and-Hove-Albion-Stats" xr:uid="{935C99BB-F965-4EEB-B479-60E13A9D2D03}"/>
    <hyperlink ref="AK266" r:id="rId1056" display="https://fbref.com/en/players/2f90f6b8/matchlogs/2023-2024/summary/James-Milner-Match-Logs" xr:uid="{6A72EC68-3D4F-46F1-A49B-7BF664F3D6B6}"/>
    <hyperlink ref="B267" r:id="rId1057" display="https://fbref.com/en/players/8397a50c/Tyrone-Mings" xr:uid="{86AEEC63-0A6D-4E0F-9901-0E2ED03456AB}"/>
    <hyperlink ref="C267" r:id="rId1058" display="https://fbref.com/en/country/ENG/England-Football" xr:uid="{571DC228-4E40-4A96-9A75-B38BD3B43A6D}"/>
    <hyperlink ref="E267" r:id="rId1059" display="https://fbref.com/en/squads/8602292d/Aston-Villa-Stats" xr:uid="{4768F832-63CA-4528-AF7F-CFB644C88721}"/>
    <hyperlink ref="AK267" r:id="rId1060" display="https://fbref.com/en/players/8397a50c/matchlogs/2023-2024/summary/Tyrone-Mings-Match-Logs" xr:uid="{813A34E2-A4F1-48B5-8704-68779FAF0C85}"/>
    <hyperlink ref="B268" r:id="rId1061" display="https://fbref.com/en/players/5cbd1eb0/Tyrick-Mitchell" xr:uid="{7358496C-F60C-435F-8C75-7335398905F1}"/>
    <hyperlink ref="C268" r:id="rId1062" display="https://fbref.com/en/country/ENG/England-Football" xr:uid="{8C322632-20B4-46AE-A2E6-868182E9EE63}"/>
    <hyperlink ref="E268" r:id="rId1063" display="https://fbref.com/en/squads/47c64c55/Crystal-Palace-Stats" xr:uid="{BEE174F9-01EB-4E96-8ED7-BD59681D8A4F}"/>
    <hyperlink ref="AK268" r:id="rId1064" display="https://fbref.com/en/players/5cbd1eb0/matchlogs/2023-2024/summary/Tyrick-Mitchell-Match-Logs" xr:uid="{86224CC6-944B-4F03-A1A6-76DC25E91C71}"/>
    <hyperlink ref="B269" r:id="rId1065" display="https://fbref.com/en/players/74618572/Kaoru-Mitoma" xr:uid="{9BB0215B-9526-4B18-BE72-230ED1C2F63A}"/>
    <hyperlink ref="C269" r:id="rId1066" display="https://fbref.com/en/country/JPN/Japan-Football" xr:uid="{EFFCB8D4-7A3A-4CBE-8DF3-C80C0C1F61CB}"/>
    <hyperlink ref="E269" r:id="rId1067" display="https://fbref.com/en/squads/d07537b9/Brighton-and-Hove-Albion-Stats" xr:uid="{1BA88FC9-3BB8-477D-90F2-9DF299E5B02E}"/>
    <hyperlink ref="AK269" r:id="rId1068" display="https://fbref.com/en/players/74618572/matchlogs/2023-2024/summary/Kaoru-Mitoma-Match-Logs" xr:uid="{0EECB604-219E-42F9-8F00-042C005CB2DB}"/>
    <hyperlink ref="B270" r:id="rId1069" display="https://fbref.com/en/players/3925dbd6/Aleksandar-Mitrovic" xr:uid="{9567CBEF-FF8C-4A8F-93E4-AB94F062E233}"/>
    <hyperlink ref="C270" r:id="rId1070" display="https://fbref.com/en/country/SRB/Serbia-Football" xr:uid="{5C774936-D720-4835-B850-578969E1B964}"/>
    <hyperlink ref="E270" r:id="rId1071" display="https://fbref.com/en/squads/fd962109/Fulham-Stats" xr:uid="{1F11002C-EC25-4ECE-9B19-9D9B15458D0D}"/>
    <hyperlink ref="AK270" r:id="rId1072" display="https://fbref.com/en/players/3925dbd6/matchlogs/2023-2024/summary/Aleksandar-Mitrovic-Match-Logs" xr:uid="{76ABFBD0-918C-41AA-8ABC-BE19E289B285}"/>
    <hyperlink ref="B271" r:id="rId1073" display="https://fbref.com/en/players/b62878a5/Kudus-Mohammed" xr:uid="{1E402E70-D37B-4D48-B5E6-BF4FFF4910E2}"/>
    <hyperlink ref="C271" r:id="rId1074" display="https://fbref.com/en/country/GHA/Ghana-Football" xr:uid="{B37B6F10-909F-4BF5-A787-9ED781AF2CF2}"/>
    <hyperlink ref="E271" r:id="rId1075" display="https://fbref.com/en/squads/7c21e445/West-Ham-United-Stats" xr:uid="{AB0642B0-0D01-4717-B48C-3362A999732F}"/>
    <hyperlink ref="AK271" r:id="rId1076" display="https://fbref.com/en/players/b62878a5/matchlogs/2023-2024/summary/Kudus-Mohammed-Match-Logs" xr:uid="{523FE7F6-A15A-4516-A85E-21B6E579A80D}"/>
    <hyperlink ref="B272" r:id="rId1077" display="https://fbref.com/en/players/374d5158/Gonzalo-Montiel" xr:uid="{408F1B22-DD2B-4FC8-B396-AAE971DE65F0}"/>
    <hyperlink ref="C272" r:id="rId1078" display="https://fbref.com/en/country/ARG/Argentina-Football" xr:uid="{A438C156-3F72-453A-B376-C6A94FFFAE78}"/>
    <hyperlink ref="E272" r:id="rId1079" display="https://fbref.com/en/squads/e4a775cb/Nottingham-Forest-Stats" xr:uid="{C292FA1B-F1FE-4E97-829D-27E02914CC27}"/>
    <hyperlink ref="AK272" r:id="rId1080" display="https://fbref.com/en/players/374d5158/matchlogs/2023-2024/summary/Gonzalo-Montiel-Match-Logs" xr:uid="{7EF5F8E3-AD8A-4369-A29F-5A1DC89DCD79}"/>
    <hyperlink ref="B273" r:id="rId1081" display="https://fbref.com/en/players/01ce9e70/Kieffer-Moore" xr:uid="{F350A544-B940-449B-A436-4BFFBA4934C2}"/>
    <hyperlink ref="C273" r:id="rId1082" display="https://fbref.com/en/country/WAL/Wales-Football" xr:uid="{E17D0AEF-F5B2-46ED-8E08-392B917933B0}"/>
    <hyperlink ref="E273" r:id="rId1083" display="https://fbref.com/en/squads/4ba7cbea/Bournemouth-Stats" xr:uid="{23E63866-2CD2-4EEB-B2FE-A09F79307771}"/>
    <hyperlink ref="AK273" r:id="rId1084" display="https://fbref.com/en/players/01ce9e70/matchlogs/2023-2024/summary/Kieffer-Moore-Match-Logs" xr:uid="{15DA648C-AE26-4DF1-9FE5-EE2D4A31B6EF}"/>
    <hyperlink ref="B274" r:id="rId1085" display="https://fbref.com/en/players/2da834f1/Carlton-Morris" xr:uid="{9C76BD2F-BA0C-462A-B559-22BCA4E205E0}"/>
    <hyperlink ref="C274" r:id="rId1086" display="https://fbref.com/en/country/ENG/England-Football" xr:uid="{3A53B54F-6B4C-43AF-B152-2E447CA685BE}"/>
    <hyperlink ref="E274" r:id="rId1087" display="https://fbref.com/en/squads/e297cd13/Luton-Town-Stats" xr:uid="{B35DC1E0-1ECE-4189-8E13-B25F835ACA9E}"/>
    <hyperlink ref="AK274" r:id="rId1088" display="https://fbref.com/en/players/2da834f1/matchlogs/2023-2024/summary/Carlton-Morris-Match-Logs" xr:uid="{0F08C907-28EC-4174-AE2A-80CDDE9AC00F}"/>
    <hyperlink ref="B275" r:id="rId1089" display="https://fbref.com/en/players/9674002f/Mason-Mount" xr:uid="{71572DAC-828B-4AE3-B6A6-C449180870AD}"/>
    <hyperlink ref="C275" r:id="rId1090" display="https://fbref.com/en/country/ENG/England-Football" xr:uid="{55127019-CEC6-43F7-AA7C-B1003AF23DB3}"/>
    <hyperlink ref="E275" r:id="rId1091" display="https://fbref.com/en/squads/19538871/Manchester-United-Stats" xr:uid="{17E2F26C-CC27-4DF1-9149-BA45DF46FC04}"/>
    <hyperlink ref="AK275" r:id="rId1092" display="https://fbref.com/en/players/9674002f/matchlogs/2023-2024/summary/Mason-Mount-Match-Logs" xr:uid="{507B453A-DF8E-4D0E-A7A9-BA31B22E0D05}"/>
    <hyperlink ref="B276" r:id="rId1093" display="https://fbref.com/en/players/049a888d/Mykhailo-Mudryk" xr:uid="{1C9CBF53-F893-43CC-A0DB-772F469DB5B4}"/>
    <hyperlink ref="C276" r:id="rId1094" display="https://fbref.com/en/country/UKR/Ukraine-Football" xr:uid="{8586D0DC-6197-4D2B-A711-B78F2A413D37}"/>
    <hyperlink ref="E276" r:id="rId1095" display="https://fbref.com/en/squads/cff3d9bb/Chelsea-Stats" xr:uid="{7A138DAF-6ACF-416C-AA07-D4132A745712}"/>
    <hyperlink ref="AK276" r:id="rId1096" display="https://fbref.com/en/players/049a888d/matchlogs/2023-2024/summary/Mykhailo-Mudryk-Match-Logs" xr:uid="{BADE7F69-B4A2-47C6-8A90-1DF4A32C5754}"/>
    <hyperlink ref="B277" r:id="rId1097" display="https://fbref.com/en/players/a755db8c/Rodrigo-Muniz" xr:uid="{73CDCFE8-37DD-4D6D-BE28-635D78AB468D}"/>
    <hyperlink ref="C277" r:id="rId1098" display="https://fbref.com/en/country/BRA/Brazil-Football" xr:uid="{A1A97564-8707-464A-9693-4F59501FE9E8}"/>
    <hyperlink ref="E277" r:id="rId1099" display="https://fbref.com/en/squads/fd962109/Fulham-Stats" xr:uid="{287AE8EE-4419-4FD0-A970-6E8AF4103F75}"/>
    <hyperlink ref="AK277" r:id="rId1100" display="https://fbref.com/en/players/a755db8c/matchlogs/2023-2024/summary/Rodrigo-Muniz-Match-Logs" xr:uid="{038645EA-2830-4399-BE48-F9CB12C27705}"/>
    <hyperlink ref="B278" r:id="rId1101" display="https://fbref.com/en/players/de112b84/Jacob-Murphy" xr:uid="{669ACC18-30E7-4CA7-9B7C-A83B94C2D160}"/>
    <hyperlink ref="C278" r:id="rId1102" display="https://fbref.com/en/country/ENG/England-Football" xr:uid="{F4C5D054-603C-406A-AF26-7A86A5BF7026}"/>
    <hyperlink ref="E278" r:id="rId1103" display="https://fbref.com/en/squads/b2b47a98/Newcastle-United-Stats" xr:uid="{113BCB5D-85C5-4005-BB2A-1F4F6618488F}"/>
    <hyperlink ref="AK278" r:id="rId1104" display="https://fbref.com/en/players/de112b84/matchlogs/2023-2024/summary/Jacob-Murphy-Match-Logs" xr:uid="{ED57288E-0131-4D60-8915-DC614924285B}"/>
    <hyperlink ref="B279" r:id="rId1105" display="https://fbref.com/en/players/30d4a2e5/Vitaliy-Mykolenko" xr:uid="{9CAC736F-52E5-4EEA-BA7B-C8ADC0FFD4C5}"/>
    <hyperlink ref="C279" r:id="rId1106" display="https://fbref.com/en/country/UKR/Ukraine-Football" xr:uid="{F722CD38-7F7E-4DA9-A7C9-3A94E4944E6A}"/>
    <hyperlink ref="E279" r:id="rId1107" display="https://fbref.com/en/squads/d3fd31cc/Everton-Stats" xr:uid="{4E79BFB1-8949-4800-A3DD-4684B7864C2E}"/>
    <hyperlink ref="AK279" r:id="rId1108" display="https://fbref.com/en/players/30d4a2e5/matchlogs/2023-2024/summary/Vitaliy-Mykolenko-Match-Logs" xr:uid="{5098217F-8952-4EC8-8263-8E2175F1C0DC}"/>
    <hyperlink ref="B280" r:id="rId1109" display="https://fbref.com/en/players/de5b5570/Marvelous-Nakamba" xr:uid="{23283EA8-444E-48A9-9E7D-20B6CD92257D}"/>
    <hyperlink ref="C280" r:id="rId1110" display="https://fbref.com/en/country/ZIM/Zimbabwe-Football" xr:uid="{77513366-1C78-4490-8FDA-FC1627EBDF3A}"/>
    <hyperlink ref="E280" r:id="rId1111" display="https://fbref.com/en/squads/e297cd13/Luton-Town-Stats" xr:uid="{F8E81BB7-2183-4EE2-A204-A9859A48BD34}"/>
    <hyperlink ref="AK280" r:id="rId1112" display="https://fbref.com/en/players/de5b5570/matchlogs/2023-2024/summary/Marvelous-Nakamba-Match-Logs" xr:uid="{04195BB1-97A7-4036-B540-8EF8D83621B9}"/>
    <hyperlink ref="B281" r:id="rId1113" display="https://fbref.com/en/players/c5bdb6e3/Reiss-Nelson" xr:uid="{F69E101E-C24C-4354-A1AC-C222893E6A64}"/>
    <hyperlink ref="C281" r:id="rId1114" display="https://fbref.com/en/country/ENG/England-Football" xr:uid="{9277F90C-B453-4158-AA2E-7A07C7863FB3}"/>
    <hyperlink ref="E281" r:id="rId1115" display="https://fbref.com/en/squads/18bb7c10/Arsenal-Stats" xr:uid="{7710FECC-B8EC-48E4-A14C-68CE5EEA0A0D}"/>
    <hyperlink ref="AK281" r:id="rId1116" display="https://fbref.com/en/players/c5bdb6e3/matchlogs/2023-2024/summary/Reiss-Nelson-Match-Logs" xr:uid="{964515EB-1684-4500-A588-878EA1B1D42B}"/>
    <hyperlink ref="B282" r:id="rId1117" display="https://fbref.com/en/players/a9dc785c/Neto" xr:uid="{337D1F5C-BF7A-4DF9-91E2-DBD26C1CD5ED}"/>
    <hyperlink ref="C282" r:id="rId1118" display="https://fbref.com/en/country/BRA/Brazil-Football" xr:uid="{47F89ADA-575A-4267-AD77-7CA14E58950C}"/>
    <hyperlink ref="E282" r:id="rId1119" display="https://fbref.com/en/squads/4ba7cbea/Bournemouth-Stats" xr:uid="{F87E669A-40F1-44EA-974D-9D86FC918C05}"/>
    <hyperlink ref="AK282" r:id="rId1120" display="https://fbref.com/en/players/a9dc785c/matchlogs/2023-2024/summary/Neto-Match-Logs" xr:uid="{0D8AF1E0-249B-4A74-9CBE-FCAD58CCF52D}"/>
    <hyperlink ref="B283" r:id="rId1121" display="https://fbref.com/en/players/7ba2eaa9/Pedro-Neto" xr:uid="{2E02EBE5-0494-4D6F-8B7A-C55BA7EB84E5}"/>
    <hyperlink ref="C283" r:id="rId1122" display="https://fbref.com/en/country/POR/Portugal-Football" xr:uid="{E217D871-9BF7-405C-A905-80DB04FB25AA}"/>
    <hyperlink ref="E283" r:id="rId1123" display="https://fbref.com/en/squads/8cec06e1/Wolverhampton-Wanderers-Stats" xr:uid="{034A6C9E-E303-44E5-A2C0-DEFD7590FE2D}"/>
    <hyperlink ref="AK283" r:id="rId1124" display="https://fbref.com/en/players/7ba2eaa9/matchlogs/2023-2024/summary/Pedro-Neto-Match-Logs" xr:uid="{D316734E-743F-4CFE-8816-2218FB9F5C94}"/>
    <hyperlink ref="B284" r:id="rId1125" display="https://fbref.com/en/players/00242715/Moussa-Niakhate" xr:uid="{1F2ECB2A-B862-40CB-A53A-0C2D3D66171D}"/>
    <hyperlink ref="C284" r:id="rId1126" display="https://fbref.com/en/country/SEN/Senegal-Football" xr:uid="{E7C72330-94B7-49F4-A689-29477A01F19A}"/>
    <hyperlink ref="E284" r:id="rId1127" display="https://fbref.com/en/squads/e4a775cb/Nottingham-Forest-Stats" xr:uid="{A8548994-10E5-40D3-A166-E49F7C486F37}"/>
    <hyperlink ref="AK284" r:id="rId1128" display="https://fbref.com/en/players/00242715/matchlogs/2023-2024/summary/Moussa-Niakhate-Match-Logs" xr:uid="{31AEDE64-52D7-4F35-850E-49FAFCCCCF57}"/>
    <hyperlink ref="B285" r:id="rId1129" display="https://fbref.com/en/players/a53649b7/Eddie-Nketiah" xr:uid="{FC7FEA5C-2637-4F41-8FBC-7C77D09E9A79}"/>
    <hyperlink ref="C285" r:id="rId1130" display="https://fbref.com/en/country/ENG/England-Football" xr:uid="{696812B8-B33B-4212-865A-77A956079E1B}"/>
    <hyperlink ref="E285" r:id="rId1131" display="https://fbref.com/en/squads/18bb7c10/Arsenal-Stats" xr:uid="{8BEB92C0-D339-4BBB-A3F5-715565E0CEC5}"/>
    <hyperlink ref="AK285" r:id="rId1132" display="https://fbref.com/en/players/a53649b7/matchlogs/2023-2024/summary/Eddie-Nketiah-Match-Logs" xr:uid="{ECA5392C-1195-4B09-9C0F-01D86E471F5A}"/>
    <hyperlink ref="B286" r:id="rId1133" display="https://fbref.com/en/players/43439614/Oliver-Norwood" xr:uid="{4D68EE6B-847A-4EDC-89B4-F6AC8AAF9894}"/>
    <hyperlink ref="C286" r:id="rId1134" display="https://fbref.com/en/country/NIR/Northern-Ireland-Football" xr:uid="{934FBF04-4179-4620-811F-28F07B7D8A6E}"/>
    <hyperlink ref="E286" r:id="rId1135" display="https://fbref.com/en/squads/1df6b87e/Sheffield-United-Stats" xr:uid="{C3D5A45F-9ADB-452C-88A0-7EF0EBB01952}"/>
    <hyperlink ref="AK286" r:id="rId1136" display="https://fbref.com/en/players/43439614/matchlogs/2023-2024/summary/Oliver-Norwood-Match-Logs" xr:uid="{FB198D21-82EB-4902-830F-E6FBAA6CACF3}"/>
    <hyperlink ref="B287" r:id="rId1137" display="https://fbref.com/en/players/e6af02e0/Matheus-Nunes" xr:uid="{7E115D06-56FD-41EB-BDB2-B0EC581194FD}"/>
    <hyperlink ref="C287" r:id="rId1138" display="https://fbref.com/en/country/POR/Portugal-Football" xr:uid="{68A75FAA-26A8-47C8-8445-665B241EE8B6}"/>
    <hyperlink ref="E287" r:id="rId1139" display="https://fbref.com/en/squads/8cec06e1/Wolverhampton-Wanderers-Stats" xr:uid="{6C6573E1-0454-40EA-A785-A0E0ACC81DA5}"/>
    <hyperlink ref="AK287" r:id="rId1140" display="https://fbref.com/en/players/e6af02e0/matchlogs/2023-2024/summary/Matheus-Nunes-Match-Logs" xr:uid="{406DA385-18C2-4ACF-8F34-B0FB8BC51231}"/>
    <hyperlink ref="B288" r:id="rId1141" display="https://fbref.com/en/players/e6af02e0/Matheus-Nunes" xr:uid="{682CDFA5-E1E1-4B82-8026-AEAFD94A9BD4}"/>
    <hyperlink ref="C288" r:id="rId1142" display="https://fbref.com/en/country/POR/Portugal-Football" xr:uid="{07C3A3FB-C4A2-48F4-9473-89C6F02B1822}"/>
    <hyperlink ref="E288" r:id="rId1143" display="https://fbref.com/en/squads/b8fd03ef/Manchester-City-Stats" xr:uid="{4317A1F4-C4D9-498B-9D40-05FA052A8FB6}"/>
    <hyperlink ref="AK288" r:id="rId1144" display="https://fbref.com/en/players/e6af02e0/matchlogs/2023-2024/summary/Matheus-Nunes-Match-Logs" xr:uid="{43B1FD54-480B-4A55-B1CE-275289905BCB}"/>
    <hyperlink ref="B289" r:id="rId1145" display="https://fbref.com/en/players/4d77b365/Darwin-Nunez" xr:uid="{98388C69-9731-486F-80B4-69E4934C8B40}"/>
    <hyperlink ref="C289" r:id="rId1146" display="https://fbref.com/en/country/URU/Uruguay-Football" xr:uid="{97A4C0CC-254E-49D2-82EF-33CCF33AF521}"/>
    <hyperlink ref="E289" r:id="rId1147" display="https://fbref.com/en/squads/822bd0ba/Liverpool-Stats" xr:uid="{14572B93-7B70-425A-A7EE-044516034464}"/>
    <hyperlink ref="AK289" r:id="rId1148" display="https://fbref.com/en/players/4d77b365/matchlogs/2023-2024/summary/Darwin-Nunez-Match-Logs" xr:uid="{58FD259B-F8D1-469B-92FD-4A5196273ECF}"/>
    <hyperlink ref="B290" r:id="rId1149" display="https://fbref.com/en/players/df0a4c90/Christian-Norgaard" xr:uid="{D3CEB975-CA40-4F2A-AD6D-1CB7267D072C}"/>
    <hyperlink ref="C290" r:id="rId1150" display="https://fbref.com/en/country/DEN/Denmark-Football" xr:uid="{16712966-DB21-4808-A33E-A327D0DFF9CF}"/>
    <hyperlink ref="E290" r:id="rId1151" display="https://fbref.com/en/squads/cd051869/Brentford-Stats" xr:uid="{F17E708A-AF5E-44FA-A28B-EB53ED90BEA3}"/>
    <hyperlink ref="AK290" r:id="rId1152" display="https://fbref.com/en/players/df0a4c90/matchlogs/2023-2024/summary/Christian-Norgaard-Match-Logs" xr:uid="{64BDADAB-5B60-4E04-8738-2DB699B31FD6}"/>
    <hyperlink ref="B291" r:id="rId1153" display="https://fbref.com/en/players/1d042188/Dara-OShea" xr:uid="{9AA4F7C6-3FF6-47B0-B546-E46CDB37A2CF}"/>
    <hyperlink ref="C291" r:id="rId1154" display="https://fbref.com/en/country/IRL/Republic-of-Ireland-Football" xr:uid="{11C1E997-FEFC-4685-A825-B9AEF8026394}"/>
    <hyperlink ref="E291" r:id="rId1155" display="https://fbref.com/en/squads/943e8050/Burnley-Stats" xr:uid="{489AEEC9-9333-4283-9BBF-079D8A093DE5}"/>
    <hyperlink ref="AK291" r:id="rId1156" display="https://fbref.com/en/players/1d042188/matchlogs/2023-2024/summary/Dara-OShea-Match-Logs" xr:uid="{FAA42038-1710-4049-A060-FEDBCEF1952D}"/>
    <hyperlink ref="B292" r:id="rId1157" display="https://fbref.com/en/players/788c0277/Chiedozie-Ogbene" xr:uid="{40F878DA-1225-4806-9B49-2D4357582976}"/>
    <hyperlink ref="C292" r:id="rId1158" display="https://fbref.com/en/country/IRL/Republic-of-Ireland-Football" xr:uid="{5C96884A-B059-4E00-B4E9-AAB080047D30}"/>
    <hyperlink ref="E292" r:id="rId1159" display="https://fbref.com/en/squads/e297cd13/Luton-Town-Stats" xr:uid="{3767DD17-B329-47A0-BE67-21BD672FA43C}"/>
    <hyperlink ref="AK292" r:id="rId1160" display="https://fbref.com/en/players/788c0277/matchlogs/2023-2024/summary/Chiedozie-Ogbene-Match-Logs" xr:uid="{DECE6250-5892-4CFA-833A-32FDB8E1DD61}"/>
    <hyperlink ref="B293" r:id="rId1161" display="https://fbref.com/en/players/74b2cd7e/Angelo-Ogbonna" xr:uid="{A3B3CEAF-9D0F-49C8-AAC9-2E120A9D3E61}"/>
    <hyperlink ref="C293" r:id="rId1162" display="https://fbref.com/en/country/ITA/Italy-Football" xr:uid="{20A5E67E-30C2-4FD3-890E-F16F2DAB98C3}"/>
    <hyperlink ref="E293" r:id="rId1163" display="https://fbref.com/en/squads/7c21e445/West-Ham-United-Stats" xr:uid="{BF6BEAD3-FA06-42A5-9261-1794717B6AEF}"/>
    <hyperlink ref="AK293" r:id="rId1164" display="https://fbref.com/en/players/74b2cd7e/matchlogs/2023-2024/summary/Angelo-Ogbonna-Match-Logs" xr:uid="{96A43D1E-3CBF-4D12-A308-397CFAF3D869}"/>
    <hyperlink ref="B294" r:id="rId1165" display="https://fbref.com/en/players/cdd70dc0/Michael-Olakigbe" xr:uid="{D13DA117-E615-4413-ABD5-B41DF11A7CE0}"/>
    <hyperlink ref="C294" r:id="rId1166" display="https://fbref.com/en/country/ENG/England-Football" xr:uid="{4C5AA8EE-FE82-4BC4-8983-3553960A619B}"/>
    <hyperlink ref="E294" r:id="rId1167" display="https://fbref.com/en/squads/cd051869/Brentford-Stats" xr:uid="{E4E828F5-5513-408E-BDD2-AEC5BB84330A}"/>
    <hyperlink ref="AK294" r:id="rId1168" display="https://fbref.com/en/players/cdd70dc0/matchlogs/2023-2024/summary/Michael-Olakigbe-Match-Logs" xr:uid="{667EF178-4E6E-463B-BA3B-A07CD79BDBBD}"/>
    <hyperlink ref="B295" r:id="rId1169" display="https://fbref.com/en/players/e7ee38c3/Robin-Olsen" xr:uid="{AEF1A16A-39CF-4023-B194-414CDE545CEA}"/>
    <hyperlink ref="C295" r:id="rId1170" display="https://fbref.com/en/country/SWE/Sweden-Football" xr:uid="{5D990670-5CED-4E24-BA02-BE8B23E5F511}"/>
    <hyperlink ref="E295" r:id="rId1171" display="https://fbref.com/en/squads/8602292d/Aston-Villa-Stats" xr:uid="{CE927968-20C9-471D-A40C-5F66BAD8E397}"/>
    <hyperlink ref="AK295" r:id="rId1172" display="https://fbref.com/en/players/e7ee38c3/matchlogs/2023-2024/summary/Robin-Olsen-Match-Logs" xr:uid="{A75845ED-5012-4A6E-9F4E-FBC319971582}"/>
    <hyperlink ref="B296" r:id="rId1173" display="https://fbref.com/en/players/828657ff/Amadou-Onana" xr:uid="{1910B4A8-0A0E-4B03-8F51-9957F3A7060E}"/>
    <hyperlink ref="C296" r:id="rId1174" display="https://fbref.com/en/country/BEL/Belgium-Football" xr:uid="{6D7D90C1-0094-46A5-BF3E-F0874024657C}"/>
    <hyperlink ref="E296" r:id="rId1175" display="https://fbref.com/en/squads/d3fd31cc/Everton-Stats" xr:uid="{FDE16060-FCB1-457B-A0C1-E552876A8BA3}"/>
    <hyperlink ref="AK296" r:id="rId1176" display="https://fbref.com/en/players/828657ff/matchlogs/2023-2024/summary/Amadou-Onana-Match-Logs" xr:uid="{306A3A03-9C4A-45C0-845C-7EDAA25F781C}"/>
    <hyperlink ref="B297" r:id="rId1177" display="https://fbref.com/en/players/e9c0c1b2/Andre-Onana" xr:uid="{DDA589BB-503E-47C3-B5FC-4E0F0C3B21DA}"/>
    <hyperlink ref="C297" r:id="rId1178" display="https://fbref.com/en/country/CMR/Cameroon-Football" xr:uid="{A7C26C09-0107-42A1-90D0-0A3A7765C5A5}"/>
    <hyperlink ref="E297" r:id="rId1179" display="https://fbref.com/en/squads/19538871/Manchester-United-Stats" xr:uid="{B0D3036D-7838-49FB-83AA-0BE80E90CD00}"/>
    <hyperlink ref="AK297" r:id="rId1180" display="https://fbref.com/en/players/e9c0c1b2/matchlogs/2023-2024/summary/Andre-Onana-Match-Logs" xr:uid="{60728459-73F1-4846-9348-85DC00CE10BE}"/>
    <hyperlink ref="B298" r:id="rId1181" display="https://fbref.com/en/players/d86a1f3e/Tyler-Onyango" xr:uid="{4BE1D646-3E4D-466F-917A-EE3A8FD0AC51}"/>
    <hyperlink ref="C298" r:id="rId1182" display="https://fbref.com/en/country/ENG/England-Football" xr:uid="{B6D41151-31FB-4EDD-A041-AA8EE19A3623}"/>
    <hyperlink ref="E298" r:id="rId1183" display="https://fbref.com/en/squads/d3fd31cc/Everton-Stats" xr:uid="{9E325612-3639-49EB-A228-DDE54327DDE4}"/>
    <hyperlink ref="AK298" r:id="rId1184" display="https://fbref.com/en/players/d86a1f3e/matchlogs/2023-2024/summary/Tyler-Onyango-Match-Logs" xr:uid="{5153BA57-8702-4AC7-9B6F-72DFB95064C2}"/>
    <hyperlink ref="B299" r:id="rId1185" display="https://fbref.com/en/players/2944f86f/Frank-Onyeka" xr:uid="{0F526F0F-C0FF-47D8-B048-5C969728C7DE}"/>
    <hyperlink ref="C299" r:id="rId1186" display="https://fbref.com/en/country/NGA/Nigeria-Football" xr:uid="{9BC94A50-793A-4842-B0B0-0AFFA24D0D0E}"/>
    <hyperlink ref="E299" r:id="rId1187" display="https://fbref.com/en/squads/cd051869/Brentford-Stats" xr:uid="{292ADD6C-855F-49F3-B8A2-E5A40FA9A4FC}"/>
    <hyperlink ref="AK299" r:id="rId1188" display="https://fbref.com/en/players/2944f86f/matchlogs/2023-2024/summary/Frank-Onyeka-Match-Logs" xr:uid="{8117F194-4C11-41BE-8E47-DF8CA6570A8B}"/>
    <hyperlink ref="B300" r:id="rId1189" display="https://fbref.com/en/players/43a166b4/Divock-Origi" xr:uid="{7C36941B-65B8-4A70-B641-B61A005D5EA1}"/>
    <hyperlink ref="C300" r:id="rId1190" display="https://fbref.com/en/country/BEL/Belgium-Football" xr:uid="{56C68FDA-2153-45E5-B032-8B3D207AB3E2}"/>
    <hyperlink ref="E300" r:id="rId1191" display="https://fbref.com/en/squads/e4a775cb/Nottingham-Forest-Stats" xr:uid="{D9315AB4-9313-49ED-B1C1-9EC7A1288C67}"/>
    <hyperlink ref="AK300" r:id="rId1192" display="https://fbref.com/en/players/43a166b4/matchlogs/2023-2024/summary/Divock-Origi-Match-Logs" xr:uid="{DFC8168B-9A0A-4296-8C1A-BC1FFB7FA0B0}"/>
    <hyperlink ref="B301" r:id="rId1193" display="https://fbref.com/en/players/79bc4c45/Ben-Osborn" xr:uid="{317C1041-CA2C-4B4D-8CF6-01A888CC6BE4}"/>
    <hyperlink ref="C301" r:id="rId1194" display="https://fbref.com/en/country/ENG/England-Football" xr:uid="{9FB977D9-5F47-4E68-B750-D1E63A0C7FFF}"/>
    <hyperlink ref="E301" r:id="rId1195" display="https://fbref.com/en/squads/1df6b87e/Sheffield-United-Stats" xr:uid="{CAD04EC8-6CE6-4648-A8AB-45FB66C7455F}"/>
    <hyperlink ref="AK301" r:id="rId1196" display="https://fbref.com/en/players/79bc4c45/matchlogs/2023-2024/summary/Ben-Osborn-Match-Logs" xr:uid="{BDE49BFE-3A13-4C17-8014-41D560A4B954}"/>
    <hyperlink ref="B302" r:id="rId1197" display="https://fbref.com/en/players/7b355808/William-Osula" xr:uid="{82256965-C328-40B7-B756-470424D0D54B}"/>
    <hyperlink ref="C302" r:id="rId1198" display="https://fbref.com/en/country/DEN/Denmark-Football" xr:uid="{58E3011D-268C-484E-A67F-0197A098E284}"/>
    <hyperlink ref="E302" r:id="rId1199" display="https://fbref.com/en/squads/1df6b87e/Sheffield-United-Stats" xr:uid="{23DDB0A7-CFB8-4AC9-8930-2C549220BAE1}"/>
    <hyperlink ref="AK302" r:id="rId1200" display="https://fbref.com/en/players/7b355808/matchlogs/2023-2024/summary/William-Osula-Match-Logs" xr:uid="{9A6CD8CF-B988-4479-B9CB-1EDA5C092A1E}"/>
    <hyperlink ref="B303" r:id="rId1201" display="https://fbref.com/en/players/2f9e4435/Dango-Ouattara" xr:uid="{CE76D209-14A5-4E2E-AB32-3F8EE4FFDE00}"/>
    <hyperlink ref="C303" r:id="rId1202" display="https://fbref.com/en/country/BFA/Burkina-Faso-Football" xr:uid="{D22AB902-C3DB-4516-9C5A-A88CF48D1468}"/>
    <hyperlink ref="E303" r:id="rId1203" display="https://fbref.com/en/squads/4ba7cbea/Bournemouth-Stats" xr:uid="{FDFD5080-8EB5-4799-AF90-353C1FA1F1EA}"/>
    <hyperlink ref="AK303" r:id="rId1204" display="https://fbref.com/en/players/2f9e4435/matchlogs/2023-2024/summary/Dango-Ouattara-Match-Logs" xr:uid="{00B2EF15-B4A9-4298-BDCC-B2A5062D1133}"/>
    <hyperlink ref="B304" r:id="rId1205" display="https://fbref.com/en/players/a78ff07f/Joao-Palhinha" xr:uid="{556026CE-2BA6-471E-802B-0A2F6D09E8B5}"/>
    <hyperlink ref="C304" r:id="rId1206" display="https://fbref.com/en/country/POR/Portugal-Football" xr:uid="{F947DB45-9FCE-4878-959C-8C4D09FA7C6D}"/>
    <hyperlink ref="E304" r:id="rId1207" display="https://fbref.com/en/squads/fd962109/Fulham-Stats" xr:uid="{18E809FC-A6F0-468A-A424-3F40D6BBE280}"/>
    <hyperlink ref="AK304" r:id="rId1208" display="https://fbref.com/en/players/a78ff07f/matchlogs/2023-2024/summary/Joao-Palhinha-Match-Logs" xr:uid="{D762B79E-054A-495D-B016-EB8B68FC089A}"/>
    <hyperlink ref="B305" r:id="rId1209" display="https://fbref.com/en/players/dc7f8a28/Cole-Palmer" xr:uid="{305F523F-C096-43F7-BBF6-721A5E3122EA}"/>
    <hyperlink ref="C305" r:id="rId1210" display="https://fbref.com/en/country/ENG/England-Football" xr:uid="{F8C14CCF-CEBB-48DB-BF06-BEBBB648B055}"/>
    <hyperlink ref="E305" r:id="rId1211" display="https://fbref.com/en/squads/b8fd03ef/Manchester-City-Stats" xr:uid="{9928FCA9-6607-4E84-B2A7-55E77BD56AA8}"/>
    <hyperlink ref="AK305" r:id="rId1212" display="https://fbref.com/en/players/dc7f8a28/matchlogs/2023-2024/summary/Cole-Palmer-Match-Logs" xr:uid="{9EEE4F75-F1BA-41B3-B567-D0E822D0E8FE}"/>
    <hyperlink ref="B306" r:id="rId1213" display="https://fbref.com/en/players/dc7f8a28/Cole-Palmer" xr:uid="{545E5B13-8E8C-4251-A735-496644016FDC}"/>
    <hyperlink ref="C306" r:id="rId1214" display="https://fbref.com/en/country/ENG/England-Football" xr:uid="{26E954AF-6CD7-45B5-B255-8EBC1A0C5711}"/>
    <hyperlink ref="E306" r:id="rId1215" display="https://fbref.com/en/squads/cff3d9bb/Chelsea-Stats" xr:uid="{FB59FAFA-74ED-454B-8E1D-E71B2F3DCD99}"/>
    <hyperlink ref="AK306" r:id="rId1216" display="https://fbref.com/en/players/dc7f8a28/matchlogs/2023-2024/summary/Cole-Palmer-Match-Logs" xr:uid="{662A0CF9-C07D-4307-BF8E-BC57B5F11C74}"/>
    <hyperlink ref="B307" r:id="rId1217" display="https://fbref.com/en/players/e0bc6fdc/Emerson-Palmieri" xr:uid="{20CB65E6-32CD-4FC5-A91A-3B8B32740B0E}"/>
    <hyperlink ref="C307" r:id="rId1218" display="https://fbref.com/en/country/ITA/Italy-Football" xr:uid="{3478F96A-48D9-4475-BB35-36C599693306}"/>
    <hyperlink ref="E307" r:id="rId1219" display="https://fbref.com/en/squads/7c21e445/West-Ham-United-Stats" xr:uid="{2F4B5922-6287-486A-A127-3DE2742FB5AA}"/>
    <hyperlink ref="AK307" r:id="rId1220" display="https://fbref.com/en/players/e0bc6fdc/matchlogs/2023-2024/summary/Emerson-Palmieri-Match-Logs" xr:uid="{5CB1896A-1F73-4C73-A20D-014A10662FD1}"/>
    <hyperlink ref="B308" r:id="rId1221" display="https://fbref.com/en/players/9b6f7fd5/Lucas-Paqueta" xr:uid="{3F24D835-EAA8-4C43-B73B-B94E77FB7EF0}"/>
    <hyperlink ref="C308" r:id="rId1222" display="https://fbref.com/en/country/BRA/Brazil-Football" xr:uid="{7374928A-4F67-4213-B20E-1B980A41EC26}"/>
    <hyperlink ref="E308" r:id="rId1223" display="https://fbref.com/en/squads/7c21e445/West-Ham-United-Stats" xr:uid="{1691057E-1DF6-4CC3-9F79-5656C8088FAB}"/>
    <hyperlink ref="AK308" r:id="rId1224" display="https://fbref.com/en/players/9b6f7fd5/matchlogs/2023-2024/summary/Lucas-Paqueta-Match-Logs" xr:uid="{D9438B5F-B087-48D2-B73D-872657445004}"/>
    <hyperlink ref="B309" r:id="rId1225" display="https://fbref.com/en/players/529f49ab/Thomas-Partey" xr:uid="{8B7ACE9E-23BC-4ECB-86C4-FCFE0F9C0F9D}"/>
    <hyperlink ref="C309" r:id="rId1226" display="https://fbref.com/en/country/GHA/Ghana-Football" xr:uid="{59214F10-0213-417B-8BB3-70604B52641D}"/>
    <hyperlink ref="E309" r:id="rId1227" display="https://fbref.com/en/squads/18bb7c10/Arsenal-Stats" xr:uid="{E83DDEE0-D75A-4D0D-A95C-0698FFB88753}"/>
    <hyperlink ref="AK309" r:id="rId1228" display="https://fbref.com/en/players/529f49ab/matchlogs/2023-2024/summary/Thomas-Partey-Match-Logs" xr:uid="{C83BEAF5-CFAC-43B8-9A4C-238760110C98}"/>
    <hyperlink ref="B310" r:id="rId1229" display="https://fbref.com/en/players/230f0471/Nathan-Patterson" xr:uid="{B399CBD4-4D90-489D-A696-47E45B2F0B23}"/>
    <hyperlink ref="C310" r:id="rId1230" display="https://fbref.com/en/country/SCO/Scotland-Football" xr:uid="{13E6E326-FF51-4EFA-9EE8-1F42436C4FA8}"/>
    <hyperlink ref="E310" r:id="rId1231" display="https://fbref.com/en/squads/d3fd31cc/Everton-Stats" xr:uid="{F452E990-D740-43BE-B4C3-F5A4322B0D24}"/>
    <hyperlink ref="AK310" r:id="rId1232" display="https://fbref.com/en/players/230f0471/matchlogs/2023-2024/summary/Nathan-Patterson-Match-Logs" xr:uid="{1AB99AC4-0553-4B6C-95F2-C0ADFB831B00}"/>
    <hyperlink ref="B311" r:id="rId1233" display="https://fbref.com/en/players/ac7e7b1c/Facundo-Pellistri" xr:uid="{59CE53E4-26B4-4AE1-9AB0-D62FB4AE1851}"/>
    <hyperlink ref="C311" r:id="rId1234" display="https://fbref.com/en/country/URU/Uruguay-Football" xr:uid="{EAD4B150-A2EE-4124-A3D9-9A266C9D099E}"/>
    <hyperlink ref="E311" r:id="rId1235" display="https://fbref.com/en/squads/19538871/Manchester-United-Stats" xr:uid="{3C785991-0647-46D5-9522-5F60D68083F4}"/>
    <hyperlink ref="AK311" r:id="rId1236" display="https://fbref.com/en/players/ac7e7b1c/matchlogs/2023-2024/summary/Facundo-Pellistri-Match-Logs" xr:uid="{2C6C8740-5B13-4212-958D-32E445442DB1}"/>
    <hyperlink ref="B312" r:id="rId1237" display="https://fbref.com/en/players/6639e500/Andreas-Pereira" xr:uid="{B3FC6586-9C07-4042-9796-0DB1F3B005FF}"/>
    <hyperlink ref="C312" r:id="rId1238" display="https://fbref.com/en/country/BRA/Brazil-Football" xr:uid="{6E7B53F9-9C9D-438C-9B38-1B9EB41B00DD}"/>
    <hyperlink ref="E312" r:id="rId1239" display="https://fbref.com/en/squads/fd962109/Fulham-Stats" xr:uid="{C4CFE3F7-1394-475C-8904-81925F3B7B44}"/>
    <hyperlink ref="AK312" r:id="rId1240" display="https://fbref.com/en/players/6639e500/matchlogs/2023-2024/summary/Andreas-Pereira-Match-Logs" xr:uid="{F449D37C-9CD2-44E8-8451-5135EF3DE377}"/>
    <hyperlink ref="B313" r:id="rId1241" display="https://fbref.com/en/players/6fe90922/Ivan-Perisic" xr:uid="{B8C9EADA-E959-4FC6-B1CE-13D4C381DED9}"/>
    <hyperlink ref="C313" r:id="rId1242" display="https://fbref.com/en/country/CRO/Croatia-Football" xr:uid="{4B7DA6DA-B362-43E2-A850-B5ECF684A565}"/>
    <hyperlink ref="E313" r:id="rId1243" display="https://fbref.com/en/squads/361ca564/Tottenham-Hotspur-Stats" xr:uid="{C35CC909-F585-4C23-ABFB-32441BACC566}"/>
    <hyperlink ref="AK313" r:id="rId1244" display="https://fbref.com/en/players/6fe90922/matchlogs/2023-2024/summary/Ivan-Perisic-Match-Logs" xr:uid="{6DFCFE5A-E0DD-4AFA-B310-249C04CE85F7}"/>
    <hyperlink ref="B314" r:id="rId1245" display="https://fbref.com/en/players/4f565d77/Kalvin-Phillips" xr:uid="{647E5A41-A2C2-4DFB-986C-DFF6D06713C4}"/>
    <hyperlink ref="C314" r:id="rId1246" display="https://fbref.com/en/country/ENG/England-Football" xr:uid="{5DD7105C-A4AB-4393-AB4E-A94D59AE1916}"/>
    <hyperlink ref="E314" r:id="rId1247" display="https://fbref.com/en/squads/b8fd03ef/Manchester-City-Stats" xr:uid="{D91B7D11-3DEB-4068-AC7B-50082E93C58C}"/>
    <hyperlink ref="AK314" r:id="rId1248" display="https://fbref.com/en/players/4f565d77/matchlogs/2023-2024/summary/Kalvin-Phillips-Match-Logs" xr:uid="{4048CA61-E079-4E78-8CA4-88979C46DDDB}"/>
    <hyperlink ref="B315" r:id="rId1249" display="https://fbref.com/en/players/19f4d211/Jaden-Philogene-Bidace" xr:uid="{D86A66E2-F2F5-4049-A17C-7F6ADD71C590}"/>
    <hyperlink ref="C315" r:id="rId1250" display="https://fbref.com/en/country/ENG/England-Football" xr:uid="{46831E8D-BE7D-4263-AFE9-886AB127C538}"/>
    <hyperlink ref="E315" r:id="rId1251" display="https://fbref.com/en/squads/8602292d/Aston-Villa-Stats" xr:uid="{835DFAA2-DA57-4ACA-8FE0-45563B824E34}"/>
    <hyperlink ref="AK315" r:id="rId1252" display="https://fbref.com/en/players/19f4d211/matchlogs/2023-2024/summary/Jaden-Philogene-Bidace-Match-Logs" xr:uid="{D673D23F-5CD3-4EFE-89C9-FA824C6FA93C}"/>
    <hyperlink ref="B316" r:id="rId1253" display="https://fbref.com/en/players/4806ec67/Jordan-Pickford" xr:uid="{FF5B47E4-8E8F-48A5-8D69-1670F766BF3F}"/>
    <hyperlink ref="C316" r:id="rId1254" display="https://fbref.com/en/country/ENG/England-Football" xr:uid="{32FC51E4-D0F7-46A2-9E8D-A2FE2212F508}"/>
    <hyperlink ref="E316" r:id="rId1255" display="https://fbref.com/en/squads/d3fd31cc/Everton-Stats" xr:uid="{F8E703D8-78B5-40A8-9CD1-8013634A5BDB}"/>
    <hyperlink ref="AK316" r:id="rId1256" display="https://fbref.com/en/players/4806ec67/matchlogs/2023-2024/summary/Jordan-Pickford-Match-Logs" xr:uid="{C366F424-0F58-4E8D-A9D3-65AD5A7D632A}"/>
    <hyperlink ref="B317" r:id="rId1257" display="https://fbref.com/en/players/e541326e/Ethan-Pinnock" xr:uid="{09492026-7D3B-4E34-A7E5-D8E3C689A302}"/>
    <hyperlink ref="C317" r:id="rId1258" display="https://fbref.com/en/country/JAM/Jamaica-Football" xr:uid="{49403C60-133C-455D-8FA6-745C5983691D}"/>
    <hyperlink ref="E317" r:id="rId1259" display="https://fbref.com/en/squads/cd051869/Brentford-Stats" xr:uid="{1C6BADF3-01F2-43DB-8350-092C33739738}"/>
    <hyperlink ref="AK317" r:id="rId1260" display="https://fbref.com/en/players/e541326e/matchlogs/2023-2024/summary/Ethan-Pinnock-Match-Logs" xr:uid="{1013CEE2-36C8-4C83-A598-5A8E5309F765}"/>
    <hyperlink ref="B318" r:id="rId1261" display="https://fbref.com/en/players/4b40d9ca/Nick-Pope" xr:uid="{44D5E8EB-7AE7-49EB-A2A1-FA55877658FB}"/>
    <hyperlink ref="C318" r:id="rId1262" display="https://fbref.com/en/country/ENG/England-Football" xr:uid="{6696716A-451C-42D7-B808-7E026754E589}"/>
    <hyperlink ref="E318" r:id="rId1263" display="https://fbref.com/en/squads/b2b47a98/Newcastle-United-Stats" xr:uid="{04483F5D-723F-400E-B606-DAC2B8724649}"/>
    <hyperlink ref="AK318" r:id="rId1264" display="https://fbref.com/en/players/4b40d9ca/matchlogs/2023-2024/summary/Nick-Pope-Match-Logs" xr:uid="{2DF7C6BB-D6DB-4573-8B50-C336C9C2E923}"/>
    <hyperlink ref="B319" r:id="rId1265" display="https://fbref.com/en/players/27d0a506/Pedro-Porro" xr:uid="{B0FFD908-2FC1-49C6-A5C4-AF3CA92F9D0F}"/>
    <hyperlink ref="C319" r:id="rId1266" display="https://fbref.com/en/country/ESP/Spain-Football" xr:uid="{7537CC1A-1B1C-43CE-994B-381C8C35F39A}"/>
    <hyperlink ref="E319" r:id="rId1267" display="https://fbref.com/en/squads/361ca564/Tottenham-Hotspur-Stats" xr:uid="{9244E37A-978E-4C0A-8864-51CADD26915F}"/>
    <hyperlink ref="AK319" r:id="rId1268" display="https://fbref.com/en/players/27d0a506/matchlogs/2023-2024/summary/Pedro-Porro-Match-Logs" xr:uid="{4EF5CC8D-5C10-498A-ACBE-AC4787E19041}"/>
    <hyperlink ref="B320" r:id="rId1269" display="https://fbref.com/en/players/4125cb98/Jarrell-Quansah" xr:uid="{33570723-D515-4FEE-BF1E-7AD840998B26}"/>
    <hyperlink ref="C320" r:id="rId1270" display="https://fbref.com/en/country/ENG/England-Football" xr:uid="{500F4CB1-EEBB-47A0-855D-1B1605511B20}"/>
    <hyperlink ref="E320" r:id="rId1271" display="https://fbref.com/en/squads/822bd0ba/Liverpool-Stats" xr:uid="{F7D73711-A4C3-43E3-8455-8636D0AB5BFA}"/>
    <hyperlink ref="AK320" r:id="rId1272" display="https://fbref.com/en/players/4125cb98/matchlogs/2023-2024/summary/Jarrell-Quansah-Match-Logs" xr:uid="{A47D5B90-70A8-4B04-99EE-D1E1D5F0E41F}"/>
    <hyperlink ref="B321" r:id="rId1273" display="https://fbref.com/en/players/45685411/Jesuran-Rak-Sakyi" xr:uid="{52C527AC-D2E6-45D6-8760-54557DB16414}"/>
    <hyperlink ref="C321" r:id="rId1274" display="https://fbref.com/en/country/ENG/England-Football" xr:uid="{9DA6C102-DA9C-46B1-9C88-9EA3A6F207B7}"/>
    <hyperlink ref="E321" r:id="rId1275" display="https://fbref.com/en/squads/47c64c55/Crystal-Palace-Stats" xr:uid="{5FF56B4E-2F89-41AE-BD0A-CD2760AF7F6E}"/>
    <hyperlink ref="AK321" r:id="rId1276" display="https://fbref.com/en/players/45685411/matchlogs/2023-2024/summary/Jesuran-Rak-Sakyi-Match-Logs" xr:uid="{C20CAB8B-3A80-494A-9D8B-E6660A0C3C25}"/>
    <hyperlink ref="B322" r:id="rId1277" display="https://fbref.com/en/players/466fb2c5/Aaron-Ramsdale" xr:uid="{110FED40-ABA8-453A-8C32-9712F0E060DB}"/>
    <hyperlink ref="C322" r:id="rId1278" display="https://fbref.com/en/country/ENG/England-Football" xr:uid="{F7005AFE-EABC-43E8-8518-B962B947D0DB}"/>
    <hyperlink ref="E322" r:id="rId1279" display="https://fbref.com/en/squads/18bb7c10/Arsenal-Stats" xr:uid="{BF32B0EE-36CB-4248-84E8-753D2CEF8051}"/>
    <hyperlink ref="AK322" r:id="rId1280" display="https://fbref.com/en/players/466fb2c5/matchlogs/2023-2024/summary/Aaron-Ramsdale-Match-Logs" xr:uid="{7CE9F41D-058F-411A-940A-D68132CA2A6A}"/>
    <hyperlink ref="B323" r:id="rId1281" display="https://fbref.com/en/players/e1618c22/Aaron-Ramsey" xr:uid="{27DD2D4B-8A63-4433-8860-715C2960F3CF}"/>
    <hyperlink ref="C323" r:id="rId1282" display="https://fbref.com/en/country/ENG/England-Football" xr:uid="{ECB48B39-4DA3-4F71-90EC-AADBEBCDE2C0}"/>
    <hyperlink ref="E323" r:id="rId1283" display="https://fbref.com/en/squads/943e8050/Burnley-Stats" xr:uid="{A2FC4070-D24F-44D6-BA60-7B49134F1A91}"/>
    <hyperlink ref="AK323" r:id="rId1284" display="https://fbref.com/en/players/e1618c22/matchlogs/2023-2024/summary/Aaron-Ramsey-Match-Logs" xr:uid="{B906792C-AEB2-4874-8FFC-A725223D4B41}"/>
    <hyperlink ref="B324" r:id="rId1285" display="https://fbref.com/en/players/1544f145/Jacob-Ramsey" xr:uid="{91FD14C1-97E0-42C2-80E2-9C794A8D8726}"/>
    <hyperlink ref="C324" r:id="rId1286" display="https://fbref.com/en/country/ENG/England-Football" xr:uid="{62C6C1B3-1FF5-40B6-AD58-32C5D017E76C}"/>
    <hyperlink ref="E324" r:id="rId1287" display="https://fbref.com/en/squads/8602292d/Aston-Villa-Stats" xr:uid="{89C84870-1023-4215-87EC-8AEE70E6C836}"/>
    <hyperlink ref="AK324" r:id="rId1288" display="https://fbref.com/en/players/1544f145/matchlogs/2023-2024/summary/Jacob-Ramsey-Match-Logs" xr:uid="{3DE27198-C8FF-4FB2-8E07-F086F0A86366}"/>
    <hyperlink ref="B325" r:id="rId1289" display="https://fbref.com/en/players/a1d5bd30/Marcus-Rashford" xr:uid="{4E4753DC-F8F8-4459-9A04-842BAF952E2A}"/>
    <hyperlink ref="C325" r:id="rId1290" display="https://fbref.com/en/country/ENG/England-Football" xr:uid="{B36F4186-A251-48A6-9AEA-4BE97EB95B1D}"/>
    <hyperlink ref="E325" r:id="rId1291" display="https://fbref.com/en/squads/19538871/Manchester-United-Stats" xr:uid="{C6CBBBAD-CE0A-4E6C-9DC8-7A209C601886}"/>
    <hyperlink ref="AK325" r:id="rId1292" display="https://fbref.com/en/players/a1d5bd30/matchlogs/2023-2024/summary/Marcus-Rashford-Match-Logs" xr:uid="{60C1C6FC-B62A-4178-A0F5-58095DF3C87A}"/>
    <hyperlink ref="B326" r:id="rId1293" display="https://fbref.com/en/players/98ea5115/David-Raya" xr:uid="{048F248D-C364-4901-AFA8-C2566BBB3689}"/>
    <hyperlink ref="C326" r:id="rId1294" display="https://fbref.com/en/country/ESP/Spain-Football" xr:uid="{CB8C0976-872C-4970-8BB9-5B1258BBE7E1}"/>
    <hyperlink ref="E326" r:id="rId1295" display="https://fbref.com/en/squads/18bb7c10/Arsenal-Stats" xr:uid="{F4071780-D5F0-43EF-9CE3-048F67C243AA}"/>
    <hyperlink ref="AK326" r:id="rId1296" display="https://fbref.com/en/players/98ea5115/matchlogs/2023-2024/summary/David-Raya-Match-Logs" xr:uid="{BF380573-5F83-46DF-B906-5BC983EFFE38}"/>
    <hyperlink ref="B327" r:id="rId1297" display="https://fbref.com/en/players/28b40c9c/Tim-Ream" xr:uid="{B296D7AE-2D0D-46EF-B00B-1AF3FE976D1D}"/>
    <hyperlink ref="C327" r:id="rId1298" display="https://fbref.com/en/country/USA/United-States-Football" xr:uid="{48744044-EFAC-463B-9C9A-05764EB3194F}"/>
    <hyperlink ref="E327" r:id="rId1299" display="https://fbref.com/en/squads/fd962109/Fulham-Stats" xr:uid="{0E1CDB99-6500-4D62-BA79-B986B0401E95}"/>
    <hyperlink ref="AK327" r:id="rId1300" display="https://fbref.com/en/players/28b40c9c/matchlogs/2023-2024/summary/Tim-Ream-Match-Logs" xr:uid="{D07B8A29-B4E5-4B3C-9F29-9E2CB3DA78ED}"/>
    <hyperlink ref="B328" r:id="rId1301" display="https://fbref.com/en/players/ab651565/Nathan-Redmond" xr:uid="{CD5A60B6-900F-4284-9236-64F782BD2A44}"/>
    <hyperlink ref="C328" r:id="rId1302" display="https://fbref.com/en/country/ENG/England-Football" xr:uid="{A99E8DAB-B023-4142-9A37-88B20F0C04CC}"/>
    <hyperlink ref="E328" r:id="rId1303" display="https://fbref.com/en/squads/943e8050/Burnley-Stats" xr:uid="{500713A9-1767-46BD-8E56-DCEFD088369C}"/>
    <hyperlink ref="AK328" r:id="rId1304" display="https://fbref.com/en/players/ab651565/matchlogs/2023-2024/summary/Nathan-Redmond-Match-Logs" xr:uid="{5A174005-B47B-40DB-B2CB-F2DFA10B7C75}"/>
    <hyperlink ref="B329" r:id="rId1305" display="https://fbref.com/en/players/803ae100/Harrison-Reed" xr:uid="{16FA7BA1-BD09-451E-BF68-3094062F6BAC}"/>
    <hyperlink ref="C329" r:id="rId1306" display="https://fbref.com/en/country/ENG/England-Football" xr:uid="{4DF7CD94-4B31-4635-BBD3-1E9DC5CEA843}"/>
    <hyperlink ref="E329" r:id="rId1307" display="https://fbref.com/en/squads/fd962109/Fulham-Stats" xr:uid="{63F48CFF-A0E3-4B2E-AF50-FD198D8EA6A4}"/>
    <hyperlink ref="AK329" r:id="rId1308" display="https://fbref.com/en/players/803ae100/matchlogs/2023-2024/summary/Harrison-Reed-Match-Logs" xr:uid="{016C035F-5570-404F-A7F9-F017E927BF55}"/>
    <hyperlink ref="B330" r:id="rId1309" display="https://fbref.com/en/players/3353737a/Sergio-Reguilon" xr:uid="{F6FCD255-4134-420C-87E0-A64F641619AE}"/>
    <hyperlink ref="C330" r:id="rId1310" display="https://fbref.com/en/country/ESP/Spain-Football" xr:uid="{CFF72326-C0FC-442B-86BF-C96B16D26A7D}"/>
    <hyperlink ref="E330" r:id="rId1311" display="https://fbref.com/en/squads/19538871/Manchester-United-Stats" xr:uid="{5BC64095-387D-4544-9A31-702166DF0250}"/>
    <hyperlink ref="AK330" r:id="rId1312" display="https://fbref.com/en/players/3353737a/matchlogs/2023-2024/summary/Sergio-Reguilon-Match-Logs" xr:uid="{01E3D481-C54D-434E-A586-7049EAD9EE93}"/>
    <hyperlink ref="B331" r:id="rId1313" display="https://fbref.com/en/players/0f7533cd/Bobby-Reid" xr:uid="{6D24048F-37DA-4823-85A3-2A43D6D4DE85}"/>
    <hyperlink ref="C331" r:id="rId1314" display="https://fbref.com/en/country/JAM/Jamaica-Football" xr:uid="{603D34AC-6888-4B91-A047-93C5E6F061BE}"/>
    <hyperlink ref="E331" r:id="rId1315" display="https://fbref.com/en/squads/fd962109/Fulham-Stats" xr:uid="{4F76EC58-7C3E-486E-AA37-68BB7D824347}"/>
    <hyperlink ref="AK331" r:id="rId1316" display="https://fbref.com/en/players/0f7533cd/matchlogs/2023-2024/summary/Bobby-Reid-Match-Logs" xr:uid="{741DC5A3-E2EC-48F6-A99E-4BDF5AA2D1B5}"/>
    <hyperlink ref="B332" r:id="rId1317" display="https://fbref.com/en/players/1c7012b8/Declan-Rice" xr:uid="{0A7D3FBD-6E7A-4AED-BB4C-89994CB3B883}"/>
    <hyperlink ref="C332" r:id="rId1318" display="https://fbref.com/en/country/ENG/England-Football" xr:uid="{6A3F4FD8-441C-41C1-AE80-FCFDD9C622F5}"/>
    <hyperlink ref="E332" r:id="rId1319" display="https://fbref.com/en/squads/18bb7c10/Arsenal-Stats" xr:uid="{8BE55089-266E-40F0-82F5-1617F1034FB5}"/>
    <hyperlink ref="AK332" r:id="rId1320" display="https://fbref.com/en/players/1c7012b8/matchlogs/2023-2024/summary/Declan-Rice-Match-Logs" xr:uid="{A598266D-AAEA-4F6B-BA90-E1F459BCBED0}"/>
    <hyperlink ref="B333" r:id="rId1321" display="https://fbref.com/en/players/0a3d6d2b/Chris-Richards" xr:uid="{8384FA2E-2A1D-4705-BC23-77D50B03B1A1}"/>
    <hyperlink ref="C333" r:id="rId1322" display="https://fbref.com/en/country/USA/United-States-Football" xr:uid="{6BD3F9A2-07A3-4FC6-B057-8AD95FFD0518}"/>
    <hyperlink ref="E333" r:id="rId1323" display="https://fbref.com/en/squads/47c64c55/Crystal-Palace-Stats" xr:uid="{E5D1D7CA-2460-4F3C-B635-73C923C57D3D}"/>
    <hyperlink ref="AK333" r:id="rId1324" display="https://fbref.com/en/players/0a3d6d2b/matchlogs/2023-2024/summary/Chris-Richards-Match-Logs" xr:uid="{0250ECCC-0286-4193-B3C0-9309C23F5FDE}"/>
    <hyperlink ref="B334" r:id="rId1325" display="https://fbref.com/en/players/fa031b34/Richarlison" xr:uid="{9954D823-9DDC-4436-A548-EDDD5BB8DAEB}"/>
    <hyperlink ref="C334" r:id="rId1326" display="https://fbref.com/en/country/BRA/Brazil-Football" xr:uid="{3C063A0B-EFB1-4A95-9651-37170245F0A2}"/>
    <hyperlink ref="E334" r:id="rId1327" display="https://fbref.com/en/squads/361ca564/Tottenham-Hotspur-Stats" xr:uid="{E84BACF7-CF52-4163-AE22-F1D767293F1C}"/>
    <hyperlink ref="AK334" r:id="rId1328" display="https://fbref.com/en/players/fa031b34/matchlogs/2023-2024/summary/Richarlison-Match-Logs" xr:uid="{5211233F-9535-4704-B6C7-983A3B5F4B9C}"/>
    <hyperlink ref="B335" r:id="rId1329" display="https://fbref.com/en/players/24fae784/Connor-Roberts" xr:uid="{88345131-BD01-4FE7-A0E5-63A4FC69DB1B}"/>
    <hyperlink ref="C335" r:id="rId1330" display="https://fbref.com/en/country/WAL/Wales-Football" xr:uid="{AC66470F-66F5-4BD8-BA06-3F8844A577A6}"/>
    <hyperlink ref="E335" r:id="rId1331" display="https://fbref.com/en/squads/943e8050/Burnley-Stats" xr:uid="{5CBDE76A-E744-4D2A-BB9D-BD718590D29D}"/>
    <hyperlink ref="AK335" r:id="rId1332" display="https://fbref.com/en/players/24fae784/matchlogs/2023-2024/summary/Connor-Roberts-Match-Logs" xr:uid="{8079C249-1908-4637-B595-E0350EE72D30}"/>
    <hyperlink ref="B336" r:id="rId1333" display="https://fbref.com/en/players/2e4f5f03/Andrew-Robertson" xr:uid="{B38612A8-B49B-4C7D-BFD3-2530DCA1BCAD}"/>
    <hyperlink ref="C336" r:id="rId1334" display="https://fbref.com/en/country/SCO/Scotland-Football" xr:uid="{0B8A7805-354B-4FA9-AE25-235ABE96BC41}"/>
    <hyperlink ref="E336" r:id="rId1335" display="https://fbref.com/en/squads/822bd0ba/Liverpool-Stats" xr:uid="{384D0D98-F1A7-4771-8FE3-DB06B4FBD8D5}"/>
    <hyperlink ref="AK336" r:id="rId1336" display="https://fbref.com/en/players/2e4f5f03/matchlogs/2023-2024/summary/Andrew-Robertson-Match-Logs" xr:uid="{133A85F5-5363-4285-9F3D-6E519C1BCED7}"/>
    <hyperlink ref="B337" r:id="rId1337" display="https://fbref.com/en/players/289601e6/Antonee-Robinson" xr:uid="{F9E7F0CA-3A65-4B51-A4BF-FF0671168F29}"/>
    <hyperlink ref="C337" r:id="rId1338" display="https://fbref.com/en/country/USA/United-States-Football" xr:uid="{C58886C2-C2A3-49F3-88E6-6D8FACAC99C9}"/>
    <hyperlink ref="E337" r:id="rId1339" display="https://fbref.com/en/squads/fd962109/Fulham-Stats" xr:uid="{657C7633-7A20-4854-B848-DE2A8F62FB41}"/>
    <hyperlink ref="AK337" r:id="rId1340" display="https://fbref.com/en/players/289601e6/matchlogs/2023-2024/summary/Antonee-Robinson-Match-Logs" xr:uid="{35082001-C069-4ED6-9966-25B192E9C56F}"/>
    <hyperlink ref="B338" r:id="rId1341" display="https://fbref.com/en/players/7399c7a8/Jack-Robinson" xr:uid="{D22576AF-0833-4683-A83A-F5ECBADBC40E}"/>
    <hyperlink ref="C338" r:id="rId1342" display="https://fbref.com/en/country/ENG/England-Football" xr:uid="{BA80F406-FD24-433F-9760-DF50DB87714A}"/>
    <hyperlink ref="E338" r:id="rId1343" display="https://fbref.com/en/squads/1df6b87e/Sheffield-United-Stats" xr:uid="{D11E42E1-7589-4683-BEE7-F4A09E0FACFB}"/>
    <hyperlink ref="AK338" r:id="rId1344" display="https://fbref.com/en/players/7399c7a8/matchlogs/2023-2024/summary/Jack-Robinson-Match-Logs" xr:uid="{4F41BA7C-84B6-4A9E-A317-15D211606A27}"/>
    <hyperlink ref="B339" r:id="rId1345" display="https://fbref.com/en/players/6434f10d/Rodri" xr:uid="{500792E7-7177-4FFA-AAD4-503CC4CC1109}"/>
    <hyperlink ref="C339" r:id="rId1346" display="https://fbref.com/en/country/ESP/Spain-Football" xr:uid="{1D6A504F-2C5D-48EF-8820-EF13583FC51C}"/>
    <hyperlink ref="E339" r:id="rId1347" display="https://fbref.com/en/squads/b8fd03ef/Manchester-City-Stats" xr:uid="{5941122D-AD98-43F1-B51D-1EADD0BB708D}"/>
    <hyperlink ref="AK339" r:id="rId1348" display="https://fbref.com/en/players/6434f10d/matchlogs/2023-2024/summary/Rodri-Match-Logs" xr:uid="{270A6307-4614-4FB0-81BB-749C08230FCC}"/>
    <hyperlink ref="B340" r:id="rId1349" display="https://fbref.com/en/players/4ab53cdb/Jay-Rodriguez" xr:uid="{BD7BDF37-922F-4322-9F8E-48B0F89FA32E}"/>
    <hyperlink ref="C340" r:id="rId1350" display="https://fbref.com/en/country/ENG/England-Football" xr:uid="{02ADBE29-CB00-4290-808A-4F2C891E4971}"/>
    <hyperlink ref="E340" r:id="rId1351" display="https://fbref.com/en/squads/943e8050/Burnley-Stats" xr:uid="{7E605DE6-9AAD-42F8-BC9B-DB4385BD0B49}"/>
    <hyperlink ref="AK340" r:id="rId1352" display="https://fbref.com/en/players/4ab53cdb/matchlogs/2023-2024/summary/Jay-Rodriguez-Match-Logs" xr:uid="{03CB4116-2DF3-4ED0-B0D1-82B06EF65387}"/>
    <hyperlink ref="B341" r:id="rId1353" display="https://fbref.com/en/players/57c94db2/Mads-Roerslev" xr:uid="{A9DB35B6-A670-4557-805E-97607EA4A074}"/>
    <hyperlink ref="C341" r:id="rId1354" display="https://fbref.com/en/country/DEN/Denmark-Football" xr:uid="{5C77FCBA-066B-4DB8-828D-9E2002C9DB2A}"/>
    <hyperlink ref="E341" r:id="rId1355" display="https://fbref.com/en/squads/cd051869/Brentford-Stats" xr:uid="{74F0E56B-8875-41C9-A36C-D89A804F7F5D}"/>
    <hyperlink ref="AK341" r:id="rId1356" display="https://fbref.com/en/players/57c94db2/matchlogs/2023-2024/summary/Mads-Roerslev-Match-Logs" xr:uid="{34728CCF-5085-4C2E-A258-132B288CA05E}"/>
    <hyperlink ref="B342" r:id="rId1357" display="https://fbref.com/en/players/a3d94a58/Cristian-Romero" xr:uid="{5A186C86-4D89-4A81-A1B8-425C07D75553}"/>
    <hyperlink ref="C342" r:id="rId1358" display="https://fbref.com/en/country/ARG/Argentina-Football" xr:uid="{C185048F-8B6B-4975-88ED-9B7A9DA2404E}"/>
    <hyperlink ref="E342" r:id="rId1359" display="https://fbref.com/en/squads/361ca564/Tottenham-Hotspur-Stats" xr:uid="{8B3B5B3B-22FA-456B-A932-906AC672D29F}"/>
    <hyperlink ref="AK342" r:id="rId1360" display="https://fbref.com/en/players/a3d94a58/matchlogs/2023-2024/summary/Cristian-Romero-Match-Logs" xr:uid="{DED8AE43-CCD7-4D87-9FB7-21F0CC109C88}"/>
    <hyperlink ref="B343" r:id="rId1361" display="https://fbref.com/en/players/10a10454/Joe-Rothwell" xr:uid="{007062D8-EACC-4A6F-85DF-0FD03079270E}"/>
    <hyperlink ref="C343" r:id="rId1362" display="https://fbref.com/en/country/ENG/England-Football" xr:uid="{AF97C424-EF7A-40D8-A499-ACFA811AC586}"/>
    <hyperlink ref="E343" r:id="rId1363" display="https://fbref.com/en/squads/4ba7cbea/Bournemouth-Stats" xr:uid="{24FA5548-728B-4B4A-A1F4-046BB95601B0}"/>
    <hyperlink ref="AK343" r:id="rId1364" display="https://fbref.com/en/players/10a10454/matchlogs/2023-2024/summary/Joe-Rothwell-Match-Logs" xr:uid="{F8A3FD27-B1D0-4823-9C8E-6DD6C42CD66D}"/>
    <hyperlink ref="B344" r:id="rId1365" display="https://fbref.com/en/players/a9b1c319/Pelly-Ruddock-Mpanzu" xr:uid="{162E7A11-A6A9-4467-859A-6C0FB38B191C}"/>
    <hyperlink ref="C344" r:id="rId1366" display="https://fbref.com/en/country/COD/Congo-DR-Football" xr:uid="{00EE0CE1-B082-4DAB-836D-C8453A594BF3}"/>
    <hyperlink ref="E344" r:id="rId1367" display="https://fbref.com/en/squads/e297cd13/Luton-Town-Stats" xr:uid="{C5110391-FE13-4B08-A8C5-CDC803F5B2BD}"/>
    <hyperlink ref="AK344" r:id="rId1368" display="https://fbref.com/en/players/a9b1c319/matchlogs/2023-2024/summary/Pelly-Ruddock-Mpanzu-Match-Logs" xr:uid="{DF86B736-17FB-421E-B0CE-F902C2E20C45}"/>
    <hyperlink ref="B345" r:id="rId1369" display="https://fbref.com/en/players/903b6e8b/Jose-Sa" xr:uid="{DB27241F-7EA2-4472-A52F-C361A1B60DA4}"/>
    <hyperlink ref="C345" r:id="rId1370" display="https://fbref.com/en/country/POR/Portugal-Football" xr:uid="{4D13D499-6BD6-4928-A68D-12A77F6BA9DC}"/>
    <hyperlink ref="E345" r:id="rId1371" display="https://fbref.com/en/squads/8cec06e1/Wolverhampton-Wanderers-Stats" xr:uid="{36F7762B-139E-40AC-A1C5-A2C6824A0A0E}"/>
    <hyperlink ref="AK345" r:id="rId1372" display="https://fbref.com/en/players/903b6e8b/matchlogs/2023-2024/summary/Jose-Sa-Match-Logs" xr:uid="{988AA688-F721-47A5-AF4D-3753D69E115C}"/>
    <hyperlink ref="B346" r:id="rId1373" display="https://fbref.com/en/players/bc7dc64d/Bukayo-Saka" xr:uid="{85789C9C-91FA-4A80-9AA4-0F1CB32EC8F5}"/>
    <hyperlink ref="C346" r:id="rId1374" display="https://fbref.com/en/country/ENG/England-Football" xr:uid="{32684AC6-A07C-4493-A34E-E44675F96E7A}"/>
    <hyperlink ref="E346" r:id="rId1375" display="https://fbref.com/en/squads/18bb7c10/Arsenal-Stats" xr:uid="{CA1E4B88-92E4-4F17-BC3A-A54340A14973}"/>
    <hyperlink ref="AK346" r:id="rId1376" display="https://fbref.com/en/players/bc7dc64d/matchlogs/2023-2024/summary/Bukayo-Saka-Match-Logs" xr:uid="{2B4B6CF5-09FF-440F-98FA-1F47905A02FB}"/>
    <hyperlink ref="B347" r:id="rId1377" display="https://fbref.com/en/players/e342ad68/Mohamed-Salah" xr:uid="{72850E5B-98AA-4CFE-93DE-E154ABA64FB4}"/>
    <hyperlink ref="C347" r:id="rId1378" display="https://fbref.com/en/country/EGY/Egypt-Football" xr:uid="{B4F9C9EF-41DA-41E6-874B-0D993B883F4B}"/>
    <hyperlink ref="E347" r:id="rId1379" display="https://fbref.com/en/squads/822bd0ba/Liverpool-Stats" xr:uid="{EAD0D91F-DE87-4234-A66F-1FFFADADDE02}"/>
    <hyperlink ref="AK347" r:id="rId1380" display="https://fbref.com/en/players/e342ad68/matchlogs/2023-2024/summary/Mohamed-Salah-Match-Logs" xr:uid="{3F350878-70B9-476E-A7E2-79DD052B8CCA}"/>
    <hyperlink ref="B348" r:id="rId1381" display="https://fbref.com/en/players/972aeb2a/William-Saliba" xr:uid="{6809C0C9-E717-4DFD-9F86-2787837507EA}"/>
    <hyperlink ref="C348" r:id="rId1382" display="https://fbref.com/en/country/FRA/France-Football" xr:uid="{9181495B-53F8-412B-92C9-D6A411A65BCE}"/>
    <hyperlink ref="E348" r:id="rId1383" display="https://fbref.com/en/squads/18bb7c10/Arsenal-Stats" xr:uid="{403B3A1F-427A-4F80-8572-DB59720CE317}"/>
    <hyperlink ref="AK348" r:id="rId1384" display="https://fbref.com/en/players/972aeb2a/matchlogs/2023-2024/summary/William-Saliba-Match-Logs" xr:uid="{3A7DDDAB-3560-4D96-934F-CF0E7105F90B}"/>
    <hyperlink ref="B349" r:id="rId1385" display="https://fbref.com/en/players/1b4f1169/Albert-Sambi-Lokonga" xr:uid="{2995B9F3-8079-43CA-8C8F-6488BF1659F3}"/>
    <hyperlink ref="C349" r:id="rId1386" display="https://fbref.com/en/country/BEL/Belgium-Football" xr:uid="{3B9A6547-4355-46A6-958C-183A73CA0CFE}"/>
    <hyperlink ref="E349" r:id="rId1387" display="https://fbref.com/en/squads/e297cd13/Luton-Town-Stats" xr:uid="{DBA0DF95-BBD2-40F9-B247-B79DFDDBDD71}"/>
    <hyperlink ref="AK349" r:id="rId1388" display="https://fbref.com/en/players/1b4f1169/matchlogs/2023-2024/summary/Albert-Sambi-Lokonga-Match-Logs" xr:uid="{85EDD733-C30C-45F1-AE05-8C3CF3A08528}"/>
    <hyperlink ref="B350" r:id="rId1389" display="https://fbref.com/en/players/da7b447d/Davinson-Sanchez" xr:uid="{EC91C73E-FB85-420C-AF0E-99CAB2E3B769}"/>
    <hyperlink ref="C350" r:id="rId1390" display="https://fbref.com/en/country/COL/Colombia-Football" xr:uid="{28717903-EA96-4062-9515-F17631B0D9A3}"/>
    <hyperlink ref="E350" r:id="rId1391" display="https://fbref.com/en/squads/361ca564/Tottenham-Hotspur-Stats" xr:uid="{72116443-56CE-434F-8DBC-0B35299B1D5C}"/>
    <hyperlink ref="AK350" r:id="rId1392" display="https://fbref.com/en/players/da7b447d/matchlogs/2023-2024/summary/Davinson-Sanchez-Match-Logs" xr:uid="{16CB0A76-5C4C-4D8A-AF58-599D15A46C3F}"/>
    <hyperlink ref="B351" r:id="rId1393" display="https://fbref.com/en/players/6a713852/Robert-Sanchez" xr:uid="{DD557CC8-C137-498B-817A-7643661BF050}"/>
    <hyperlink ref="C351" r:id="rId1394" display="https://fbref.com/en/country/ESP/Spain-Football" xr:uid="{0C5B79EE-53E4-465E-917F-FE9585F708AC}"/>
    <hyperlink ref="E351" r:id="rId1395" display="https://fbref.com/en/squads/cff3d9bb/Chelsea-Stats" xr:uid="{7E8819C5-3606-49AC-9BCD-38DA7545DF71}"/>
    <hyperlink ref="AK351" r:id="rId1396" display="https://fbref.com/en/players/6a713852/matchlogs/2023-2024/summary/Robert-Sanchez-Match-Logs" xr:uid="{03A73F34-4A06-49F2-83CF-DC2C6463591A}"/>
    <hyperlink ref="B352" r:id="rId1397" display="https://fbref.com/en/players/dbf053da/Jadon-Sancho" xr:uid="{7D147625-3B7A-48EE-A976-23CFF7C0AD81}"/>
    <hyperlink ref="C352" r:id="rId1398" display="https://fbref.com/en/country/ENG/England-Football" xr:uid="{19F2EAC8-679F-470C-BF05-A1F1066581FB}"/>
    <hyperlink ref="E352" r:id="rId1399" display="https://fbref.com/en/squads/19538871/Manchester-United-Stats" xr:uid="{4BCCA7D6-7563-4665-B6F7-19985A90EBD8}"/>
    <hyperlink ref="AK352" r:id="rId1400" display="https://fbref.com/en/players/dbf053da/matchlogs/2023-2024/summary/Jadon-Sancho-Match-Logs" xr:uid="{0ABE25FA-5786-465E-A8BB-E415084BE20D}"/>
    <hyperlink ref="B353" r:id="rId1401" display="https://fbref.com/en/players/bced0375/Ibrahim-Sangare" xr:uid="{71B0B5B7-EDAF-488E-BA29-B97F0504CEE7}"/>
    <hyperlink ref="C353" r:id="rId1402" display="https://fbref.com/en/country/CIV/Cote-dIvoire-Football" xr:uid="{AFF1B81D-8D3A-4229-935B-B6C15955E7F3}"/>
    <hyperlink ref="E353" r:id="rId1403" display="https://fbref.com/en/squads/e4a775cb/Nottingham-Forest-Stats" xr:uid="{77A3D7D3-9378-4F40-AA2B-854F66015131}"/>
    <hyperlink ref="AK353" r:id="rId1404" display="https://fbref.com/en/players/bced0375/matchlogs/2023-2024/summary/Ibrahim-Sangare-Match-Logs" xr:uid="{1F01A7FC-F028-436F-BA88-A470F54235BA}"/>
    <hyperlink ref="B354" r:id="rId1405" display="https://fbref.com/en/players/9744ff80/Pablo-Sarabia" xr:uid="{58FB5EB5-C0C3-4771-9E11-6750417CB496}"/>
    <hyperlink ref="C354" r:id="rId1406" display="https://fbref.com/en/country/ESP/Spain-Football" xr:uid="{C18E41A8-887D-4675-8A3F-B32CC6E5479E}"/>
    <hyperlink ref="E354" r:id="rId1407" display="https://fbref.com/en/squads/8cec06e1/Wolverhampton-Wanderers-Stats" xr:uid="{B5BDF75E-0B1B-4A49-9B8B-7A75EEC9DDCC}"/>
    <hyperlink ref="AK354" r:id="rId1408" display="https://fbref.com/en/players/9744ff80/matchlogs/2023-2024/summary/Pablo-Sarabia-Match-Logs" xr:uid="{F035C65C-0860-45FA-B7C4-D749F04E8A38}"/>
    <hyperlink ref="B355" r:id="rId1409" display="https://fbref.com/en/players/52afb588/Kevin-Schade" xr:uid="{C8E06E70-8BA2-4156-928E-1CA190B0BF95}"/>
    <hyperlink ref="C355" r:id="rId1410" display="https://fbref.com/en/country/GER/Germany-Football" xr:uid="{F47E4899-8FBF-4592-900B-1544A78703F4}"/>
    <hyperlink ref="E355" r:id="rId1411" display="https://fbref.com/en/squads/cd051869/Brentford-Stats" xr:uid="{2FC15EF0-2927-49DC-86FA-0262DF3C3FF1}"/>
    <hyperlink ref="AK355" r:id="rId1412" display="https://fbref.com/en/players/52afb588/matchlogs/2023-2024/summary/Kevin-Schade-Match-Logs" xr:uid="{D82E176C-CD33-4B47-9222-C94520550FA3}"/>
    <hyperlink ref="B356" r:id="rId1413" display="https://fbref.com/en/players/c8aa95da/Fabian-Schar" xr:uid="{81F61B1B-2518-4AE3-8299-11BEB7A7B449}"/>
    <hyperlink ref="C356" r:id="rId1414" display="https://fbref.com/en/country/SUI/Switzerland-Football" xr:uid="{86DE0675-9511-4211-A88D-0C201C15BF0E}"/>
    <hyperlink ref="E356" r:id="rId1415" display="https://fbref.com/en/squads/b2b47a98/Newcastle-United-Stats" xr:uid="{15E67E17-8501-4858-8A24-DD433516446E}"/>
    <hyperlink ref="AK356" r:id="rId1416" display="https://fbref.com/en/players/c8aa95da/matchlogs/2023-2024/summary/Fabian-Schar-Match-Logs" xr:uid="{86B64CFF-4D83-4F56-93BE-F4D22DAF7011}"/>
    <hyperlink ref="B357" r:id="rId1417" display="https://fbref.com/en/players/3312f911/Jeffrey-Schlupp" xr:uid="{483B4BAE-F82E-493B-9859-E4D320CE2B95}"/>
    <hyperlink ref="C357" r:id="rId1418" display="https://fbref.com/en/country/GHA/Ghana-Football" xr:uid="{C3C68C8E-17D2-40D3-9FA9-6F9DFA4E16DC}"/>
    <hyperlink ref="E357" r:id="rId1419" display="https://fbref.com/en/squads/47c64c55/Crystal-Palace-Stats" xr:uid="{2E61883F-3256-43B7-A46A-5447B123649C}"/>
    <hyperlink ref="AK357" r:id="rId1420" display="https://fbref.com/en/players/3312f911/matchlogs/2023-2024/summary/Jeffrey-Schlupp-Match-Logs" xr:uid="{D5FE9D3D-932B-4B21-9E09-1C516F671738}"/>
    <hyperlink ref="B358" r:id="rId1421" display="https://fbref.com/en/players/d04b94db/Nelson-Semedo" xr:uid="{E65B6EE3-6468-4E91-A0CE-D075520DE84F}"/>
    <hyperlink ref="C358" r:id="rId1422" display="https://fbref.com/en/country/POR/Portugal-Football" xr:uid="{3627A978-17E5-44DE-ACBD-F6A9163286B3}"/>
    <hyperlink ref="E358" r:id="rId1423" display="https://fbref.com/en/squads/8cec06e1/Wolverhampton-Wanderers-Stats" xr:uid="{799ABF5C-8BB1-4C97-A510-943DD195A792}"/>
    <hyperlink ref="AK358" r:id="rId1424" display="https://fbref.com/en/players/d04b94db/matchlogs/2023-2024/summary/Nelson-Semedo-Match-Logs" xr:uid="{B98640C1-52DB-4E7A-B96D-125A79C4B0F6}"/>
    <hyperlink ref="B359" r:id="rId1425" display="https://fbref.com/en/players/efd2ec23/Antoine-Semenyo" xr:uid="{D3A08255-B100-4771-8761-2093FD240A83}"/>
    <hyperlink ref="C359" r:id="rId1426" display="https://fbref.com/en/country/GHA/Ghana-Football" xr:uid="{1386CD5A-555B-4D2A-9AE5-C0EECCE5827D}"/>
    <hyperlink ref="E359" r:id="rId1427" display="https://fbref.com/en/squads/4ba7cbea/Bournemouth-Stats" xr:uid="{42523013-1FE8-43FC-B25A-960F980BA3EC}"/>
    <hyperlink ref="AK359" r:id="rId1428" display="https://fbref.com/en/players/efd2ec23/matchlogs/2023-2024/summary/Antoine-Semenyo-Match-Logs" xr:uid="{0C207030-C956-4A42-9DB4-B5AD3EE80599}"/>
    <hyperlink ref="B360" r:id="rId1429" display="https://fbref.com/en/players/35141f4c/Marcos-Senesi" xr:uid="{504BD109-3FC4-4333-9A9D-02A56608CB23}"/>
    <hyperlink ref="C360" r:id="rId1430" display="https://fbref.com/en/country/ARG/Argentina-Football" xr:uid="{0E441A43-9F89-4BB3-B709-321F9D41D1EA}"/>
    <hyperlink ref="E360" r:id="rId1431" display="https://fbref.com/en/squads/4ba7cbea/Bournemouth-Stats" xr:uid="{845369C0-AD4B-4E78-9F3C-26F838DE7CAA}"/>
    <hyperlink ref="AK360" r:id="rId1432" display="https://fbref.com/en/players/35141f4c/matchlogs/2023-2024/summary/Marcos-Senesi-Match-Logs" xr:uid="{6D27CB1A-FFE5-4910-9647-9A99BC176751}"/>
    <hyperlink ref="B361" r:id="rId1433" display="https://fbref.com/en/players/9c94165b/Luke-Shaw" xr:uid="{06728516-B9F0-4AE9-8E50-936CC2FB2409}"/>
    <hyperlink ref="C361" r:id="rId1434" display="https://fbref.com/en/country/ENG/England-Football" xr:uid="{2BC6B11D-295B-4128-AFD2-303E1973F1F3}"/>
    <hyperlink ref="E361" r:id="rId1435" display="https://fbref.com/en/squads/19538871/Manchester-United-Stats" xr:uid="{9133C979-3D2D-4926-9801-4CA0F1D9A93F}"/>
    <hyperlink ref="AK361" r:id="rId1436" display="https://fbref.com/en/players/9c94165b/matchlogs/2023-2024/summary/Luke-Shaw-Match-Logs" xr:uid="{53675B8D-7F22-4AA4-9181-EA38F8BF69D8}"/>
    <hyperlink ref="B362" r:id="rId1437" display="https://fbref.com/en/players/3eb22ec9/Bernardo-Silva" xr:uid="{0738542C-F8E0-4F1C-8307-F8AB1376D3E5}"/>
    <hyperlink ref="C362" r:id="rId1438" display="https://fbref.com/en/country/POR/Portugal-Football" xr:uid="{2354749A-50AB-483D-8FF6-8AB3B2C25C30}"/>
    <hyperlink ref="E362" r:id="rId1439" display="https://fbref.com/en/squads/b8fd03ef/Manchester-City-Stats" xr:uid="{B8B636DF-4F12-4965-91E8-BE91ECA80A47}"/>
    <hyperlink ref="AK362" r:id="rId1440" display="https://fbref.com/en/players/3eb22ec9/matchlogs/2023-2024/summary/Bernardo-Silva-Match-Logs" xr:uid="{4B5AB139-C55B-4207-9478-C394B7D72A19}"/>
    <hyperlink ref="B363" r:id="rId1441" display="https://fbref.com/en/players/e7aa9d7c/Fabio-Silva" xr:uid="{91538EDF-6BF3-4A70-9825-529B42FBA1BF}"/>
    <hyperlink ref="C363" r:id="rId1442" display="https://fbref.com/en/country/POR/Portugal-Football" xr:uid="{73F73A61-7B65-4A53-8279-BF8D3F620A3F}"/>
    <hyperlink ref="E363" r:id="rId1443" display="https://fbref.com/en/squads/8cec06e1/Wolverhampton-Wanderers-Stats" xr:uid="{48294185-E271-468C-89D0-17E42FF89681}"/>
    <hyperlink ref="AK363" r:id="rId1444" display="https://fbref.com/en/players/e7aa9d7c/matchlogs/2023-2024/summary/Fabio-Silva-Match-Logs" xr:uid="{43560ED5-F783-4EEE-8F2B-FBFD76535F1E}"/>
    <hyperlink ref="B364" r:id="rId1445" display="https://fbref.com/en/players/86e7deaf/Thiago-Silva" xr:uid="{685AFCD7-A9A1-44F0-B36B-D5F55BD772E7}"/>
    <hyperlink ref="C364" r:id="rId1446" display="https://fbref.com/en/country/BRA/Brazil-Football" xr:uid="{5B5C6352-CFCC-44CC-B675-ABA52BAE59CF}"/>
    <hyperlink ref="E364" r:id="rId1447" display="https://fbref.com/en/squads/cff3d9bb/Chelsea-Stats" xr:uid="{54277B9E-83A0-4B25-A073-D9AD2D61ECB1}"/>
    <hyperlink ref="AK364" r:id="rId1448" display="https://fbref.com/en/players/86e7deaf/matchlogs/2023-2024/summary/Thiago-Silva-Match-Logs" xr:uid="{D97FA1AF-3EC1-4180-93F3-DC928AF98CCF}"/>
    <hyperlink ref="B365" r:id="rId1449" display="https://fbref.com/en/players/8e16dd48/Luis-Sinisterra" xr:uid="{7BA6601D-F0B6-4DC7-9B2E-71A0D82C4A56}"/>
    <hyperlink ref="C365" r:id="rId1450" display="https://fbref.com/en/country/COL/Colombia-Football" xr:uid="{21DB70E7-D36D-41B3-AF4F-CD0B35D6A867}"/>
    <hyperlink ref="E365" r:id="rId1451" display="https://fbref.com/en/squads/4ba7cbea/Bournemouth-Stats" xr:uid="{FEA773E7-F143-4C01-8C2E-C72021B83B29}"/>
    <hyperlink ref="AK365" r:id="rId1452" display="https://fbref.com/en/players/8e16dd48/matchlogs/2023-2024/summary/Luis-Sinisterra-Match-Logs" xr:uid="{6850AC2E-9962-4BBB-A7F6-E35873601AD9}"/>
    <hyperlink ref="B366" r:id="rId1453" display="https://fbref.com/en/players/6250083a/Oliver-Skipp" xr:uid="{D5B1BE3F-7C2E-465B-8C3F-904806E352DE}"/>
    <hyperlink ref="C366" r:id="rId1454" display="https://fbref.com/en/country/ENG/England-Football" xr:uid="{2837669B-81B6-44E8-A2A8-75BF23C7CD64}"/>
    <hyperlink ref="E366" r:id="rId1455" display="https://fbref.com/en/squads/361ca564/Tottenham-Hotspur-Stats" xr:uid="{07DBB4E6-BF63-4105-92CF-DDCEED90D41A}"/>
    <hyperlink ref="AK366" r:id="rId1456" display="https://fbref.com/en/players/6250083a/matchlogs/2023-2024/summary/Oliver-Skipp-Match-Logs" xr:uid="{D5A49045-186F-4C67-A6A6-12EFE6CF7A34}"/>
    <hyperlink ref="B367" r:id="rId1457" display="https://fbref.com/en/players/17695062/Emile-Smith-Rowe" xr:uid="{EE324D2E-A572-4C9B-8FDF-2B326EF3551D}"/>
    <hyperlink ref="C367" r:id="rId1458" display="https://fbref.com/en/country/ENG/England-Football" xr:uid="{BE21CE50-C79B-485B-9641-3CFD47244828}"/>
    <hyperlink ref="E367" r:id="rId1459" display="https://fbref.com/en/squads/18bb7c10/Arsenal-Stats" xr:uid="{A2624E67-73FE-437D-8A99-5CB03B9C7EEC}"/>
    <hyperlink ref="AK367" r:id="rId1460" display="https://fbref.com/en/players/17695062/matchlogs/2023-2024/summary/Emile-Smith-Rowe-Match-Logs" xr:uid="{AD2E0CD2-607D-4F1E-9197-CE7019F91CE8}"/>
    <hyperlink ref="B368" r:id="rId1461" display="https://fbref.com/en/players/e77dc3b2/Dominic-Solanke" xr:uid="{C920F179-A66F-489B-A911-E869AD34A398}"/>
    <hyperlink ref="C368" r:id="rId1462" display="https://fbref.com/en/country/ENG/England-Football" xr:uid="{C8E336CE-24F4-4558-9EB7-FB45CCE6FA8E}"/>
    <hyperlink ref="E368" r:id="rId1463" display="https://fbref.com/en/squads/4ba7cbea/Bournemouth-Stats" xr:uid="{AA79A8A9-053A-4065-84A4-29378424B342}"/>
    <hyperlink ref="AK368" r:id="rId1464" display="https://fbref.com/en/players/e77dc3b2/matchlogs/2023-2024/summary/Dominic-Solanke-Match-Logs" xr:uid="{48FD8C9D-A556-4055-AD54-E56A432A92C5}"/>
    <hyperlink ref="B369" r:id="rId1465" display="https://fbref.com/en/players/886f9aac/Manor-Solomon" xr:uid="{A45479E6-8D5E-4D2E-B67C-22E5C9C470DB}"/>
    <hyperlink ref="C369" r:id="rId1466" display="https://fbref.com/en/country/ISR/Israel-Football" xr:uid="{72398E02-6A71-4195-82BD-E0FAE1B12DC0}"/>
    <hyperlink ref="E369" r:id="rId1467" display="https://fbref.com/en/squads/361ca564/Tottenham-Hotspur-Stats" xr:uid="{4AEFC5CF-1C24-43FA-B722-78CFB5243126}"/>
    <hyperlink ref="AK369" r:id="rId1468" display="https://fbref.com/en/players/886f9aac/matchlogs/2023-2024/summary/Manor-Solomon-Match-Logs" xr:uid="{E1307A7F-DD83-4912-ADEA-5D522FD84624}"/>
    <hyperlink ref="B370" r:id="rId1469" display="https://fbref.com/en/players/6613c819/Tomas-Soucek" xr:uid="{A3C99BC1-957F-44F4-A48F-AAD943ADCA85}"/>
    <hyperlink ref="C370" r:id="rId1470" display="https://fbref.com/en/country/CZE/Czech-Republic-Football" xr:uid="{320F492F-3105-4570-8DBF-AF7DD2D98EC5}"/>
    <hyperlink ref="E370" r:id="rId1471" display="https://fbref.com/en/squads/7c21e445/West-Ham-United-Stats" xr:uid="{7A70A03E-91A5-40C9-BA99-9B42F5A2CCF0}"/>
    <hyperlink ref="AK370" r:id="rId1472" display="https://fbref.com/en/players/6613c819/matchlogs/2023-2024/summary/Tomas-Soucek-Match-Logs" xr:uid="{B59A8D8C-2EAD-4CD8-BCBB-C52EF236FED2}"/>
    <hyperlink ref="B371" r:id="rId1473" display="https://fbref.com/en/players/6a8a7af8/Vinicius-Souza" xr:uid="{30330F10-3F8E-4CA9-8560-4707FED862AF}"/>
    <hyperlink ref="C371" r:id="rId1474" display="https://fbref.com/en/country/BRA/Brazil-Football" xr:uid="{55593E3D-22B5-44CA-8D1F-C491D2DBB5D0}"/>
    <hyperlink ref="E371" r:id="rId1475" display="https://fbref.com/en/squads/1df6b87e/Sheffield-United-Stats" xr:uid="{D88DEEAB-9F74-43EB-B19E-FDED0B3A9F50}"/>
    <hyperlink ref="AK371" r:id="rId1476" display="https://fbref.com/en/players/6a8a7af8/matchlogs/2023-2024/summary/Vinicius-Souza-Match-Logs" xr:uid="{5F51F6ED-AB04-4688-A75C-37B51C59EDA4}"/>
    <hyperlink ref="B372" r:id="rId1477" display="https://fbref.com/en/players/28300a16/Jason-Steele" xr:uid="{9270C438-B85C-4EDF-8841-8649AF5CAF1D}"/>
    <hyperlink ref="C372" r:id="rId1478" display="https://fbref.com/en/country/ENG/England-Football" xr:uid="{3636888C-8510-44EF-B119-BC5CEB724144}"/>
    <hyperlink ref="E372" r:id="rId1479" display="https://fbref.com/en/squads/d07537b9/Brighton-and-Hove-Albion-Stats" xr:uid="{54EC00E3-5457-4737-AFEA-82143A5BED31}"/>
    <hyperlink ref="AK372" r:id="rId1480" display="https://fbref.com/en/players/28300a16/matchlogs/2023-2024/summary/Jason-Steele-Match-Logs" xr:uid="{8D8B5FB6-3427-4BA0-BD08-E2E7D55A8077}"/>
    <hyperlink ref="B373" r:id="rId1481" display="https://fbref.com/en/players/b400bde0/Raheem-Sterling" xr:uid="{ED029317-A8BD-4826-AA99-AF66A1D38C1C}"/>
    <hyperlink ref="C373" r:id="rId1482" display="https://fbref.com/en/country/ENG/England-Football" xr:uid="{19DDC400-DFB5-4841-94BE-00C8FF2FB152}"/>
    <hyperlink ref="E373" r:id="rId1483" display="https://fbref.com/en/squads/cff3d9bb/Chelsea-Stats" xr:uid="{4AE38AA6-7825-49B6-BBF0-5722097C9233}"/>
    <hyperlink ref="AK373" r:id="rId1484" display="https://fbref.com/en/players/b400bde0/matchlogs/2023-2024/summary/Raheem-Sterling-Match-Logs" xr:uid="{A50D7AE6-5C12-477A-9BC4-2981EC1363E5}"/>
    <hyperlink ref="B374" r:id="rId1485" display="https://fbref.com/en/players/934e1968/Dominik-Szoboszlai" xr:uid="{26CFEE42-C7C7-4209-9E23-FA4C96AF3EBD}"/>
    <hyperlink ref="C374" r:id="rId1486" display="https://fbref.com/en/country/HUN/Hungary-Football" xr:uid="{D59E0146-32D3-449A-B51E-50025FFE626E}"/>
    <hyperlink ref="E374" r:id="rId1487" display="https://fbref.com/en/squads/822bd0ba/Liverpool-Stats" xr:uid="{462B1E21-57AC-47FA-B655-C2FEDA77688B}"/>
    <hyperlink ref="AK374" r:id="rId1488" display="https://fbref.com/en/players/934e1968/matchlogs/2023-2024/summary/Dominik-Szoboszlai-Match-Logs" xr:uid="{3565F8A3-58AA-43D3-A3EA-EF257FD44D69}"/>
    <hyperlink ref="B375" r:id="rId1489" display="https://fbref.com/en/players/e514ab62/Matt-Targett" xr:uid="{33439B9D-BBDC-4A0A-A503-57DA1F0A4415}"/>
    <hyperlink ref="C375" r:id="rId1490" display="https://fbref.com/en/country/ENG/England-Football" xr:uid="{EF26C878-DCAA-48BE-AF15-C40D6BE1BDB5}"/>
    <hyperlink ref="E375" r:id="rId1491" display="https://fbref.com/en/squads/b2b47a98/Newcastle-United-Stats" xr:uid="{EB204D36-AD76-417C-AFC2-E9E5198C26E8}"/>
    <hyperlink ref="AK375" r:id="rId1492" display="https://fbref.com/en/players/e514ab62/matchlogs/2023-2024/summary/Matt-Targett-Match-Logs" xr:uid="{0628DDE9-0190-4781-9CF1-9DDF04F50D01}"/>
    <hyperlink ref="B376" r:id="rId1493" display="https://fbref.com/en/players/15ea812b/James-Tarkowski" xr:uid="{699383D9-7A43-43DB-9041-CBB6F30F9451}"/>
    <hyperlink ref="C376" r:id="rId1494" display="https://fbref.com/en/country/ENG/England-Football" xr:uid="{13CAFD4C-94D8-45E4-92C5-7B9796B10717}"/>
    <hyperlink ref="E376" r:id="rId1495" display="https://fbref.com/en/squads/d3fd31cc/Everton-Stats" xr:uid="{9A939E8B-B0D3-4EB1-AF0C-93AEE05F10B3}"/>
    <hyperlink ref="AK376" r:id="rId1496" display="https://fbref.com/en/players/15ea812b/matchlogs/2023-2024/summary/James-Tarkowski-Match-Logs" xr:uid="{9E8A4577-23A7-4948-84FA-1A39E6979F24}"/>
    <hyperlink ref="B377" r:id="rId1497" display="https://fbref.com/en/players/a65c844b/Nuno-Tavares" xr:uid="{D4B42C81-193F-4963-A616-C59C51CFE818}"/>
    <hyperlink ref="C377" r:id="rId1498" display="https://fbref.com/en/country/POR/Portugal-Football" xr:uid="{99019ADF-CDB1-48BE-85DE-4BD082C16D99}"/>
    <hyperlink ref="E377" r:id="rId1499" display="https://fbref.com/en/squads/e4a775cb/Nottingham-Forest-Stats" xr:uid="{82A62AB1-D383-4B3E-B19B-A28E1CC894F6}"/>
    <hyperlink ref="AK377" r:id="rId1500" display="https://fbref.com/en/players/a65c844b/matchlogs/2023-2024/summary/Nuno-Tavares-Match-Logs" xr:uid="{7A5D13FD-CADA-449A-B7E6-4DFE7653164D}"/>
    <hyperlink ref="B378" r:id="rId1501" display="https://fbref.com/en/players/5c0da4a4/Marcus-Tavernier" xr:uid="{36ED85A8-81A5-4E80-9110-7F9A2316452F}"/>
    <hyperlink ref="C378" r:id="rId1502" display="https://fbref.com/en/country/ENG/England-Football" xr:uid="{A1CFAE84-FABF-4E9B-B1D1-C06EA5527518}"/>
    <hyperlink ref="E378" r:id="rId1503" display="https://fbref.com/en/squads/4ba7cbea/Bournemouth-Stats" xr:uid="{0C922F19-58B3-42CB-B041-972301D6E29C}"/>
    <hyperlink ref="AK378" r:id="rId1504" display="https://fbref.com/en/players/5c0da4a4/matchlogs/2023-2024/summary/Marcus-Tavernier-Match-Logs" xr:uid="{C37F5190-39B2-4B6F-A6E9-69E02A04316B}"/>
    <hyperlink ref="B379" r:id="rId1505" display="https://fbref.com/en/players/cc2d7ad5/Charlie-Taylor" xr:uid="{866EFA1A-072E-4D08-B98A-9B89A6E3C198}"/>
    <hyperlink ref="C379" r:id="rId1506" display="https://fbref.com/en/country/ENG/England-Football" xr:uid="{D28B82EA-9666-434F-9BC8-3E299FE6F71C}"/>
    <hyperlink ref="E379" r:id="rId1507" display="https://fbref.com/en/squads/943e8050/Burnley-Stats" xr:uid="{6815FADA-CC57-4FBA-8661-DDE9D5BCB60C}"/>
    <hyperlink ref="AK379" r:id="rId1508" display="https://fbref.com/en/players/cc2d7ad5/matchlogs/2023-2024/summary/Charlie-Taylor-Match-Logs" xr:uid="{D9592FDA-8B9D-4C7B-A416-14CAD7C3D492}"/>
    <hyperlink ref="B380" r:id="rId1509" display="https://fbref.com/en/players/77d7c96f/Kenny-Tete" xr:uid="{D05E3028-0803-4207-873B-89854E4DE3ED}"/>
    <hyperlink ref="C380" r:id="rId1510" display="https://fbref.com/en/country/NED/Netherlands-Football" xr:uid="{8AC57506-D72A-4C6D-BD45-3601162CA585}"/>
    <hyperlink ref="E380" r:id="rId1511" display="https://fbref.com/en/squads/fd962109/Fulham-Stats" xr:uid="{1982ACA9-560D-425F-8FE0-4B480813DEAB}"/>
    <hyperlink ref="AK380" r:id="rId1512" display="https://fbref.com/en/players/77d7c96f/matchlogs/2023-2024/summary/Kenny-Tete-Match-Logs" xr:uid="{15DDBADE-8840-437A-8A0C-018F3F0C622C}"/>
    <hyperlink ref="B381" r:id="rId1513" display="https://fbref.com/en/players/fc027d02/Luke-Thomas" xr:uid="{D57B76EA-C7AB-4919-AF0B-7757DFE4A1EC}"/>
    <hyperlink ref="C381" r:id="rId1514" display="https://fbref.com/en/country/ENG/England-Football" xr:uid="{94775970-FE83-4D8A-821B-C7F5F82E1344}"/>
    <hyperlink ref="E381" r:id="rId1515" display="https://fbref.com/en/squads/1df6b87e/Sheffield-United-Stats" xr:uid="{F01296E1-9A0D-4FE3-AA3F-CF434992827B}"/>
    <hyperlink ref="AK381" r:id="rId1516" display="https://fbref.com/en/players/fc027d02/matchlogs/2023-2024/summary/Luke-Thomas-Match-Logs" xr:uid="{B81A5161-E8C8-4606-9D6D-E4719CD30F7D}"/>
    <hyperlink ref="B382" r:id="rId1517" display="https://fbref.com/en/players/56f7a928/Youri-Tielemans" xr:uid="{17800863-037F-406E-93BD-57233460F8AF}"/>
    <hyperlink ref="C382" r:id="rId1518" display="https://fbref.com/en/country/BEL/Belgium-Football" xr:uid="{E765AF7B-37B7-451B-984F-D3374CF8E91C}"/>
    <hyperlink ref="E382" r:id="rId1519" display="https://fbref.com/en/squads/8602292d/Aston-Villa-Stats" xr:uid="{96FFE3B6-C578-4899-953E-E311984B4912}"/>
    <hyperlink ref="AK382" r:id="rId1520" display="https://fbref.com/en/players/56f7a928/matchlogs/2023-2024/summary/Youri-Tielemans-Match-Logs" xr:uid="{25F55DD0-6449-439B-B91D-8C9F4DFA3C52}"/>
    <hyperlink ref="B383" r:id="rId1521" display="https://fbref.com/en/players/41034650/Jurrien-Timber" xr:uid="{44CDD096-4DF0-454C-A03E-49D8CFF29AD9}"/>
    <hyperlink ref="C383" r:id="rId1522" display="https://fbref.com/en/country/NED/Netherlands-Football" xr:uid="{4D110026-6E83-4BA7-9A7C-9CCAD248DC06}"/>
    <hyperlink ref="E383" r:id="rId1523" display="https://fbref.com/en/squads/18bb7c10/Arsenal-Stats" xr:uid="{DFF85572-CA18-490D-BECA-C744F866F9B9}"/>
    <hyperlink ref="AK383" r:id="rId1524" display="https://fbref.com/en/players/41034650/matchlogs/2023-2024/summary/Jurrien-Timber-Match-Logs" xr:uid="{0953C341-5A97-4813-A793-AF7D9C550AFD}"/>
    <hyperlink ref="B384" r:id="rId1525" display="https://fbref.com/en/players/b3af9be1/Takehiro-Tomiyasu" xr:uid="{5103AFA8-7D93-4BF0-B728-28FE5FE8D489}"/>
    <hyperlink ref="C384" r:id="rId1526" display="https://fbref.com/en/country/JPN/Japan-Football" xr:uid="{6AF34929-0B78-412C-B200-056182DEA65C}"/>
    <hyperlink ref="E384" r:id="rId1527" display="https://fbref.com/en/squads/18bb7c10/Arsenal-Stats" xr:uid="{343EC3AC-5875-4DD6-B6BC-FC30710DF972}"/>
    <hyperlink ref="AK384" r:id="rId1528" display="https://fbref.com/en/players/b3af9be1/matchlogs/2023-2024/summary/Takehiro-Tomiyasu-Match-Logs" xr:uid="{DCC7CB39-9DC2-4970-8E7B-49007C22BF1A}"/>
    <hyperlink ref="B385" r:id="rId1529" display="https://fbref.com/en/players/e7ca0439/James-Tomkins" xr:uid="{86479D9A-3C90-4482-940A-86852326D3E4}"/>
    <hyperlink ref="C385" r:id="rId1530" display="https://fbref.com/en/country/ENG/England-Football" xr:uid="{F3AE3791-A495-4A3A-AF21-E1A8D41A3D2C}"/>
    <hyperlink ref="E385" r:id="rId1531" display="https://fbref.com/en/squads/47c64c55/Crystal-Palace-Stats" xr:uid="{9AF4E4AA-76B6-426F-868E-BF4613FC591C}"/>
    <hyperlink ref="AK385" r:id="rId1532" display="https://fbref.com/en/players/e7ca0439/matchlogs/2023-2024/summary/James-Tomkins-Match-Logs" xr:uid="{5D90F10B-87EC-41DA-AE4D-7DF67C414A23}"/>
    <hyperlink ref="B386" r:id="rId1533" display="https://fbref.com/en/players/0db169ae/Sandro-Tonali" xr:uid="{24A92720-A6FB-4737-9982-668EA9900F13}"/>
    <hyperlink ref="C386" r:id="rId1534" display="https://fbref.com/en/country/ITA/Italy-Football" xr:uid="{34678C36-8AC1-4B4A-93ED-7CAEDDEA4B40}"/>
    <hyperlink ref="E386" r:id="rId1535" display="https://fbref.com/en/squads/b2b47a98/Newcastle-United-Stats" xr:uid="{9A79EA6C-599B-4141-86FE-39AAE663DEEF}"/>
    <hyperlink ref="AK386" r:id="rId1536" display="https://fbref.com/en/players/0db169ae/matchlogs/2023-2024/summary/Sandro-Tonali-Match-Logs" xr:uid="{D010E7EB-EF68-4399-A223-10CF5536A25E}"/>
    <hyperlink ref="B387" r:id="rId1537" display="https://fbref.com/en/players/532e1e4f/Pau-Torres" xr:uid="{80F330AC-4B4F-4708-BD02-215465955BD6}"/>
    <hyperlink ref="C387" r:id="rId1538" display="https://fbref.com/en/country/ESP/Spain-Football" xr:uid="{65B753FF-7BDB-4737-8495-0B63A74B1F9E}"/>
    <hyperlink ref="E387" r:id="rId1539" display="https://fbref.com/en/squads/8602292d/Aston-Villa-Stats" xr:uid="{DDD67301-E937-4105-9832-45F71023D139}"/>
    <hyperlink ref="AK387" r:id="rId1540" display="https://fbref.com/en/players/532e1e4f/matchlogs/2023-2024/summary/Pau-Torres-Match-Logs" xr:uid="{CB34A8B3-275E-436B-922E-8B92E2006476}"/>
    <hyperlink ref="B388" r:id="rId1541" display="https://fbref.com/en/players/259fea27/James-Trafford" xr:uid="{F8E76856-3EE3-48C0-9878-202FCD406FA5}"/>
    <hyperlink ref="C388" r:id="rId1542" display="https://fbref.com/en/country/ENG/England-Football" xr:uid="{15CE61A6-40DB-42E2-8A3B-5AA32F7FD2BA}"/>
    <hyperlink ref="E388" r:id="rId1543" display="https://fbref.com/en/squads/943e8050/Burnley-Stats" xr:uid="{91E67C22-A5DA-4AAD-A13D-A00EA060C99E}"/>
    <hyperlink ref="AK388" r:id="rId1544" display="https://fbref.com/en/players/259fea27/matchlogs/2023-2024/summary/James-Trafford-Match-Logs" xr:uid="{D3978B37-EEB5-4D3A-942B-2E150D4B6D4D}"/>
    <hyperlink ref="B389" r:id="rId1545" display="https://fbref.com/en/players/9a28eba4/Adama-Traore" xr:uid="{6F3CD843-5833-4E74-9FA0-068E7D5C12F1}"/>
    <hyperlink ref="C389" r:id="rId1546" display="https://fbref.com/en/country/ESP/Spain-Football" xr:uid="{29422734-9BA6-4CC1-86CC-7026F7EDC009}"/>
    <hyperlink ref="E389" r:id="rId1547" display="https://fbref.com/en/squads/fd962109/Fulham-Stats" xr:uid="{3DC62BF7-8157-4DC5-AFBC-E051ACCA00EE}"/>
    <hyperlink ref="AK389" r:id="rId1548" display="https://fbref.com/en/players/9a28eba4/matchlogs/2023-2024/summary/Adama-Traore-Match-Logs" xr:uid="{E5CD0346-CDB1-4208-B1C1-010F16D413FF}"/>
    <hyperlink ref="B390" r:id="rId1549" display="https://fbref.com/en/players/c47541e0/Bertrand-Traore" xr:uid="{56280BF9-880D-4176-991B-A75DF4D71FD0}"/>
    <hyperlink ref="C390" r:id="rId1550" display="https://fbref.com/en/country/BFA/Burkina-Faso-Football" xr:uid="{C91CFCDF-BA44-4C20-BB5F-9CFF6CB1E5DB}"/>
    <hyperlink ref="E390" r:id="rId1551" display="https://fbref.com/en/squads/8602292d/Aston-Villa-Stats" xr:uid="{D04305D2-4D01-4035-8B14-E8F0CE81BA60}"/>
    <hyperlink ref="AK390" r:id="rId1552" display="https://fbref.com/en/players/c47541e0/matchlogs/2023-2024/summary/Bertrand-Traore-Match-Logs" xr:uid="{9A71E1FB-E963-4B4F-A001-364EDF3A4160}"/>
    <hyperlink ref="B391" r:id="rId1553" display="https://fbref.com/en/players/999ceb5f/Boubacar-Traore" xr:uid="{448D7663-E12C-479F-AD53-DE6869D71ECD}"/>
    <hyperlink ref="C391" r:id="rId1554" display="https://fbref.com/en/country/MLI/Mali-Football" xr:uid="{E2C69A6F-5B42-4333-B845-D885EDBB3F1F}"/>
    <hyperlink ref="E391" r:id="rId1555" display="https://fbref.com/en/squads/8cec06e1/Wolverhampton-Wanderers-Stats" xr:uid="{DB6CD170-AD1C-4928-8ADA-4229540CE2BF}"/>
    <hyperlink ref="AK391" r:id="rId1556" display="https://fbref.com/en/players/999ceb5f/matchlogs/2023-2024/summary/Boubacar-Traore-Match-Logs" xr:uid="{33C2DEA3-4F7F-426D-8E55-6E0CE71737D4}"/>
    <hyperlink ref="B392" r:id="rId1557" display="https://fbref.com/en/players/b2a81fc6/Mike-Tresor" xr:uid="{BCB12A0A-3091-48F0-95D8-25931069EA4D}"/>
    <hyperlink ref="C392" r:id="rId1558" display="https://fbref.com/en/country/BEL/Belgium-Football" xr:uid="{AFE002B4-892D-4010-9085-AC34192487CB}"/>
    <hyperlink ref="E392" r:id="rId1559" display="https://fbref.com/en/squads/943e8050/Burnley-Stats" xr:uid="{2FB77E39-6992-4D33-A4A8-2DAA9D29F4A8}"/>
    <hyperlink ref="AK392" r:id="rId1560" display="https://fbref.com/en/players/b2a81fc6/matchlogs/2023-2024/summary/Mike-Tresor-Match-Logs" xr:uid="{C6280BC9-6C33-496C-A5DE-657D150EC160}"/>
    <hyperlink ref="B393" r:id="rId1561" display="https://fbref.com/en/players/21512407/Kieran-Trippier" xr:uid="{657235D3-F219-4A80-9D1F-00B4C60623CF}"/>
    <hyperlink ref="C393" r:id="rId1562" display="https://fbref.com/en/country/ENG/England-Football" xr:uid="{F5AB3977-33C9-449B-B3ED-37E3E7A11013}"/>
    <hyperlink ref="E393" r:id="rId1563" display="https://fbref.com/en/squads/b2b47a98/Newcastle-United-Stats" xr:uid="{488630F4-AA4B-40CD-A4A5-894B380D3130}"/>
    <hyperlink ref="AK393" r:id="rId1564" display="https://fbref.com/en/players/21512407/matchlogs/2023-2024/summary/Kieran-Trippier-Match-Logs" xr:uid="{A932EE11-F4DB-4A9B-B409-1A6F7E8BD1A2}"/>
    <hyperlink ref="B394" r:id="rId1565" display="https://fbref.com/en/players/38ceb24a/Leandro-Trossard" xr:uid="{14DE7906-FA3B-425D-BD06-7E2EDF6399AB}"/>
    <hyperlink ref="C394" r:id="rId1566" display="https://fbref.com/en/country/BEL/Belgium-Football" xr:uid="{36FB2D13-7C28-4F3A-AFBD-D45C99EEC688}"/>
    <hyperlink ref="E394" r:id="rId1567" display="https://fbref.com/en/squads/18bb7c10/Arsenal-Stats" xr:uid="{639BE793-13FC-48BB-9FB2-35217D3ACC2B}"/>
    <hyperlink ref="AK394" r:id="rId1568" display="https://fbref.com/en/players/38ceb24a/matchlogs/2023-2024/summary/Leandro-Trossard-Match-Logs" xr:uid="{D56D6E4C-72FE-4075-99E8-506AD4C5EDB3}"/>
    <hyperlink ref="B395" r:id="rId1569" display="https://fbref.com/en/players/cddf767b/Auston-Trusty" xr:uid="{B7865054-C897-4D41-A94F-3A84C0A43D2A}"/>
    <hyperlink ref="C395" r:id="rId1570" display="https://fbref.com/en/country/USA/United-States-Football" xr:uid="{FA2CA475-4B36-4AA7-AF5B-6445BB688CFF}"/>
    <hyperlink ref="E395" r:id="rId1571" display="https://fbref.com/en/squads/1df6b87e/Sheffield-United-Stats" xr:uid="{C8CC20FE-6AF2-4B94-B58B-F39162C199A8}"/>
    <hyperlink ref="AK395" r:id="rId1572" display="https://fbref.com/en/players/cddf767b/matchlogs/2023-2024/summary/Auston-Trusty-Match-Logs" xr:uid="{A335CD28-71A9-4A23-834D-CDC94E357079}"/>
    <hyperlink ref="B396" r:id="rId1573" display="https://fbref.com/en/players/f315ca93/Kostas-Tsimikas" xr:uid="{9F9B319E-72A6-4DCD-A43F-06D770EFAF89}"/>
    <hyperlink ref="C396" r:id="rId1574" display="https://fbref.com/en/country/GRE/Greece-Football" xr:uid="{1F897156-AFAD-445B-9E13-FE9D4D66D4C5}"/>
    <hyperlink ref="E396" r:id="rId1575" display="https://fbref.com/en/squads/822bd0ba/Liverpool-Stats" xr:uid="{B74D98A9-4E70-4FEA-B627-E167404FF039}"/>
    <hyperlink ref="AK396" r:id="rId1576" display="https://fbref.com/en/players/f315ca93/matchlogs/2023-2024/summary/Kostas-Tsimikas-Match-Logs" xr:uid="{6BBB72F1-F3B0-44C3-928E-D85D8407593B}"/>
    <hyperlink ref="B397" r:id="rId1577" display="https://fbref.com/en/players/4a51ba65/Matt-Turner" xr:uid="{A1418685-1960-49D5-806B-914D4D2DFE2F}"/>
    <hyperlink ref="C397" r:id="rId1578" display="https://fbref.com/en/country/USA/United-States-Football" xr:uid="{A4453E12-E3EB-41E8-8D43-CB7D1257297E}"/>
    <hyperlink ref="E397" r:id="rId1579" display="https://fbref.com/en/squads/e4a775cb/Nottingham-Forest-Stats" xr:uid="{23CD500B-2119-4248-AEE2-413BB580F0FD}"/>
    <hyperlink ref="AK397" r:id="rId1580" display="https://fbref.com/en/players/4a51ba65/matchlogs/2023-2024/summary/Matt-Turner-Match-Logs" xr:uid="{CD2ACE46-0994-481F-88E0-BDD4A63B5090}"/>
    <hyperlink ref="B398" r:id="rId1581" display="https://fbref.com/en/players/7cd520e8/Destiny-Udogie" xr:uid="{D9C78945-69CD-4F8A-8341-D539019E53BD}"/>
    <hyperlink ref="C398" r:id="rId1582" display="https://fbref.com/en/country/ITA/Italy-Football" xr:uid="{7B865ABA-5793-4980-847E-AD311899B986}"/>
    <hyperlink ref="E398" r:id="rId1583" display="https://fbref.com/en/squads/361ca564/Tottenham-Hotspur-Stats" xr:uid="{DB1513A3-CD67-445E-82B7-AF23B02FF40F}"/>
    <hyperlink ref="AK398" r:id="rId1584" display="https://fbref.com/en/players/7cd520e8/matchlogs/2023-2024/summary/Destiny-Udogie-Match-Logs" xr:uid="{ED8125ED-20E2-4F2C-B12E-9D9CCBDF8954}"/>
    <hyperlink ref="B399" r:id="rId1585" display="https://fbref.com/en/players/1df4a109/Lesley-Ugochukwu" xr:uid="{AFD83CB2-30AC-4CF4-B3D8-679F41CE3E67}"/>
    <hyperlink ref="C399" r:id="rId1586" display="https://fbref.com/en/country/FRA/France-Football" xr:uid="{58E5BCFE-7752-4C54-9CD8-C940A9E8AEB9}"/>
    <hyperlink ref="E399" r:id="rId1587" display="https://fbref.com/en/squads/cff3d9bb/Chelsea-Stats" xr:uid="{DFFA5B25-B0F7-40ED-97BB-5E9C2183C76A}"/>
    <hyperlink ref="AK399" r:id="rId1588" display="https://fbref.com/en/players/1df4a109/matchlogs/2023-2024/summary/Lesley-Ugochukwu-Match-Logs" xr:uid="{320F79CE-1D74-4C26-BB0A-FEB46237568C}"/>
    <hyperlink ref="B400" r:id="rId1589" display="https://fbref.com/en/players/e06683ca/Virgil-van-Dijk" xr:uid="{847B4AE8-5369-4522-815B-1A7C2448749A}"/>
    <hyperlink ref="C400" r:id="rId1590" display="https://fbref.com/en/country/NED/Netherlands-Football" xr:uid="{937E5E72-1F56-46C4-A177-134B258B071A}"/>
    <hyperlink ref="E400" r:id="rId1591" display="https://fbref.com/en/squads/822bd0ba/Liverpool-Stats" xr:uid="{350C4333-90D7-4B77-8C68-27AF429E68B7}"/>
    <hyperlink ref="AK400" r:id="rId1592" display="https://fbref.com/en/players/e06683ca/matchlogs/2023-2024/summary/Virgil-van-Dijk-Match-Logs" xr:uid="{29D6930B-F786-4F34-A0DD-0C57CD0F7C36}"/>
    <hyperlink ref="B401" r:id="rId1593" display="https://fbref.com/en/players/9f8e9423/Raphael-Varane" xr:uid="{E003BF72-4CEF-466E-99AB-1E847106EEC3}"/>
    <hyperlink ref="C401" r:id="rId1594" display="https://fbref.com/en/country/FRA/France-Football" xr:uid="{1E149265-34F3-4C70-A44C-A09D9EE88361}"/>
    <hyperlink ref="E401" r:id="rId1595" display="https://fbref.com/en/squads/19538871/Manchester-United-Stats" xr:uid="{937516D5-D1BC-4135-BC68-371A255AE343}"/>
    <hyperlink ref="AK401" r:id="rId1596" display="https://fbref.com/en/players/9f8e9423/matchlogs/2023-2024/summary/Raphael-Varane-Match-Logs" xr:uid="{2C6EE637-6C10-4465-AD07-BDF872389CCB}"/>
    <hyperlink ref="B402" r:id="rId1597" display="https://fbref.com/en/players/dad4b285/Joel-Veltman" xr:uid="{0778D1EE-8DA8-4583-9ABD-0689EE93258B}"/>
    <hyperlink ref="C402" r:id="rId1598" display="https://fbref.com/en/country/NED/Netherlands-Football" xr:uid="{CC99EC96-8F11-4353-B0D4-1CE5D2B2FCB3}"/>
    <hyperlink ref="E402" r:id="rId1599" display="https://fbref.com/en/squads/d07537b9/Brighton-and-Hove-Albion-Stats" xr:uid="{3EB4FA30-3100-45B0-AD73-562A760C6D0B}"/>
    <hyperlink ref="AK402" r:id="rId1600" display="https://fbref.com/en/players/dad4b285/matchlogs/2023-2024/summary/Joel-Veltman-Match-Logs" xr:uid="{860DFC93-929E-4DC4-9509-A53D647BE906}"/>
    <hyperlink ref="B403" r:id="rId1601" display="https://fbref.com/en/players/8fe2a392/Micky-van-de-Ven" xr:uid="{1095C26A-C633-47A1-A9D4-EF4AB87384EC}"/>
    <hyperlink ref="C403" r:id="rId1602" display="https://fbref.com/en/country/NED/Netherlands-Football" xr:uid="{7AF487A2-D649-4A1B-B103-FEA9186C49D0}"/>
    <hyperlink ref="E403" r:id="rId1603" display="https://fbref.com/en/squads/361ca564/Tottenham-Hotspur-Stats" xr:uid="{00D9A90B-9630-4FFA-81BF-273306EA7461}"/>
    <hyperlink ref="AK403" r:id="rId1604" display="https://fbref.com/en/players/8fe2a392/matchlogs/2023-2024/summary/Micky-van-de-Ven-Match-Logs" xr:uid="{FCC57868-C2A0-479B-B267-160D1591AD6A}"/>
    <hyperlink ref="B404" r:id="rId1605" display="https://fbref.com/en/players/cf134113/Bart-Verbruggen" xr:uid="{65E7AF44-95A5-4587-BF70-6F36E81CB3E8}"/>
    <hyperlink ref="C404" r:id="rId1606" display="https://fbref.com/en/country/NED/Netherlands-Football" xr:uid="{4FF94771-07E3-4B5E-8756-EA4A9E1FF028}"/>
    <hyperlink ref="E404" r:id="rId1607" display="https://fbref.com/en/squads/d07537b9/Brighton-and-Hove-Albion-Stats" xr:uid="{C6C33AA9-F901-431C-8866-90BA27AC2B38}"/>
    <hyperlink ref="AK404" r:id="rId1608" display="https://fbref.com/en/players/cf134113/matchlogs/2023-2024/summary/Bart-Verbruggen-Match-Logs" xr:uid="{407CD8FA-D5C8-4BED-A8AA-2B89CD63ABA3}"/>
    <hyperlink ref="B405" r:id="rId1609" display="https://fbref.com/en/players/77d6fd4d/Guglielmo-Vicario" xr:uid="{43FFE6CB-95E7-45EF-8952-63E67B3F80C3}"/>
    <hyperlink ref="C405" r:id="rId1610" display="https://fbref.com/en/country/ITA/Italy-Football" xr:uid="{A6F299FF-B386-4C37-B6A5-BAD76CD216F6}"/>
    <hyperlink ref="E405" r:id="rId1611" display="https://fbref.com/en/squads/361ca564/Tottenham-Hotspur-Stats" xr:uid="{C0C90D52-CC53-4233-AF57-E6F9A3AF0A12}"/>
    <hyperlink ref="AK405" r:id="rId1612" display="https://fbref.com/en/players/77d6fd4d/matchlogs/2023-2024/summary/Guglielmo-Vicario-Match-Logs" xr:uid="{B28B9D4E-7AC4-4F9E-AB7C-6B6EF53BF790}"/>
    <hyperlink ref="B406" r:id="rId1613" display="https://fbref.com/en/players/6412cc03/Fabio-Vieira" xr:uid="{BC059E50-5BE7-443C-92BF-3861C05D086D}"/>
    <hyperlink ref="C406" r:id="rId1614" display="https://fbref.com/en/country/POR/Portugal-Football" xr:uid="{9CD09350-15B0-43D9-A12A-00E50F064CA4}"/>
    <hyperlink ref="E406" r:id="rId1615" display="https://fbref.com/en/squads/18bb7c10/Arsenal-Stats" xr:uid="{AFE4CE45-807C-4D2E-8918-77B9DBFDA8A4}"/>
    <hyperlink ref="AK406" r:id="rId1616" display="https://fbref.com/en/players/6412cc03/matchlogs/2023-2024/summary/Fabio-Vieira-Match-Logs" xr:uid="{757B490E-4B59-4704-82C4-FADA0D795C78}"/>
    <hyperlink ref="B407" r:id="rId1617" display="https://fbref.com/en/players/8b529245/Carlos-Vinicius" xr:uid="{CE5A1996-894D-4FBE-922E-FBDD1B3A51A9}"/>
    <hyperlink ref="C407" r:id="rId1618" display="https://fbref.com/en/country/BRA/Brazil-Football" xr:uid="{11BA9C96-2E24-492E-9674-5AC7E9E86B43}"/>
    <hyperlink ref="E407" r:id="rId1619" display="https://fbref.com/en/squads/fd962109/Fulham-Stats" xr:uid="{E8106501-C9A7-40BE-9D04-4F84C60F138C}"/>
    <hyperlink ref="AK407" r:id="rId1620" display="https://fbref.com/en/players/8b529245/matchlogs/2023-2024/summary/Carlos-Vinicius-Match-Logs" xr:uid="{F121646D-6E6F-45A9-81BB-FF7D17C8FDBD}"/>
    <hyperlink ref="B408" r:id="rId1621" display="https://fbref.com/en/players/9295dc1c/Vitinho" xr:uid="{E7BD64BD-B929-46CD-87B6-D2F5A798CB50}"/>
    <hyperlink ref="C408" r:id="rId1622" display="https://fbref.com/en/country/BRA/Brazil-Football" xr:uid="{09E3DCFA-5151-454B-8328-8E9A9B26DB25}"/>
    <hyperlink ref="E408" r:id="rId1623" display="https://fbref.com/en/squads/943e8050/Burnley-Stats" xr:uid="{701D6B8F-34D8-4FA4-9BD0-FC049A82B7E3}"/>
    <hyperlink ref="AK408" r:id="rId1624" display="https://fbref.com/en/players/9295dc1c/matchlogs/2023-2024/summary/Vitinho-Match-Logs" xr:uid="{FF518DAC-865A-40D8-9B8D-E159BDF576C7}"/>
    <hyperlink ref="B409" r:id="rId1625" display="https://fbref.com/en/players/86dd77d1/Kyle-Walker" xr:uid="{5750AE55-3E53-49AE-8489-EB263482C7B5}"/>
    <hyperlink ref="C409" r:id="rId1626" display="https://fbref.com/en/country/ENG/England-Football" xr:uid="{4731FAAA-CB93-4109-A75A-01CC8343F581}"/>
    <hyperlink ref="E409" r:id="rId1627" display="https://fbref.com/en/squads/b8fd03ef/Manchester-City-Stats" xr:uid="{D52D9AD5-BE77-41AB-87A8-2DDAB2A681A6}"/>
    <hyperlink ref="AK409" r:id="rId1628" display="https://fbref.com/en/players/86dd77d1/matchlogs/2023-2024/summary/Kyle-Walker-Match-Logs" xr:uid="{8D782331-671B-4CF9-B151-552A042441EF}"/>
    <hyperlink ref="B410" r:id="rId1629" display="https://fbref.com/en/players/9e525177/Aaron-Wan-Bissaka" xr:uid="{9D353954-624C-41C4-A9BD-7B71D0E999FD}"/>
    <hyperlink ref="C410" r:id="rId1630" display="https://fbref.com/en/country/ENG/England-Football" xr:uid="{DF67D699-5489-461E-A304-632373E87092}"/>
    <hyperlink ref="E410" r:id="rId1631" display="https://fbref.com/en/squads/19538871/Manchester-United-Stats" xr:uid="{830672FB-D742-410C-AB53-4224C674A4AD}"/>
    <hyperlink ref="AK410" r:id="rId1632" display="https://fbref.com/en/players/9e525177/matchlogs/2023-2024/summary/Aaron-Wan-Bissaka-Match-Logs" xr:uid="{0B85FDA5-84D2-422D-A55B-AE7828219B48}"/>
    <hyperlink ref="B411" r:id="rId1633" display="https://fbref.com/en/players/8a7ff278/Joel-Ward" xr:uid="{0C354773-CBF6-4C24-A623-75AE565B43A7}"/>
    <hyperlink ref="C411" r:id="rId1634" display="https://fbref.com/en/country/ENG/England-Football" xr:uid="{FCAF9922-3AF8-439C-B557-D1EAB75103B7}"/>
    <hyperlink ref="E411" r:id="rId1635" display="https://fbref.com/en/squads/47c64c55/Crystal-Palace-Stats" xr:uid="{39E10A20-CE2B-4018-85FB-432E7764C95B}"/>
    <hyperlink ref="AK411" r:id="rId1636" display="https://fbref.com/en/players/8a7ff278/matchlogs/2023-2024/summary/Joel-Ward-Match-Logs" xr:uid="{AC2D7D73-184F-41FD-B573-16DCDB882508}"/>
    <hyperlink ref="B412" r:id="rId1637" display="https://fbref.com/en/players/3515d404/James-Ward-Prowse" xr:uid="{55093B05-4877-4D9C-ABFE-C9DA8AE3E6FD}"/>
    <hyperlink ref="C412" r:id="rId1638" display="https://fbref.com/en/country/ENG/England-Football" xr:uid="{10F33F57-E299-469E-B848-C1C7587B8D24}"/>
    <hyperlink ref="E412" r:id="rId1639" display="https://fbref.com/en/squads/7c21e445/West-Ham-United-Stats" xr:uid="{445410F6-B7B6-4075-8652-AEEDAC44F4D5}"/>
    <hyperlink ref="AK412" r:id="rId1640" display="https://fbref.com/en/players/3515d404/matchlogs/2023-2024/summary/James-Ward-Prowse-Match-Logs" xr:uid="{61F159A3-915C-4D50-BA44-F3016FEAEBB3}"/>
    <hyperlink ref="B413" r:id="rId1641" display="https://fbref.com/en/players/aed3a70f/Ollie-Watkins" xr:uid="{17AA6D78-8F23-410F-813B-EFC8C4B46299}"/>
    <hyperlink ref="C413" r:id="rId1642" display="https://fbref.com/en/country/ENG/England-Football" xr:uid="{64FDC695-AEC1-40C9-AEEA-B44A3CF453E5}"/>
    <hyperlink ref="E413" r:id="rId1643" display="https://fbref.com/en/squads/8602292d/Aston-Villa-Stats" xr:uid="{CFA814D3-33EB-4F57-A57A-998A500CD596}"/>
    <hyperlink ref="AK413" r:id="rId1644" display="https://fbref.com/en/players/aed3a70f/matchlogs/2023-2024/summary/Ollie-Watkins-Match-Logs" xr:uid="{FDC02308-D82B-429B-9405-AE1656C8798E}"/>
    <hyperlink ref="B414" r:id="rId1645" display="https://fbref.com/en/players/c40b6180/Adam-Webster" xr:uid="{04E4E523-84DA-4E86-823D-ACDF0F67DD3A}"/>
    <hyperlink ref="C414" r:id="rId1646" display="https://fbref.com/en/country/ENG/England-Football" xr:uid="{844DED55-A0E0-40F3-A753-853ABF55BFEB}"/>
    <hyperlink ref="E414" r:id="rId1647" display="https://fbref.com/en/squads/d07537b9/Brighton-and-Hove-Albion-Stats" xr:uid="{9A2293ED-BA11-43BA-A96C-F3F1109A61F0}"/>
    <hyperlink ref="AK414" r:id="rId1648" display="https://fbref.com/en/players/c40b6180/matchlogs/2023-2024/summary/Adam-Webster-Match-Logs" xr:uid="{C949F848-FB56-4D54-A941-FAA61D594D4E}"/>
    <hyperlink ref="B415" r:id="rId1649" display="https://fbref.com/en/players/ce5143da/Danny-Welbeck" xr:uid="{63EA0D5E-F5CA-45B2-A0D7-7693C72060EB}"/>
    <hyperlink ref="C415" r:id="rId1650" display="https://fbref.com/en/country/ENG/England-Football" xr:uid="{D72F82EB-FFAE-4364-8112-749C75B6F2B1}"/>
    <hyperlink ref="E415" r:id="rId1651" display="https://fbref.com/en/squads/d07537b9/Brighton-and-Hove-Albion-Stats" xr:uid="{0DD55639-19B2-47EE-9D52-F27F697B1796}"/>
    <hyperlink ref="AK415" r:id="rId1652" display="https://fbref.com/en/players/ce5143da/matchlogs/2023-2024/summary/Danny-Welbeck-Match-Logs" xr:uid="{0854CC1B-697F-45B6-A8D0-F83390E3649F}"/>
    <hyperlink ref="B416" r:id="rId1653" display="https://fbref.com/en/players/35e413f1/Ben-White" xr:uid="{99DC7FA5-51BC-480A-8AB8-CA280E5C065D}"/>
    <hyperlink ref="C416" r:id="rId1654" display="https://fbref.com/en/country/ENG/England-Football" xr:uid="{BFC4A024-0249-43AD-B74E-EB6F76E0BF28}"/>
    <hyperlink ref="E416" r:id="rId1655" display="https://fbref.com/en/squads/18bb7c10/Arsenal-Stats" xr:uid="{C2E14109-C027-4473-9946-9B4988604351}"/>
    <hyperlink ref="AK416" r:id="rId1656" display="https://fbref.com/en/players/35e413f1/matchlogs/2023-2024/summary/Ben-White-Match-Logs" xr:uid="{C835A447-6CCC-4556-A3CF-FC8AF6603F3D}"/>
    <hyperlink ref="B417" r:id="rId1657" display="https://fbref.com/en/players/dd323728/Neco-Williams" xr:uid="{EFD0AA55-1A93-40E9-819E-005638F0AB50}"/>
    <hyperlink ref="C417" r:id="rId1658" display="https://fbref.com/en/country/WAL/Wales-Football" xr:uid="{C3598F8C-0F9B-47F2-8FB8-BE6F268C39E3}"/>
    <hyperlink ref="E417" r:id="rId1659" display="https://fbref.com/en/squads/e4a775cb/Nottingham-Forest-Stats" xr:uid="{EB2F9081-34EA-4281-BAD8-68A5E890EFED}"/>
    <hyperlink ref="AK417" r:id="rId1660" display="https://fbref.com/en/players/dd323728/matchlogs/2023-2024/summary/Neco-Williams-Match-Logs" xr:uid="{8570299A-2847-475C-8267-4C321D1692C4}"/>
    <hyperlink ref="B418" r:id="rId1661" display="https://fbref.com/en/players/8b9ebd03/Willian" xr:uid="{786C59BC-EE7C-42DA-B49D-0A709FB17485}"/>
    <hyperlink ref="C418" r:id="rId1662" display="https://fbref.com/en/country/BRA/Brazil-Football" xr:uid="{95986979-E070-4945-8236-B1C7F7BD1FED}"/>
    <hyperlink ref="E418" r:id="rId1663" display="https://fbref.com/en/squads/fd962109/Fulham-Stats" xr:uid="{6E1CA74F-CD2F-4AC3-A4B7-EF0D3E9D448C}"/>
    <hyperlink ref="AK418" r:id="rId1664" display="https://fbref.com/en/players/8b9ebd03/matchlogs/2023-2024/summary/Willian-Match-Logs" xr:uid="{3E42B980-E3C1-4B34-B80E-FB42CA869318}"/>
    <hyperlink ref="B419" r:id="rId1665" display="https://fbref.com/en/players/c596fcb0/Callum-Wilson" xr:uid="{F04FC410-1A2F-42EE-92BC-1D9300632B93}"/>
    <hyperlink ref="C419" r:id="rId1666" display="https://fbref.com/en/country/ENG/England-Football" xr:uid="{2AB28953-7CC3-4267-9A11-FA03DAD9FB05}"/>
    <hyperlink ref="E419" r:id="rId1667" display="https://fbref.com/en/squads/b2b47a98/Newcastle-United-Stats" xr:uid="{EE542D99-AD71-426D-A916-AEF914DC6756}"/>
    <hyperlink ref="AK419" r:id="rId1668" display="https://fbref.com/en/players/c596fcb0/matchlogs/2023-2024/summary/Callum-Wilson-Match-Logs" xr:uid="{9E6CAF1E-92FD-43B8-BB57-CFB999EBE25B}"/>
    <hyperlink ref="B420" r:id="rId1669" display="https://fbref.com/en/players/c6dc9ecd/Harry-Wilson" xr:uid="{8ACFF7CA-04C2-465F-840F-7459318B7CB2}"/>
    <hyperlink ref="C420" r:id="rId1670" display="https://fbref.com/en/country/WAL/Wales-Football" xr:uid="{EB28C44E-5B73-4705-8F15-C813D6B71BFA}"/>
    <hyperlink ref="E420" r:id="rId1671" display="https://fbref.com/en/squads/fd962109/Fulham-Stats" xr:uid="{F3BDB9B9-E8CF-4BD4-9F9E-0C5D1AC5D5D0}"/>
    <hyperlink ref="AK420" r:id="rId1672" display="https://fbref.com/en/players/c6dc9ecd/matchlogs/2023-2024/summary/Harry-Wilson-Match-Logs" xr:uid="{0130C15A-743D-4FFF-AF48-D6ACB5315C5F}"/>
    <hyperlink ref="B421" r:id="rId1673" display="https://fbref.com/en/players/2500cef9/Yoane-Wissa" xr:uid="{ADE711C3-0257-42C3-B5AF-0D26E91B0AC3}"/>
    <hyperlink ref="C421" r:id="rId1674" display="https://fbref.com/en/country/COD/Congo-DR-Football" xr:uid="{88124884-ADA5-4617-A3F8-C8671C5333EE}"/>
    <hyperlink ref="E421" r:id="rId1675" display="https://fbref.com/en/squads/cd051869/Brentford-Stats" xr:uid="{DFA77A3D-0348-45EE-8738-E8F690982D4E}"/>
    <hyperlink ref="AK421" r:id="rId1676" display="https://fbref.com/en/players/2500cef9/matchlogs/2023-2024/summary/Yoane-Wissa-Match-Logs" xr:uid="{4E48B160-ADBB-45A3-89EB-0CD3330E0305}"/>
    <hyperlink ref="B422" r:id="rId1677" display="https://fbref.com/en/players/4e9a0555/Chris-Wood" xr:uid="{FAB97844-3C58-494C-AFE5-F4D0367E2F3E}"/>
    <hyperlink ref="C422" r:id="rId1678" display="https://fbref.com/en/country/NZL/New-Zealand-Football" xr:uid="{9747C376-7EE2-4C26-9B7B-581FF0C81B9F}"/>
    <hyperlink ref="E422" r:id="rId1679" display="https://fbref.com/en/squads/e4a775cb/Nottingham-Forest-Stats" xr:uid="{8A53977B-0249-4D5C-AAAC-E7AA8A8E4F59}"/>
    <hyperlink ref="AK422" r:id="rId1680" display="https://fbref.com/en/players/4e9a0555/matchlogs/2023-2024/summary/Chris-Wood-Match-Logs" xr:uid="{5B09F60E-F4B9-4900-9DB2-0FE97664E113}"/>
    <hyperlink ref="B423" r:id="rId1681" display="https://fbref.com/en/players/d3085b49/Cauley-Woodrow" xr:uid="{B44B9694-062D-4FEB-A1B6-D4D81DD3A03D}"/>
    <hyperlink ref="C423" r:id="rId1682" display="https://fbref.com/en/country/ENG/England-Football" xr:uid="{6E38C093-3B8A-484E-9AD7-81A3D8EB86AA}"/>
    <hyperlink ref="E423" r:id="rId1683" display="https://fbref.com/en/squads/e297cd13/Luton-Town-Stats" xr:uid="{825F3388-344A-4852-BDCB-1DE33571A1E6}"/>
    <hyperlink ref="AK423" r:id="rId1684" display="https://fbref.com/en/players/d3085b49/matchlogs/2023-2024/summary/Cauley-Woodrow-Match-Logs" xr:uid="{1ED477E0-BC4F-4C29-AD81-A50AE449916E}"/>
    <hyperlink ref="B424" r:id="rId1685" display="https://fbref.com/en/players/a5212312/Joe-Worrall" xr:uid="{4E696541-0149-439F-BBFD-DB6105D9C439}"/>
    <hyperlink ref="C424" r:id="rId1686" display="https://fbref.com/en/country/ENG/England-Football" xr:uid="{750CCB04-A525-4E4A-9B41-05DF02A7123F}"/>
    <hyperlink ref="E424" r:id="rId1687" display="https://fbref.com/en/squads/e4a775cb/Nottingham-Forest-Stats" xr:uid="{3F3AAE0A-AC71-4A65-8A5C-3494399F85DC}"/>
    <hyperlink ref="AK424" r:id="rId1688" display="https://fbref.com/en/players/a5212312/matchlogs/2023-2024/summary/Joe-Worrall-Match-Logs" xr:uid="{59952CF6-EEEC-4419-B67E-3712BD38BB28}"/>
    <hyperlink ref="B425" r:id="rId1689" display="https://fbref.com/en/players/c1fe2a48/Ryan-Yates" xr:uid="{A45595DB-8282-4802-841C-A7C02B51CB81}"/>
    <hyperlink ref="C425" r:id="rId1690" display="https://fbref.com/en/country/ENG/England-Football" xr:uid="{0029FD20-8D01-49B6-A772-5548008EA054}"/>
    <hyperlink ref="E425" r:id="rId1691" display="https://fbref.com/en/squads/e4a775cb/Nottingham-Forest-Stats" xr:uid="{791E182F-6213-49D1-9859-DFA748208CE3}"/>
    <hyperlink ref="AK425" r:id="rId1692" display="https://fbref.com/en/players/c1fe2a48/matchlogs/2023-2024/summary/Ryan-Yates-Match-Logs" xr:uid="{89888AF8-42B7-427C-AA14-1B7005CE3D10}"/>
    <hyperlink ref="B426" r:id="rId1693" display="https://fbref.com/en/players/be927d03/Ashley-Young" xr:uid="{3CC104E6-01B7-4EED-8BA2-4EA90D4CE788}"/>
    <hyperlink ref="C426" r:id="rId1694" display="https://fbref.com/en/country/ENG/England-Football" xr:uid="{CD23341D-3E86-4C55-8174-EE997D0B14E2}"/>
    <hyperlink ref="E426" r:id="rId1695" display="https://fbref.com/en/squads/d3fd31cc/Everton-Stats" xr:uid="{3AC756CC-DB20-482D-8722-41068B505718}"/>
    <hyperlink ref="AK426" r:id="rId1696" display="https://fbref.com/en/players/be927d03/matchlogs/2023-2024/summary/Ashley-Young-Match-Logs" xr:uid="{7B89F460-5E63-465B-8A1D-790C038C9BFB}"/>
    <hyperlink ref="B427" r:id="rId1697" display="https://fbref.com/en/players/88968486/Illia-Zabarnyi" xr:uid="{A8DBE5B9-8338-4ECC-AFCA-F67A0CFB5863}"/>
    <hyperlink ref="C427" r:id="rId1698" display="https://fbref.com/en/country/UKR/Ukraine-Football" xr:uid="{5FD5AF70-5468-40DE-83C8-DF6559B737DD}"/>
    <hyperlink ref="E427" r:id="rId1699" display="https://fbref.com/en/squads/4ba7cbea/Bournemouth-Stats" xr:uid="{AAB897EE-AB27-47DE-990C-47D386B8F2A1}"/>
    <hyperlink ref="AK427" r:id="rId1700" display="https://fbref.com/en/players/88968486/matchlogs/2023-2024/summary/Illia-Zabarnyi-Match-Logs" xr:uid="{ECD9DDB6-4D20-41AB-A544-960900191036}"/>
    <hyperlink ref="B428" r:id="rId1701" display="https://fbref.com/en/players/9907b1c8/Nicolo-Zaniolo" xr:uid="{D4EDB7B5-CEA9-4ECF-B0CC-46A967745CCE}"/>
    <hyperlink ref="C428" r:id="rId1702" display="https://fbref.com/en/country/ITA/Italy-Football" xr:uid="{6EFF90E5-8457-476B-AFC4-D00F103F720E}"/>
    <hyperlink ref="E428" r:id="rId1703" display="https://fbref.com/en/squads/8602292d/Aston-Villa-Stats" xr:uid="{BD0E3FCB-31F1-4AC2-BAF7-EDE32C8C7705}"/>
    <hyperlink ref="AK428" r:id="rId1704" display="https://fbref.com/en/players/9907b1c8/matchlogs/2023-2024/summary/Nicolo-Zaniolo-Match-Logs" xr:uid="{1635BF3D-7D83-4D65-8316-F7735E4F3FA9}"/>
    <hyperlink ref="B429" r:id="rId1705" display="https://fbref.com/en/players/07d65234/Anass-Zaroury" xr:uid="{9B41626C-6C9B-4701-86A8-0A22432A9A3C}"/>
    <hyperlink ref="C429" r:id="rId1706" display="https://fbref.com/en/country/MAR/Morocco-Football" xr:uid="{37E6E6A4-54E2-4B75-A0FC-2F03CB06A7EA}"/>
    <hyperlink ref="E429" r:id="rId1707" display="https://fbref.com/en/squads/943e8050/Burnley-Stats" xr:uid="{B7330DB8-FEC7-43A3-84E5-AD891385723E}"/>
    <hyperlink ref="AK429" r:id="rId1708" display="https://fbref.com/en/players/07d65234/matchlogs/2023-2024/summary/Anass-Zaroury-Match-Logs" xr:uid="{7BC550F9-7155-4B66-8CF0-D55E59E54FF9}"/>
    <hyperlink ref="B430" r:id="rId1709" display="https://fbref.com/en/players/51cf8561/Oleksandr-Zinchenko" xr:uid="{C8A40BBF-6993-41E9-93F8-5446C6340C2E}"/>
    <hyperlink ref="C430" r:id="rId1710" display="https://fbref.com/en/country/UKR/Ukraine-Football" xr:uid="{DEA4D6E0-1D03-4106-AE11-9A4A416C340F}"/>
    <hyperlink ref="E430" r:id="rId1711" display="https://fbref.com/en/squads/18bb7c10/Arsenal-Stats" xr:uid="{1C3F1C9C-FE3C-4845-A4A9-1839414A0CA6}"/>
    <hyperlink ref="AK430" r:id="rId1712" display="https://fbref.com/en/players/51cf8561/matchlogs/2023-2024/summary/Oleksandr-Zinchenko-Match-Logs" xr:uid="{40342091-0878-4A08-A946-05DB2A02E3F2}"/>
    <hyperlink ref="B431" r:id="rId1713" display="https://fbref.com/en/players/ce4246f5/Kurt-Zouma" xr:uid="{37440A13-EF8C-4587-8816-E08DA037A88E}"/>
    <hyperlink ref="C431" r:id="rId1714" display="https://fbref.com/en/country/FRA/France-Football" xr:uid="{A29FCDB7-E127-4A28-A606-7B9D7E2ECAC7}"/>
    <hyperlink ref="E431" r:id="rId1715" display="https://fbref.com/en/squads/7c21e445/West-Ham-United-Stats" xr:uid="{D977103D-B0AA-46FE-85A8-377AD6F75EA9}"/>
    <hyperlink ref="AK431" r:id="rId1716" display="https://fbref.com/en/players/ce4246f5/matchlogs/2023-2024/summary/Kurt-Zouma-Match-Logs" xr:uid="{7A72CA49-60CD-4F55-94C1-94FC1E77578E}"/>
    <hyperlink ref="B432" r:id="rId1717" display="https://fbref.com/en/players/79300479/Martin-Odegaard" xr:uid="{CC34026D-E0C1-4FEF-BAB3-07F3E962BA47}"/>
    <hyperlink ref="C432" r:id="rId1718" display="https://fbref.com/en/country/NOR/Norway-Football" xr:uid="{C98F4560-4B42-4FEE-BF65-9B8F05365D08}"/>
    <hyperlink ref="E432" r:id="rId1719" display="https://fbref.com/en/squads/18bb7c10/Arsenal-Stats" xr:uid="{72DD3C88-CC98-42D0-BEC7-0A8CCB723101}"/>
    <hyperlink ref="AK432" r:id="rId1720" display="https://fbref.com/en/players/79300479/matchlogs/2023-2024/summary/Martin-Odegaard-Match-Logs" xr:uid="{5CD7FAC7-E58B-4567-AF4E-E0F2140AF3F8}"/>
  </hyperlinks>
  <pageMargins left="0.7" right="0.7" top="0.75" bottom="0.75" header="0.3" footer="0.3"/>
  <pageSetup paperSize="9" orientation="portrait" r:id="rId172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33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D533"/>
    </sheetView>
  </sheetViews>
  <sheetFormatPr defaultRowHeight="16.5"/>
  <cols>
    <col min="1" max="16384" width="9" style="94"/>
  </cols>
  <sheetData>
    <row r="1" spans="1:30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98"/>
      <c r="L1" s="102"/>
      <c r="M1" s="97" t="s">
        <v>11</v>
      </c>
      <c r="N1" s="98"/>
      <c r="O1" s="102"/>
      <c r="P1" s="97" t="s">
        <v>26</v>
      </c>
      <c r="Q1" s="98"/>
      <c r="R1" s="102"/>
      <c r="S1" s="97" t="s">
        <v>27</v>
      </c>
      <c r="T1" s="98"/>
      <c r="U1" s="98"/>
      <c r="V1" s="98"/>
      <c r="W1" s="98"/>
      <c r="X1" s="102"/>
      <c r="Y1" s="97" t="s">
        <v>28</v>
      </c>
      <c r="Z1" s="98"/>
      <c r="AA1" s="98"/>
      <c r="AB1" s="98"/>
      <c r="AC1" s="99"/>
      <c r="AD1" s="62"/>
    </row>
    <row r="2" spans="1:30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12</v>
      </c>
      <c r="J2" s="55" t="s">
        <v>30</v>
      </c>
      <c r="K2" s="55" t="s">
        <v>31</v>
      </c>
      <c r="L2" s="55" t="s">
        <v>13</v>
      </c>
      <c r="M2" s="54" t="s">
        <v>11</v>
      </c>
      <c r="N2" s="55" t="s">
        <v>32</v>
      </c>
      <c r="O2" s="55" t="s">
        <v>33</v>
      </c>
      <c r="P2" s="54" t="s">
        <v>26</v>
      </c>
      <c r="Q2" s="55" t="s">
        <v>34</v>
      </c>
      <c r="R2" s="55" t="s">
        <v>35</v>
      </c>
      <c r="S2" s="54" t="s">
        <v>36</v>
      </c>
      <c r="T2" s="55" t="s">
        <v>37</v>
      </c>
      <c r="U2" s="55" t="s">
        <v>38</v>
      </c>
      <c r="V2" s="55" t="s">
        <v>39</v>
      </c>
      <c r="W2" s="55" t="s">
        <v>40</v>
      </c>
      <c r="X2" s="55" t="s">
        <v>41</v>
      </c>
      <c r="Y2" s="54" t="s">
        <v>42</v>
      </c>
      <c r="Z2" s="55" t="s">
        <v>43</v>
      </c>
      <c r="AA2" s="55" t="s">
        <v>44</v>
      </c>
      <c r="AB2" s="55" t="s">
        <v>45</v>
      </c>
      <c r="AC2" s="55" t="s">
        <v>41</v>
      </c>
      <c r="AD2" s="63" t="s">
        <v>25</v>
      </c>
    </row>
    <row r="3" spans="1:30" ht="17.25" thickBot="1">
      <c r="A3" s="73">
        <v>1</v>
      </c>
      <c r="B3" s="58" t="s">
        <v>2669</v>
      </c>
      <c r="C3" s="59" t="s">
        <v>1814</v>
      </c>
      <c r="D3" s="70" t="s">
        <v>104</v>
      </c>
      <c r="E3" s="59" t="s">
        <v>95</v>
      </c>
      <c r="F3" s="70" t="s">
        <v>3446</v>
      </c>
      <c r="G3" s="70">
        <v>2000</v>
      </c>
      <c r="H3" s="71">
        <v>6</v>
      </c>
      <c r="I3" s="72">
        <v>524</v>
      </c>
      <c r="J3" s="72">
        <v>87</v>
      </c>
      <c r="K3" s="72">
        <v>97</v>
      </c>
      <c r="L3" s="72">
        <v>5.8</v>
      </c>
      <c r="M3" s="71">
        <v>6</v>
      </c>
      <c r="N3" s="72">
        <v>87</v>
      </c>
      <c r="O3" s="72">
        <v>5</v>
      </c>
      <c r="P3" s="60">
        <v>0</v>
      </c>
      <c r="Q3" s="61"/>
      <c r="R3" s="61">
        <v>0</v>
      </c>
      <c r="S3" s="71">
        <v>0.5</v>
      </c>
      <c r="T3" s="72">
        <v>4</v>
      </c>
      <c r="U3" s="72">
        <v>11</v>
      </c>
      <c r="V3" s="78">
        <v>-7</v>
      </c>
      <c r="W3" s="78">
        <v>-1.2</v>
      </c>
      <c r="X3" s="78">
        <v>-6.83</v>
      </c>
      <c r="Y3" s="71">
        <v>6.5</v>
      </c>
      <c r="Z3" s="72">
        <v>12.6</v>
      </c>
      <c r="AA3" s="78">
        <v>-6.1</v>
      </c>
      <c r="AB3" s="78">
        <v>-1.04</v>
      </c>
      <c r="AC3" s="78">
        <v>-5.51</v>
      </c>
      <c r="AD3" s="64" t="s">
        <v>25</v>
      </c>
    </row>
    <row r="4" spans="1:30" ht="17.25" thickBot="1">
      <c r="A4" s="73">
        <v>2</v>
      </c>
      <c r="B4" s="58" t="s">
        <v>2670</v>
      </c>
      <c r="C4" s="59" t="s">
        <v>1832</v>
      </c>
      <c r="D4" s="70" t="s">
        <v>1821</v>
      </c>
      <c r="E4" s="59" t="s">
        <v>2353</v>
      </c>
      <c r="F4" s="70" t="s">
        <v>3388</v>
      </c>
      <c r="G4" s="70">
        <v>2002</v>
      </c>
      <c r="H4" s="71">
        <v>5</v>
      </c>
      <c r="I4" s="72">
        <v>318</v>
      </c>
      <c r="J4" s="72">
        <v>64</v>
      </c>
      <c r="K4" s="72">
        <v>58.9</v>
      </c>
      <c r="L4" s="72">
        <v>3.5</v>
      </c>
      <c r="M4" s="71">
        <v>3</v>
      </c>
      <c r="N4" s="72">
        <v>86</v>
      </c>
      <c r="O4" s="72">
        <v>1</v>
      </c>
      <c r="P4" s="71">
        <v>2</v>
      </c>
      <c r="Q4" s="72">
        <v>31</v>
      </c>
      <c r="R4" s="72">
        <v>1</v>
      </c>
      <c r="S4" s="71">
        <v>0.2</v>
      </c>
      <c r="T4" s="72">
        <v>2</v>
      </c>
      <c r="U4" s="72">
        <v>9</v>
      </c>
      <c r="V4" s="78">
        <v>-7</v>
      </c>
      <c r="W4" s="78">
        <v>-1.98</v>
      </c>
      <c r="X4" s="79">
        <v>0.05</v>
      </c>
      <c r="Y4" s="71">
        <v>2.2999999999999998</v>
      </c>
      <c r="Z4" s="72">
        <v>9.4</v>
      </c>
      <c r="AA4" s="78">
        <v>-7.1</v>
      </c>
      <c r="AB4" s="78">
        <v>-2</v>
      </c>
      <c r="AC4" s="78">
        <v>-0.48</v>
      </c>
      <c r="AD4" s="64" t="s">
        <v>25</v>
      </c>
    </row>
    <row r="5" spans="1:30" ht="17.25" thickBot="1">
      <c r="A5" s="73">
        <v>3</v>
      </c>
      <c r="B5" s="58" t="s">
        <v>2978</v>
      </c>
      <c r="C5" s="59" t="s">
        <v>1814</v>
      </c>
      <c r="D5" s="70" t="s">
        <v>104</v>
      </c>
      <c r="E5" s="59" t="s">
        <v>75</v>
      </c>
      <c r="F5" s="70" t="s">
        <v>3447</v>
      </c>
      <c r="G5" s="70">
        <v>1997</v>
      </c>
      <c r="H5" s="71">
        <v>1</v>
      </c>
      <c r="I5" s="72">
        <v>2</v>
      </c>
      <c r="J5" s="72">
        <v>2</v>
      </c>
      <c r="K5" s="72">
        <v>0.4</v>
      </c>
      <c r="L5" s="61">
        <v>0</v>
      </c>
      <c r="M5" s="60">
        <v>0</v>
      </c>
      <c r="N5" s="61"/>
      <c r="O5" s="61">
        <v>0</v>
      </c>
      <c r="P5" s="71">
        <v>1</v>
      </c>
      <c r="Q5" s="72">
        <v>2</v>
      </c>
      <c r="R5" s="61">
        <v>0</v>
      </c>
      <c r="S5" s="71">
        <v>1</v>
      </c>
      <c r="T5" s="61">
        <v>0</v>
      </c>
      <c r="U5" s="61">
        <v>0</v>
      </c>
      <c r="V5" s="61">
        <v>0</v>
      </c>
      <c r="W5" s="61">
        <v>0</v>
      </c>
      <c r="X5" s="79">
        <v>0.84</v>
      </c>
      <c r="Y5" s="71">
        <v>0.2</v>
      </c>
      <c r="Z5" s="72">
        <v>0.7</v>
      </c>
      <c r="AA5" s="78">
        <v>-0.5</v>
      </c>
      <c r="AB5" s="78">
        <v>-21.66</v>
      </c>
      <c r="AC5" s="78">
        <v>-20.46</v>
      </c>
      <c r="AD5" s="64" t="s">
        <v>25</v>
      </c>
    </row>
    <row r="6" spans="1:30" ht="17.25" thickBot="1">
      <c r="A6" s="73">
        <v>4</v>
      </c>
      <c r="B6" s="58" t="s">
        <v>2671</v>
      </c>
      <c r="C6" s="59" t="s">
        <v>1814</v>
      </c>
      <c r="D6" s="70" t="s">
        <v>102</v>
      </c>
      <c r="E6" s="59" t="s">
        <v>2668</v>
      </c>
      <c r="F6" s="70" t="s">
        <v>3354</v>
      </c>
      <c r="G6" s="70">
        <v>1998</v>
      </c>
      <c r="H6" s="71">
        <v>5</v>
      </c>
      <c r="I6" s="72">
        <v>225</v>
      </c>
      <c r="J6" s="72">
        <v>45</v>
      </c>
      <c r="K6" s="72">
        <v>50</v>
      </c>
      <c r="L6" s="72">
        <v>2.5</v>
      </c>
      <c r="M6" s="71">
        <v>3</v>
      </c>
      <c r="N6" s="72">
        <v>67</v>
      </c>
      <c r="O6" s="61">
        <v>0</v>
      </c>
      <c r="P6" s="71">
        <v>2</v>
      </c>
      <c r="Q6" s="72">
        <v>12</v>
      </c>
      <c r="R6" s="61">
        <v>0</v>
      </c>
      <c r="S6" s="71">
        <v>0.2</v>
      </c>
      <c r="T6" s="61">
        <v>0</v>
      </c>
      <c r="U6" s="72">
        <v>4</v>
      </c>
      <c r="V6" s="78">
        <v>-4</v>
      </c>
      <c r="W6" s="78">
        <v>-1.6</v>
      </c>
      <c r="X6" s="61">
        <v>0</v>
      </c>
      <c r="Y6" s="71">
        <v>2.5</v>
      </c>
      <c r="Z6" s="72">
        <v>4</v>
      </c>
      <c r="AA6" s="78">
        <v>-1.6</v>
      </c>
      <c r="AB6" s="78">
        <v>-0.62</v>
      </c>
      <c r="AC6" s="78">
        <v>-0.34</v>
      </c>
      <c r="AD6" s="64" t="s">
        <v>25</v>
      </c>
    </row>
    <row r="7" spans="1:30" ht="17.25" thickBot="1">
      <c r="A7" s="73">
        <v>5</v>
      </c>
      <c r="B7" s="58" t="s">
        <v>2672</v>
      </c>
      <c r="C7" s="59" t="s">
        <v>1832</v>
      </c>
      <c r="D7" s="70" t="s">
        <v>102</v>
      </c>
      <c r="E7" s="59" t="s">
        <v>73</v>
      </c>
      <c r="F7" s="70" t="s">
        <v>3448</v>
      </c>
      <c r="G7" s="70">
        <v>2002</v>
      </c>
      <c r="H7" s="71">
        <v>5</v>
      </c>
      <c r="I7" s="72">
        <v>208</v>
      </c>
      <c r="J7" s="72">
        <v>42</v>
      </c>
      <c r="K7" s="72">
        <v>38.5</v>
      </c>
      <c r="L7" s="72">
        <v>2.2999999999999998</v>
      </c>
      <c r="M7" s="71">
        <v>2</v>
      </c>
      <c r="N7" s="72">
        <v>85</v>
      </c>
      <c r="O7" s="61">
        <v>0</v>
      </c>
      <c r="P7" s="71">
        <v>3</v>
      </c>
      <c r="Q7" s="72">
        <v>13</v>
      </c>
      <c r="R7" s="72">
        <v>1</v>
      </c>
      <c r="S7" s="71">
        <v>2.4</v>
      </c>
      <c r="T7" s="72">
        <v>9</v>
      </c>
      <c r="U7" s="72">
        <v>4</v>
      </c>
      <c r="V7" s="79">
        <v>5</v>
      </c>
      <c r="W7" s="79">
        <v>2.16</v>
      </c>
      <c r="X7" s="79">
        <v>0.81</v>
      </c>
      <c r="Y7" s="71">
        <v>5.2</v>
      </c>
      <c r="Z7" s="72">
        <v>4</v>
      </c>
      <c r="AA7" s="79">
        <v>1.2</v>
      </c>
      <c r="AB7" s="79">
        <v>0.51</v>
      </c>
      <c r="AC7" s="79">
        <v>0.12</v>
      </c>
      <c r="AD7" s="64" t="s">
        <v>25</v>
      </c>
    </row>
    <row r="8" spans="1:30" ht="17.25" thickBot="1">
      <c r="A8" s="73">
        <v>6</v>
      </c>
      <c r="B8" s="58" t="s">
        <v>105</v>
      </c>
      <c r="C8" s="59" t="s">
        <v>1815</v>
      </c>
      <c r="D8" s="70" t="s">
        <v>104</v>
      </c>
      <c r="E8" s="59" t="s">
        <v>91</v>
      </c>
      <c r="F8" s="70" t="s">
        <v>3449</v>
      </c>
      <c r="G8" s="70">
        <v>1996</v>
      </c>
      <c r="H8" s="71">
        <v>5</v>
      </c>
      <c r="I8" s="72">
        <v>426</v>
      </c>
      <c r="J8" s="72">
        <v>85</v>
      </c>
      <c r="K8" s="72">
        <v>78.900000000000006</v>
      </c>
      <c r="L8" s="72">
        <v>4.7</v>
      </c>
      <c r="M8" s="71">
        <v>5</v>
      </c>
      <c r="N8" s="72">
        <v>85</v>
      </c>
      <c r="O8" s="72">
        <v>4</v>
      </c>
      <c r="P8" s="60">
        <v>0</v>
      </c>
      <c r="Q8" s="61"/>
      <c r="R8" s="61">
        <v>0</v>
      </c>
      <c r="S8" s="71">
        <v>1.4</v>
      </c>
      <c r="T8" s="72">
        <v>7</v>
      </c>
      <c r="U8" s="72">
        <v>9</v>
      </c>
      <c r="V8" s="78">
        <v>-2</v>
      </c>
      <c r="W8" s="78">
        <v>-0.42</v>
      </c>
      <c r="X8" s="78">
        <v>-2.79</v>
      </c>
      <c r="Y8" s="71">
        <v>5</v>
      </c>
      <c r="Z8" s="72">
        <v>11.6</v>
      </c>
      <c r="AA8" s="78">
        <v>-6.6</v>
      </c>
      <c r="AB8" s="78">
        <v>-1.4</v>
      </c>
      <c r="AC8" s="78">
        <v>-3.22</v>
      </c>
      <c r="AD8" s="64" t="s">
        <v>25</v>
      </c>
    </row>
    <row r="9" spans="1:30" ht="17.25" thickBot="1">
      <c r="A9" s="73">
        <v>7</v>
      </c>
      <c r="B9" s="58" t="s">
        <v>3176</v>
      </c>
      <c r="C9" s="59" t="s">
        <v>3177</v>
      </c>
      <c r="D9" s="70" t="s">
        <v>103</v>
      </c>
      <c r="E9" s="59" t="s">
        <v>87</v>
      </c>
      <c r="F9" s="70" t="s">
        <v>3812</v>
      </c>
      <c r="G9" s="70">
        <v>2003</v>
      </c>
      <c r="H9" s="60">
        <v>0</v>
      </c>
      <c r="I9" s="61"/>
      <c r="J9" s="61"/>
      <c r="K9" s="61"/>
      <c r="L9" s="61"/>
      <c r="M9" s="60">
        <v>0</v>
      </c>
      <c r="N9" s="61"/>
      <c r="O9" s="61">
        <v>0</v>
      </c>
      <c r="P9" s="60">
        <v>0</v>
      </c>
      <c r="Q9" s="61"/>
      <c r="R9" s="72">
        <v>1</v>
      </c>
      <c r="S9" s="60"/>
      <c r="T9" s="61"/>
      <c r="U9" s="61"/>
      <c r="V9" s="61"/>
      <c r="W9" s="61"/>
      <c r="X9" s="61"/>
      <c r="Y9" s="60"/>
      <c r="Z9" s="61"/>
      <c r="AA9" s="61"/>
      <c r="AB9" s="61"/>
      <c r="AC9" s="61"/>
      <c r="AD9" s="64" t="s">
        <v>25</v>
      </c>
    </row>
    <row r="10" spans="1:30" ht="17.25" thickBot="1">
      <c r="A10" s="73">
        <v>8</v>
      </c>
      <c r="B10" s="58" t="s">
        <v>1779</v>
      </c>
      <c r="C10" s="59" t="s">
        <v>1816</v>
      </c>
      <c r="D10" s="70" t="s">
        <v>1821</v>
      </c>
      <c r="E10" s="59" t="s">
        <v>85</v>
      </c>
      <c r="F10" s="70" t="s">
        <v>3450</v>
      </c>
      <c r="G10" s="70">
        <v>2002</v>
      </c>
      <c r="H10" s="71">
        <v>3</v>
      </c>
      <c r="I10" s="72">
        <v>38</v>
      </c>
      <c r="J10" s="72">
        <v>13</v>
      </c>
      <c r="K10" s="72">
        <v>7</v>
      </c>
      <c r="L10" s="72">
        <v>0.4</v>
      </c>
      <c r="M10" s="60">
        <v>0</v>
      </c>
      <c r="N10" s="61"/>
      <c r="O10" s="61">
        <v>0</v>
      </c>
      <c r="P10" s="71">
        <v>3</v>
      </c>
      <c r="Q10" s="72">
        <v>13</v>
      </c>
      <c r="R10" s="72">
        <v>2</v>
      </c>
      <c r="S10" s="71">
        <v>0.33</v>
      </c>
      <c r="T10" s="72">
        <v>1</v>
      </c>
      <c r="U10" s="72">
        <v>2</v>
      </c>
      <c r="V10" s="78">
        <v>-1</v>
      </c>
      <c r="W10" s="78">
        <v>-2.37</v>
      </c>
      <c r="X10" s="78">
        <v>-2.37</v>
      </c>
      <c r="Y10" s="71">
        <v>0.7</v>
      </c>
      <c r="Z10" s="72">
        <v>1.9</v>
      </c>
      <c r="AA10" s="78">
        <v>-1.2</v>
      </c>
      <c r="AB10" s="78">
        <v>-2.73</v>
      </c>
      <c r="AC10" s="78">
        <v>-2.75</v>
      </c>
      <c r="AD10" s="64" t="s">
        <v>25</v>
      </c>
    </row>
    <row r="11" spans="1:30" ht="17.25" thickBot="1">
      <c r="A11" s="73">
        <v>9</v>
      </c>
      <c r="B11" s="58" t="s">
        <v>2673</v>
      </c>
      <c r="C11" s="59" t="s">
        <v>1837</v>
      </c>
      <c r="D11" s="70" t="s">
        <v>104</v>
      </c>
      <c r="E11" s="59" t="s">
        <v>2353</v>
      </c>
      <c r="F11" s="70" t="s">
        <v>3451</v>
      </c>
      <c r="G11" s="70">
        <v>1999</v>
      </c>
      <c r="H11" s="71">
        <v>6</v>
      </c>
      <c r="I11" s="72">
        <v>540</v>
      </c>
      <c r="J11" s="72">
        <v>90</v>
      </c>
      <c r="K11" s="72">
        <v>100</v>
      </c>
      <c r="L11" s="72">
        <v>6</v>
      </c>
      <c r="M11" s="71">
        <v>6</v>
      </c>
      <c r="N11" s="72">
        <v>90</v>
      </c>
      <c r="O11" s="72">
        <v>6</v>
      </c>
      <c r="P11" s="60">
        <v>0</v>
      </c>
      <c r="Q11" s="61"/>
      <c r="R11" s="61">
        <v>0</v>
      </c>
      <c r="S11" s="71">
        <v>0.17</v>
      </c>
      <c r="T11" s="72">
        <v>5</v>
      </c>
      <c r="U11" s="72">
        <v>17</v>
      </c>
      <c r="V11" s="78">
        <v>-12</v>
      </c>
      <c r="W11" s="78">
        <v>-2</v>
      </c>
      <c r="X11" s="61"/>
      <c r="Y11" s="71">
        <v>4.5</v>
      </c>
      <c r="Z11" s="72">
        <v>15.3</v>
      </c>
      <c r="AA11" s="78">
        <v>-10.8</v>
      </c>
      <c r="AB11" s="78">
        <v>-1.8</v>
      </c>
      <c r="AC11" s="61"/>
      <c r="AD11" s="64" t="s">
        <v>25</v>
      </c>
    </row>
    <row r="12" spans="1:30" ht="17.25" thickBot="1">
      <c r="A12" s="73">
        <v>10</v>
      </c>
      <c r="B12" s="58" t="s">
        <v>2674</v>
      </c>
      <c r="C12" s="59" t="s">
        <v>1829</v>
      </c>
      <c r="D12" s="70" t="s">
        <v>1835</v>
      </c>
      <c r="E12" s="59" t="s">
        <v>87</v>
      </c>
      <c r="F12" s="70" t="s">
        <v>3452</v>
      </c>
      <c r="G12" s="70">
        <v>1996</v>
      </c>
      <c r="H12" s="71">
        <v>5</v>
      </c>
      <c r="I12" s="72">
        <v>397</v>
      </c>
      <c r="J12" s="72">
        <v>79</v>
      </c>
      <c r="K12" s="72">
        <v>73.5</v>
      </c>
      <c r="L12" s="72">
        <v>4.4000000000000004</v>
      </c>
      <c r="M12" s="71">
        <v>5</v>
      </c>
      <c r="N12" s="72">
        <v>79</v>
      </c>
      <c r="O12" s="72">
        <v>2</v>
      </c>
      <c r="P12" s="60">
        <v>0</v>
      </c>
      <c r="Q12" s="61"/>
      <c r="R12" s="61">
        <v>0</v>
      </c>
      <c r="S12" s="71">
        <v>0.8</v>
      </c>
      <c r="T12" s="72">
        <v>4</v>
      </c>
      <c r="U12" s="72">
        <v>8</v>
      </c>
      <c r="V12" s="78">
        <v>-4</v>
      </c>
      <c r="W12" s="78">
        <v>-0.91</v>
      </c>
      <c r="X12" s="78">
        <v>-2.17</v>
      </c>
      <c r="Y12" s="71">
        <v>3.8</v>
      </c>
      <c r="Z12" s="72">
        <v>6.1</v>
      </c>
      <c r="AA12" s="78">
        <v>-2.4</v>
      </c>
      <c r="AB12" s="78">
        <v>-0.53</v>
      </c>
      <c r="AC12" s="78">
        <v>-0.73</v>
      </c>
      <c r="AD12" s="64" t="s">
        <v>25</v>
      </c>
    </row>
    <row r="13" spans="1:30" ht="17.25" thickBot="1">
      <c r="A13" s="73">
        <v>11</v>
      </c>
      <c r="B13" s="58" t="s">
        <v>106</v>
      </c>
      <c r="C13" s="59" t="s">
        <v>1817</v>
      </c>
      <c r="D13" s="70" t="s">
        <v>1835</v>
      </c>
      <c r="E13" s="59" t="s">
        <v>93</v>
      </c>
      <c r="F13" s="70" t="s">
        <v>3453</v>
      </c>
      <c r="G13" s="70">
        <v>2001</v>
      </c>
      <c r="H13" s="71">
        <v>6</v>
      </c>
      <c r="I13" s="72">
        <v>396</v>
      </c>
      <c r="J13" s="72">
        <v>66</v>
      </c>
      <c r="K13" s="72">
        <v>73.3</v>
      </c>
      <c r="L13" s="72">
        <v>4.4000000000000004</v>
      </c>
      <c r="M13" s="71">
        <v>5</v>
      </c>
      <c r="N13" s="72">
        <v>70</v>
      </c>
      <c r="O13" s="61">
        <v>0</v>
      </c>
      <c r="P13" s="71">
        <v>1</v>
      </c>
      <c r="Q13" s="72">
        <v>45</v>
      </c>
      <c r="R13" s="61">
        <v>0</v>
      </c>
      <c r="S13" s="71">
        <v>0.67</v>
      </c>
      <c r="T13" s="72">
        <v>4</v>
      </c>
      <c r="U13" s="72">
        <v>8</v>
      </c>
      <c r="V13" s="78">
        <v>-4</v>
      </c>
      <c r="W13" s="78">
        <v>-0.91</v>
      </c>
      <c r="X13" s="79">
        <v>0.34</v>
      </c>
      <c r="Y13" s="71">
        <v>5.4</v>
      </c>
      <c r="Z13" s="72">
        <v>8.5</v>
      </c>
      <c r="AA13" s="78">
        <v>-3.1</v>
      </c>
      <c r="AB13" s="78">
        <v>-0.7</v>
      </c>
      <c r="AC13" s="79">
        <v>0.36</v>
      </c>
      <c r="AD13" s="64" t="s">
        <v>25</v>
      </c>
    </row>
    <row r="14" spans="1:30" ht="17.25" thickBot="1">
      <c r="A14" s="73">
        <v>12</v>
      </c>
      <c r="B14" s="58" t="s">
        <v>107</v>
      </c>
      <c r="C14" s="59" t="s">
        <v>1818</v>
      </c>
      <c r="D14" s="70" t="s">
        <v>104</v>
      </c>
      <c r="E14" s="59" t="s">
        <v>77</v>
      </c>
      <c r="F14" s="70" t="s">
        <v>3454</v>
      </c>
      <c r="G14" s="70">
        <v>1998</v>
      </c>
      <c r="H14" s="71">
        <v>4</v>
      </c>
      <c r="I14" s="72">
        <v>125</v>
      </c>
      <c r="J14" s="72">
        <v>31</v>
      </c>
      <c r="K14" s="72">
        <v>23.1</v>
      </c>
      <c r="L14" s="72">
        <v>1.4</v>
      </c>
      <c r="M14" s="71">
        <v>1</v>
      </c>
      <c r="N14" s="72">
        <v>83</v>
      </c>
      <c r="O14" s="61">
        <v>0</v>
      </c>
      <c r="P14" s="71">
        <v>3</v>
      </c>
      <c r="Q14" s="72">
        <v>14</v>
      </c>
      <c r="R14" s="72">
        <v>1</v>
      </c>
      <c r="S14" s="71">
        <v>1.25</v>
      </c>
      <c r="T14" s="72">
        <v>4</v>
      </c>
      <c r="U14" s="72">
        <v>4</v>
      </c>
      <c r="V14" s="61">
        <v>0</v>
      </c>
      <c r="W14" s="61">
        <v>0</v>
      </c>
      <c r="X14" s="61">
        <v>0</v>
      </c>
      <c r="Y14" s="71">
        <v>4.7</v>
      </c>
      <c r="Z14" s="72">
        <v>2.2000000000000002</v>
      </c>
      <c r="AA14" s="79">
        <v>2.5</v>
      </c>
      <c r="AB14" s="79">
        <v>1.79</v>
      </c>
      <c r="AC14" s="79">
        <v>1.62</v>
      </c>
      <c r="AD14" s="64" t="s">
        <v>25</v>
      </c>
    </row>
    <row r="15" spans="1:30" ht="17.25" thickBot="1">
      <c r="A15" s="73">
        <v>13</v>
      </c>
      <c r="B15" s="58" t="s">
        <v>108</v>
      </c>
      <c r="C15" s="59" t="s">
        <v>1819</v>
      </c>
      <c r="D15" s="70" t="s">
        <v>104</v>
      </c>
      <c r="E15" s="59" t="s">
        <v>65</v>
      </c>
      <c r="F15" s="70" t="s">
        <v>3455</v>
      </c>
      <c r="G15" s="70">
        <v>1995</v>
      </c>
      <c r="H15" s="71">
        <v>5</v>
      </c>
      <c r="I15" s="72">
        <v>450</v>
      </c>
      <c r="J15" s="72">
        <v>90</v>
      </c>
      <c r="K15" s="72">
        <v>83.3</v>
      </c>
      <c r="L15" s="72">
        <v>5</v>
      </c>
      <c r="M15" s="71">
        <v>5</v>
      </c>
      <c r="N15" s="72">
        <v>90</v>
      </c>
      <c r="O15" s="72">
        <v>5</v>
      </c>
      <c r="P15" s="60">
        <v>0</v>
      </c>
      <c r="Q15" s="61"/>
      <c r="R15" s="61">
        <v>0</v>
      </c>
      <c r="S15" s="71">
        <v>3</v>
      </c>
      <c r="T15" s="72">
        <v>14</v>
      </c>
      <c r="U15" s="72">
        <v>2</v>
      </c>
      <c r="V15" s="79">
        <v>12</v>
      </c>
      <c r="W15" s="79">
        <v>2.4</v>
      </c>
      <c r="X15" s="79">
        <v>1.4</v>
      </c>
      <c r="Y15" s="71">
        <v>10</v>
      </c>
      <c r="Z15" s="72">
        <v>4</v>
      </c>
      <c r="AA15" s="79">
        <v>6</v>
      </c>
      <c r="AB15" s="79">
        <v>1.21</v>
      </c>
      <c r="AC15" s="78">
        <v>-1.66</v>
      </c>
      <c r="AD15" s="64" t="s">
        <v>25</v>
      </c>
    </row>
    <row r="16" spans="1:30" ht="17.25" thickBot="1">
      <c r="A16" s="73">
        <v>14</v>
      </c>
      <c r="B16" s="58" t="s">
        <v>109</v>
      </c>
      <c r="C16" s="59" t="s">
        <v>1820</v>
      </c>
      <c r="D16" s="70" t="s">
        <v>104</v>
      </c>
      <c r="E16" s="59" t="s">
        <v>65</v>
      </c>
      <c r="F16" s="70" t="s">
        <v>3456</v>
      </c>
      <c r="G16" s="70">
        <v>1995</v>
      </c>
      <c r="H16" s="71">
        <v>5</v>
      </c>
      <c r="I16" s="72">
        <v>293</v>
      </c>
      <c r="J16" s="72">
        <v>59</v>
      </c>
      <c r="K16" s="72">
        <v>54.3</v>
      </c>
      <c r="L16" s="72">
        <v>3.3</v>
      </c>
      <c r="M16" s="71">
        <v>3</v>
      </c>
      <c r="N16" s="72">
        <v>86</v>
      </c>
      <c r="O16" s="72">
        <v>2</v>
      </c>
      <c r="P16" s="71">
        <v>2</v>
      </c>
      <c r="Q16" s="72">
        <v>18</v>
      </c>
      <c r="R16" s="72">
        <v>1</v>
      </c>
      <c r="S16" s="71">
        <v>3</v>
      </c>
      <c r="T16" s="72">
        <v>10</v>
      </c>
      <c r="U16" s="72">
        <v>2</v>
      </c>
      <c r="V16" s="79">
        <v>8</v>
      </c>
      <c r="W16" s="79">
        <v>2.46</v>
      </c>
      <c r="X16" s="79">
        <v>0.64</v>
      </c>
      <c r="Y16" s="71">
        <v>8</v>
      </c>
      <c r="Z16" s="72">
        <v>3.1</v>
      </c>
      <c r="AA16" s="79">
        <v>5</v>
      </c>
      <c r="AB16" s="79">
        <v>1.52</v>
      </c>
      <c r="AC16" s="79">
        <v>0.09</v>
      </c>
      <c r="AD16" s="64" t="s">
        <v>25</v>
      </c>
    </row>
    <row r="17" spans="1:30" ht="17.25" thickBot="1">
      <c r="A17" s="73">
        <v>15</v>
      </c>
      <c r="B17" s="58" t="s">
        <v>110</v>
      </c>
      <c r="C17" s="59" t="s">
        <v>1814</v>
      </c>
      <c r="D17" s="70" t="s">
        <v>104</v>
      </c>
      <c r="E17" s="59" t="s">
        <v>79</v>
      </c>
      <c r="F17" s="70" t="s">
        <v>3457</v>
      </c>
      <c r="G17" s="70">
        <v>1998</v>
      </c>
      <c r="H17" s="71">
        <v>4</v>
      </c>
      <c r="I17" s="72">
        <v>324</v>
      </c>
      <c r="J17" s="72">
        <v>81</v>
      </c>
      <c r="K17" s="72">
        <v>60</v>
      </c>
      <c r="L17" s="72">
        <v>3.6</v>
      </c>
      <c r="M17" s="71">
        <v>4</v>
      </c>
      <c r="N17" s="72">
        <v>81</v>
      </c>
      <c r="O17" s="72">
        <v>2</v>
      </c>
      <c r="P17" s="60">
        <v>0</v>
      </c>
      <c r="Q17" s="61"/>
      <c r="R17" s="61">
        <v>0</v>
      </c>
      <c r="S17" s="71">
        <v>2.5</v>
      </c>
      <c r="T17" s="72">
        <v>9</v>
      </c>
      <c r="U17" s="72">
        <v>3</v>
      </c>
      <c r="V17" s="79">
        <v>6</v>
      </c>
      <c r="W17" s="79">
        <v>1.67</v>
      </c>
      <c r="X17" s="61">
        <v>0</v>
      </c>
      <c r="Y17" s="71">
        <v>7.4</v>
      </c>
      <c r="Z17" s="72">
        <v>4.4000000000000004</v>
      </c>
      <c r="AA17" s="79">
        <v>3.1</v>
      </c>
      <c r="AB17" s="79">
        <v>0.85</v>
      </c>
      <c r="AC17" s="78">
        <v>-0.46</v>
      </c>
      <c r="AD17" s="64" t="s">
        <v>25</v>
      </c>
    </row>
    <row r="18" spans="1:30" ht="17.25" thickBot="1">
      <c r="A18" s="73">
        <v>16</v>
      </c>
      <c r="B18" s="58" t="s">
        <v>80</v>
      </c>
      <c r="C18" s="59" t="s">
        <v>1824</v>
      </c>
      <c r="D18" s="70" t="s">
        <v>111</v>
      </c>
      <c r="E18" s="59" t="s">
        <v>79</v>
      </c>
      <c r="F18" s="70" t="s">
        <v>3458</v>
      </c>
      <c r="G18" s="70">
        <v>1992</v>
      </c>
      <c r="H18" s="71">
        <v>6</v>
      </c>
      <c r="I18" s="72">
        <v>540</v>
      </c>
      <c r="J18" s="72">
        <v>90</v>
      </c>
      <c r="K18" s="72">
        <v>100</v>
      </c>
      <c r="L18" s="72">
        <v>6</v>
      </c>
      <c r="M18" s="71">
        <v>6</v>
      </c>
      <c r="N18" s="72">
        <v>90</v>
      </c>
      <c r="O18" s="72">
        <v>6</v>
      </c>
      <c r="P18" s="60">
        <v>0</v>
      </c>
      <c r="Q18" s="61"/>
      <c r="R18" s="61">
        <v>0</v>
      </c>
      <c r="S18" s="71">
        <v>2.67</v>
      </c>
      <c r="T18" s="72">
        <v>15</v>
      </c>
      <c r="U18" s="72">
        <v>5</v>
      </c>
      <c r="V18" s="79">
        <v>10</v>
      </c>
      <c r="W18" s="79">
        <v>1.67</v>
      </c>
      <c r="X18" s="61"/>
      <c r="Y18" s="71">
        <v>13.2</v>
      </c>
      <c r="Z18" s="72">
        <v>7</v>
      </c>
      <c r="AA18" s="79">
        <v>6.2</v>
      </c>
      <c r="AB18" s="79">
        <v>1.03</v>
      </c>
      <c r="AC18" s="61"/>
      <c r="AD18" s="64" t="s">
        <v>25</v>
      </c>
    </row>
    <row r="19" spans="1:30" ht="17.25" thickBot="1">
      <c r="A19" s="73">
        <v>17</v>
      </c>
      <c r="B19" s="58" t="s">
        <v>112</v>
      </c>
      <c r="C19" s="59" t="s">
        <v>1825</v>
      </c>
      <c r="D19" s="70" t="s">
        <v>102</v>
      </c>
      <c r="E19" s="59" t="s">
        <v>67</v>
      </c>
      <c r="F19" s="70" t="s">
        <v>3459</v>
      </c>
      <c r="G19" s="70">
        <v>1994</v>
      </c>
      <c r="H19" s="71">
        <v>6</v>
      </c>
      <c r="I19" s="72">
        <v>394</v>
      </c>
      <c r="J19" s="72">
        <v>66</v>
      </c>
      <c r="K19" s="72">
        <v>73</v>
      </c>
      <c r="L19" s="72">
        <v>4.4000000000000004</v>
      </c>
      <c r="M19" s="71">
        <v>5</v>
      </c>
      <c r="N19" s="72">
        <v>77</v>
      </c>
      <c r="O19" s="72">
        <v>1</v>
      </c>
      <c r="P19" s="71">
        <v>1</v>
      </c>
      <c r="Q19" s="72">
        <v>8</v>
      </c>
      <c r="R19" s="61">
        <v>0</v>
      </c>
      <c r="S19" s="71">
        <v>1.5</v>
      </c>
      <c r="T19" s="72">
        <v>11</v>
      </c>
      <c r="U19" s="72">
        <v>5</v>
      </c>
      <c r="V19" s="79">
        <v>6</v>
      </c>
      <c r="W19" s="79">
        <v>1.37</v>
      </c>
      <c r="X19" s="78">
        <v>-0.48</v>
      </c>
      <c r="Y19" s="71">
        <v>8.3000000000000007</v>
      </c>
      <c r="Z19" s="72">
        <v>5.2</v>
      </c>
      <c r="AA19" s="79">
        <v>3.1</v>
      </c>
      <c r="AB19" s="79">
        <v>0.71</v>
      </c>
      <c r="AC19" s="78">
        <v>-0.93</v>
      </c>
      <c r="AD19" s="64" t="s">
        <v>25</v>
      </c>
    </row>
    <row r="20" spans="1:30" ht="17.25" thickBot="1">
      <c r="A20" s="73">
        <v>18</v>
      </c>
      <c r="B20" s="58" t="s">
        <v>2852</v>
      </c>
      <c r="C20" s="59" t="s">
        <v>1857</v>
      </c>
      <c r="D20" s="70" t="s">
        <v>103</v>
      </c>
      <c r="E20" s="59" t="s">
        <v>91</v>
      </c>
      <c r="F20" s="70" t="s">
        <v>3460</v>
      </c>
      <c r="G20" s="70">
        <v>1997</v>
      </c>
      <c r="H20" s="71">
        <v>5</v>
      </c>
      <c r="I20" s="72">
        <v>340</v>
      </c>
      <c r="J20" s="72">
        <v>68</v>
      </c>
      <c r="K20" s="72">
        <v>63</v>
      </c>
      <c r="L20" s="72">
        <v>3.8</v>
      </c>
      <c r="M20" s="71">
        <v>4</v>
      </c>
      <c r="N20" s="72">
        <v>83</v>
      </c>
      <c r="O20" s="72">
        <v>2</v>
      </c>
      <c r="P20" s="71">
        <v>1</v>
      </c>
      <c r="Q20" s="72">
        <v>10</v>
      </c>
      <c r="R20" s="61">
        <v>0</v>
      </c>
      <c r="S20" s="71">
        <v>1.8</v>
      </c>
      <c r="T20" s="72">
        <v>8</v>
      </c>
      <c r="U20" s="72">
        <v>6</v>
      </c>
      <c r="V20" s="79">
        <v>2</v>
      </c>
      <c r="W20" s="79">
        <v>0.53</v>
      </c>
      <c r="X20" s="79">
        <v>0.98</v>
      </c>
      <c r="Y20" s="71">
        <v>6.4</v>
      </c>
      <c r="Z20" s="72">
        <v>8.4</v>
      </c>
      <c r="AA20" s="78">
        <v>-2</v>
      </c>
      <c r="AB20" s="78">
        <v>-0.53</v>
      </c>
      <c r="AC20" s="79">
        <v>0.51</v>
      </c>
      <c r="AD20" s="64" t="s">
        <v>25</v>
      </c>
    </row>
    <row r="21" spans="1:30" ht="17.25" thickBot="1">
      <c r="A21" s="73">
        <v>19</v>
      </c>
      <c r="B21" s="58" t="s">
        <v>113</v>
      </c>
      <c r="C21" s="59" t="s">
        <v>1823</v>
      </c>
      <c r="D21" s="70" t="s">
        <v>103</v>
      </c>
      <c r="E21" s="59" t="s">
        <v>65</v>
      </c>
      <c r="F21" s="70" t="s">
        <v>3461</v>
      </c>
      <c r="G21" s="70">
        <v>2000</v>
      </c>
      <c r="H21" s="71">
        <v>6</v>
      </c>
      <c r="I21" s="72">
        <v>505</v>
      </c>
      <c r="J21" s="72">
        <v>84</v>
      </c>
      <c r="K21" s="72">
        <v>93.5</v>
      </c>
      <c r="L21" s="72">
        <v>5.6</v>
      </c>
      <c r="M21" s="71">
        <v>6</v>
      </c>
      <c r="N21" s="72">
        <v>84</v>
      </c>
      <c r="O21" s="72">
        <v>4</v>
      </c>
      <c r="P21" s="60">
        <v>0</v>
      </c>
      <c r="Q21" s="61"/>
      <c r="R21" s="61">
        <v>0</v>
      </c>
      <c r="S21" s="71">
        <v>3</v>
      </c>
      <c r="T21" s="72">
        <v>15</v>
      </c>
      <c r="U21" s="72">
        <v>3</v>
      </c>
      <c r="V21" s="79">
        <v>12</v>
      </c>
      <c r="W21" s="79">
        <v>2.14</v>
      </c>
      <c r="X21" s="78">
        <v>-0.43</v>
      </c>
      <c r="Y21" s="71">
        <v>12.8</v>
      </c>
      <c r="Z21" s="72">
        <v>3.9</v>
      </c>
      <c r="AA21" s="79">
        <v>8.9</v>
      </c>
      <c r="AB21" s="79">
        <v>1.59</v>
      </c>
      <c r="AC21" s="79">
        <v>1.68</v>
      </c>
      <c r="AD21" s="64" t="s">
        <v>25</v>
      </c>
    </row>
    <row r="22" spans="1:30" ht="17.25" thickBot="1">
      <c r="A22" s="73">
        <v>20</v>
      </c>
      <c r="B22" s="58" t="s">
        <v>366</v>
      </c>
      <c r="C22" s="59" t="s">
        <v>1848</v>
      </c>
      <c r="D22" s="70" t="s">
        <v>103</v>
      </c>
      <c r="E22" s="59" t="s">
        <v>73</v>
      </c>
      <c r="F22" s="70" t="s">
        <v>3813</v>
      </c>
      <c r="G22" s="70">
        <v>1998</v>
      </c>
      <c r="H22" s="60">
        <v>0</v>
      </c>
      <c r="I22" s="61"/>
      <c r="J22" s="61"/>
      <c r="K22" s="61"/>
      <c r="L22" s="61"/>
      <c r="M22" s="60">
        <v>0</v>
      </c>
      <c r="N22" s="61"/>
      <c r="O22" s="61">
        <v>0</v>
      </c>
      <c r="P22" s="60">
        <v>0</v>
      </c>
      <c r="Q22" s="61"/>
      <c r="R22" s="72">
        <v>1</v>
      </c>
      <c r="S22" s="60"/>
      <c r="T22" s="61"/>
      <c r="U22" s="61"/>
      <c r="V22" s="61"/>
      <c r="W22" s="61"/>
      <c r="X22" s="61"/>
      <c r="Y22" s="60"/>
      <c r="Z22" s="61"/>
      <c r="AA22" s="61"/>
      <c r="AB22" s="61"/>
      <c r="AC22" s="61"/>
      <c r="AD22" s="64" t="s">
        <v>25</v>
      </c>
    </row>
    <row r="23" spans="1:30" ht="17.25" thickBot="1">
      <c r="A23" s="73">
        <v>21</v>
      </c>
      <c r="B23" s="58" t="s">
        <v>2675</v>
      </c>
      <c r="C23" s="59" t="s">
        <v>1819</v>
      </c>
      <c r="D23" s="70" t="s">
        <v>1821</v>
      </c>
      <c r="E23" s="59" t="s">
        <v>2352</v>
      </c>
      <c r="F23" s="70" t="s">
        <v>3462</v>
      </c>
      <c r="G23" s="70">
        <v>2000</v>
      </c>
      <c r="H23" s="71">
        <v>5</v>
      </c>
      <c r="I23" s="72">
        <v>333</v>
      </c>
      <c r="J23" s="72">
        <v>67</v>
      </c>
      <c r="K23" s="72">
        <v>74</v>
      </c>
      <c r="L23" s="72">
        <v>3.7</v>
      </c>
      <c r="M23" s="71">
        <v>5</v>
      </c>
      <c r="N23" s="72">
        <v>67</v>
      </c>
      <c r="O23" s="61">
        <v>0</v>
      </c>
      <c r="P23" s="60">
        <v>0</v>
      </c>
      <c r="Q23" s="61"/>
      <c r="R23" s="61">
        <v>0</v>
      </c>
      <c r="S23" s="71">
        <v>0.2</v>
      </c>
      <c r="T23" s="72">
        <v>3</v>
      </c>
      <c r="U23" s="72">
        <v>10</v>
      </c>
      <c r="V23" s="78">
        <v>-7</v>
      </c>
      <c r="W23" s="78">
        <v>-1.89</v>
      </c>
      <c r="X23" s="78">
        <v>-0.35</v>
      </c>
      <c r="Y23" s="71">
        <v>2.1</v>
      </c>
      <c r="Z23" s="72">
        <v>5.7</v>
      </c>
      <c r="AA23" s="78">
        <v>-3.6</v>
      </c>
      <c r="AB23" s="78">
        <v>-0.97</v>
      </c>
      <c r="AC23" s="78">
        <v>-0.41</v>
      </c>
      <c r="AD23" s="64" t="s">
        <v>25</v>
      </c>
    </row>
    <row r="24" spans="1:30" ht="17.25" thickBot="1">
      <c r="A24" s="73">
        <v>22</v>
      </c>
      <c r="B24" s="58" t="s">
        <v>3463</v>
      </c>
      <c r="C24" s="59" t="s">
        <v>1815</v>
      </c>
      <c r="D24" s="70" t="s">
        <v>104</v>
      </c>
      <c r="E24" s="59" t="s">
        <v>69</v>
      </c>
      <c r="F24" s="70" t="s">
        <v>3464</v>
      </c>
      <c r="G24" s="70">
        <v>1996</v>
      </c>
      <c r="H24" s="71">
        <v>1</v>
      </c>
      <c r="I24" s="72">
        <v>2</v>
      </c>
      <c r="J24" s="72">
        <v>2</v>
      </c>
      <c r="K24" s="72">
        <v>0.4</v>
      </c>
      <c r="L24" s="61">
        <v>0</v>
      </c>
      <c r="M24" s="60">
        <v>0</v>
      </c>
      <c r="N24" s="61"/>
      <c r="O24" s="61">
        <v>0</v>
      </c>
      <c r="P24" s="71">
        <v>1</v>
      </c>
      <c r="Q24" s="72">
        <v>2</v>
      </c>
      <c r="R24" s="61">
        <v>0</v>
      </c>
      <c r="S24" s="71">
        <v>3</v>
      </c>
      <c r="T24" s="61">
        <v>0</v>
      </c>
      <c r="U24" s="61">
        <v>0</v>
      </c>
      <c r="V24" s="61">
        <v>0</v>
      </c>
      <c r="W24" s="61">
        <v>0</v>
      </c>
      <c r="X24" s="79">
        <v>0.5</v>
      </c>
      <c r="Y24" s="71">
        <v>0.1</v>
      </c>
      <c r="Z24" s="61">
        <v>0</v>
      </c>
      <c r="AA24" s="79">
        <v>0.1</v>
      </c>
      <c r="AB24" s="79">
        <v>5.49</v>
      </c>
      <c r="AC24" s="79">
        <v>5.56</v>
      </c>
      <c r="AD24" s="64" t="s">
        <v>25</v>
      </c>
    </row>
    <row r="25" spans="1:30" ht="17.25" thickBot="1">
      <c r="A25" s="73">
        <v>23</v>
      </c>
      <c r="B25" s="58" t="s">
        <v>1784</v>
      </c>
      <c r="C25" s="59" t="s">
        <v>1814</v>
      </c>
      <c r="D25" s="70" t="s">
        <v>111</v>
      </c>
      <c r="E25" s="59" t="s">
        <v>91</v>
      </c>
      <c r="F25" s="70" t="s">
        <v>3600</v>
      </c>
      <c r="G25" s="70">
        <v>2000</v>
      </c>
      <c r="H25" s="60">
        <v>0</v>
      </c>
      <c r="I25" s="61"/>
      <c r="J25" s="61"/>
      <c r="K25" s="61"/>
      <c r="L25" s="61"/>
      <c r="M25" s="60">
        <v>0</v>
      </c>
      <c r="N25" s="61"/>
      <c r="O25" s="61">
        <v>0</v>
      </c>
      <c r="P25" s="60">
        <v>0</v>
      </c>
      <c r="Q25" s="61"/>
      <c r="R25" s="72">
        <v>1</v>
      </c>
      <c r="S25" s="60"/>
      <c r="T25" s="61"/>
      <c r="U25" s="61"/>
      <c r="V25" s="61"/>
      <c r="W25" s="61"/>
      <c r="X25" s="61"/>
      <c r="Y25" s="60"/>
      <c r="Z25" s="61"/>
      <c r="AA25" s="61"/>
      <c r="AB25" s="61"/>
      <c r="AC25" s="61"/>
      <c r="AD25" s="64" t="s">
        <v>25</v>
      </c>
    </row>
    <row r="26" spans="1:30" ht="17.25" thickBot="1">
      <c r="A26" s="73">
        <v>24</v>
      </c>
      <c r="B26" s="58" t="s">
        <v>114</v>
      </c>
      <c r="C26" s="59" t="s">
        <v>1827</v>
      </c>
      <c r="D26" s="70" t="s">
        <v>104</v>
      </c>
      <c r="E26" s="59" t="s">
        <v>85</v>
      </c>
      <c r="F26" s="70" t="s">
        <v>3465</v>
      </c>
      <c r="G26" s="70">
        <v>1996</v>
      </c>
      <c r="H26" s="71">
        <v>6</v>
      </c>
      <c r="I26" s="72">
        <v>540</v>
      </c>
      <c r="J26" s="72">
        <v>90</v>
      </c>
      <c r="K26" s="72">
        <v>100</v>
      </c>
      <c r="L26" s="72">
        <v>6</v>
      </c>
      <c r="M26" s="71">
        <v>6</v>
      </c>
      <c r="N26" s="72">
        <v>90</v>
      </c>
      <c r="O26" s="72">
        <v>6</v>
      </c>
      <c r="P26" s="60">
        <v>0</v>
      </c>
      <c r="Q26" s="61"/>
      <c r="R26" s="61">
        <v>0</v>
      </c>
      <c r="S26" s="71">
        <v>1.33</v>
      </c>
      <c r="T26" s="72">
        <v>6</v>
      </c>
      <c r="U26" s="72">
        <v>7</v>
      </c>
      <c r="V26" s="78">
        <v>-1</v>
      </c>
      <c r="W26" s="78">
        <v>-0.17</v>
      </c>
      <c r="X26" s="61"/>
      <c r="Y26" s="71">
        <v>7.2</v>
      </c>
      <c r="Z26" s="72">
        <v>8.3000000000000007</v>
      </c>
      <c r="AA26" s="78">
        <v>-1</v>
      </c>
      <c r="AB26" s="78">
        <v>-0.17</v>
      </c>
      <c r="AC26" s="61"/>
      <c r="AD26" s="64" t="s">
        <v>25</v>
      </c>
    </row>
    <row r="27" spans="1:30" ht="17.25" thickBot="1">
      <c r="A27" s="73">
        <v>25</v>
      </c>
      <c r="B27" s="58" t="s">
        <v>115</v>
      </c>
      <c r="C27" s="59" t="s">
        <v>1813</v>
      </c>
      <c r="D27" s="70" t="s">
        <v>103</v>
      </c>
      <c r="E27" s="59" t="s">
        <v>67</v>
      </c>
      <c r="F27" s="70" t="s">
        <v>3338</v>
      </c>
      <c r="G27" s="70">
        <v>2002</v>
      </c>
      <c r="H27" s="71">
        <v>6</v>
      </c>
      <c r="I27" s="72">
        <v>248</v>
      </c>
      <c r="J27" s="72">
        <v>41</v>
      </c>
      <c r="K27" s="72">
        <v>45.9</v>
      </c>
      <c r="L27" s="72">
        <v>2.8</v>
      </c>
      <c r="M27" s="71">
        <v>2</v>
      </c>
      <c r="N27" s="72">
        <v>90</v>
      </c>
      <c r="O27" s="72">
        <v>2</v>
      </c>
      <c r="P27" s="71">
        <v>4</v>
      </c>
      <c r="Q27" s="72">
        <v>17</v>
      </c>
      <c r="R27" s="61">
        <v>0</v>
      </c>
      <c r="S27" s="71">
        <v>1.5</v>
      </c>
      <c r="T27" s="72">
        <v>10</v>
      </c>
      <c r="U27" s="72">
        <v>3</v>
      </c>
      <c r="V27" s="79">
        <v>7</v>
      </c>
      <c r="W27" s="79">
        <v>2.54</v>
      </c>
      <c r="X27" s="79">
        <v>1.92</v>
      </c>
      <c r="Y27" s="71">
        <v>6.4</v>
      </c>
      <c r="Z27" s="72">
        <v>2.5</v>
      </c>
      <c r="AA27" s="79">
        <v>3.9</v>
      </c>
      <c r="AB27" s="79">
        <v>1.42</v>
      </c>
      <c r="AC27" s="79">
        <v>0.85</v>
      </c>
      <c r="AD27" s="64" t="s">
        <v>25</v>
      </c>
    </row>
    <row r="28" spans="1:30" ht="17.25" thickBot="1">
      <c r="A28" s="73">
        <v>26</v>
      </c>
      <c r="B28" s="58" t="s">
        <v>116</v>
      </c>
      <c r="C28" s="59" t="s">
        <v>1814</v>
      </c>
      <c r="D28" s="70" t="s">
        <v>102</v>
      </c>
      <c r="E28" s="59" t="s">
        <v>95</v>
      </c>
      <c r="F28" s="70" t="s">
        <v>3466</v>
      </c>
      <c r="G28" s="70">
        <v>1999</v>
      </c>
      <c r="H28" s="71">
        <v>3</v>
      </c>
      <c r="I28" s="72">
        <v>152</v>
      </c>
      <c r="J28" s="72">
        <v>51</v>
      </c>
      <c r="K28" s="72">
        <v>28.1</v>
      </c>
      <c r="L28" s="72">
        <v>1.7</v>
      </c>
      <c r="M28" s="71">
        <v>2</v>
      </c>
      <c r="N28" s="72">
        <v>61</v>
      </c>
      <c r="O28" s="61">
        <v>0</v>
      </c>
      <c r="P28" s="71">
        <v>1</v>
      </c>
      <c r="Q28" s="72">
        <v>31</v>
      </c>
      <c r="R28" s="61">
        <v>0</v>
      </c>
      <c r="S28" s="71">
        <v>0.33</v>
      </c>
      <c r="T28" s="72">
        <v>1</v>
      </c>
      <c r="U28" s="72">
        <v>5</v>
      </c>
      <c r="V28" s="78">
        <v>-4</v>
      </c>
      <c r="W28" s="78">
        <v>-2.37</v>
      </c>
      <c r="X28" s="78">
        <v>-1.9</v>
      </c>
      <c r="Y28" s="71">
        <v>0.6</v>
      </c>
      <c r="Z28" s="72">
        <v>4.4000000000000004</v>
      </c>
      <c r="AA28" s="78">
        <v>-3.8</v>
      </c>
      <c r="AB28" s="78">
        <v>-2.27</v>
      </c>
      <c r="AC28" s="78">
        <v>-1.94</v>
      </c>
      <c r="AD28" s="64" t="s">
        <v>25</v>
      </c>
    </row>
    <row r="29" spans="1:30" ht="17.25" thickBot="1">
      <c r="A29" s="73">
        <v>27</v>
      </c>
      <c r="B29" s="58" t="s">
        <v>117</v>
      </c>
      <c r="C29" s="59" t="s">
        <v>1828</v>
      </c>
      <c r="D29" s="70" t="s">
        <v>102</v>
      </c>
      <c r="E29" s="59" t="s">
        <v>91</v>
      </c>
      <c r="F29" s="70" t="s">
        <v>3467</v>
      </c>
      <c r="G29" s="70">
        <v>1990</v>
      </c>
      <c r="H29" s="71">
        <v>6</v>
      </c>
      <c r="I29" s="72">
        <v>448</v>
      </c>
      <c r="J29" s="72">
        <v>75</v>
      </c>
      <c r="K29" s="72">
        <v>83</v>
      </c>
      <c r="L29" s="72">
        <v>5</v>
      </c>
      <c r="M29" s="71">
        <v>6</v>
      </c>
      <c r="N29" s="72">
        <v>75</v>
      </c>
      <c r="O29" s="61">
        <v>0</v>
      </c>
      <c r="P29" s="60">
        <v>0</v>
      </c>
      <c r="Q29" s="61"/>
      <c r="R29" s="61">
        <v>0</v>
      </c>
      <c r="S29" s="71">
        <v>1.67</v>
      </c>
      <c r="T29" s="72">
        <v>9</v>
      </c>
      <c r="U29" s="72">
        <v>4</v>
      </c>
      <c r="V29" s="79">
        <v>5</v>
      </c>
      <c r="W29" s="79">
        <v>1</v>
      </c>
      <c r="X29" s="79">
        <v>4.92</v>
      </c>
      <c r="Y29" s="71">
        <v>7.1</v>
      </c>
      <c r="Z29" s="72">
        <v>10</v>
      </c>
      <c r="AA29" s="78">
        <v>-2.9</v>
      </c>
      <c r="AB29" s="78">
        <v>-0.57999999999999996</v>
      </c>
      <c r="AC29" s="79">
        <v>0.79</v>
      </c>
      <c r="AD29" s="64" t="s">
        <v>25</v>
      </c>
    </row>
    <row r="30" spans="1:30" ht="17.25" thickBot="1">
      <c r="A30" s="73">
        <v>28</v>
      </c>
      <c r="B30" s="58" t="s">
        <v>118</v>
      </c>
      <c r="C30" s="59" t="s">
        <v>1824</v>
      </c>
      <c r="D30" s="70" t="s">
        <v>1821</v>
      </c>
      <c r="E30" s="59" t="s">
        <v>69</v>
      </c>
      <c r="F30" s="70" t="s">
        <v>3468</v>
      </c>
      <c r="G30" s="70">
        <v>2000</v>
      </c>
      <c r="H30" s="71">
        <v>4</v>
      </c>
      <c r="I30" s="72">
        <v>308</v>
      </c>
      <c r="J30" s="72">
        <v>77</v>
      </c>
      <c r="K30" s="72">
        <v>57</v>
      </c>
      <c r="L30" s="72">
        <v>3.4</v>
      </c>
      <c r="M30" s="71">
        <v>4</v>
      </c>
      <c r="N30" s="72">
        <v>77</v>
      </c>
      <c r="O30" s="61">
        <v>0</v>
      </c>
      <c r="P30" s="60">
        <v>0</v>
      </c>
      <c r="Q30" s="61"/>
      <c r="R30" s="61">
        <v>0</v>
      </c>
      <c r="S30" s="71">
        <v>1.5</v>
      </c>
      <c r="T30" s="72">
        <v>5</v>
      </c>
      <c r="U30" s="72">
        <v>4</v>
      </c>
      <c r="V30" s="79">
        <v>1</v>
      </c>
      <c r="W30" s="79">
        <v>0.28999999999999998</v>
      </c>
      <c r="X30" s="79">
        <v>1.84</v>
      </c>
      <c r="Y30" s="71">
        <v>7.1</v>
      </c>
      <c r="Z30" s="72">
        <v>5.3</v>
      </c>
      <c r="AA30" s="79">
        <v>1.8</v>
      </c>
      <c r="AB30" s="79">
        <v>0.51</v>
      </c>
      <c r="AC30" s="79">
        <v>1.31</v>
      </c>
      <c r="AD30" s="64" t="s">
        <v>25</v>
      </c>
    </row>
    <row r="31" spans="1:30" ht="17.25" thickBot="1">
      <c r="A31" s="73">
        <v>29</v>
      </c>
      <c r="B31" s="58" t="s">
        <v>119</v>
      </c>
      <c r="C31" s="59" t="s">
        <v>1814</v>
      </c>
      <c r="D31" s="70" t="s">
        <v>102</v>
      </c>
      <c r="E31" s="59" t="s">
        <v>2353</v>
      </c>
      <c r="F31" s="70" t="s">
        <v>3469</v>
      </c>
      <c r="G31" s="70">
        <v>2001</v>
      </c>
      <c r="H31" s="71">
        <v>3</v>
      </c>
      <c r="I31" s="72">
        <v>254</v>
      </c>
      <c r="J31" s="72">
        <v>85</v>
      </c>
      <c r="K31" s="72">
        <v>47</v>
      </c>
      <c r="L31" s="72">
        <v>2.8</v>
      </c>
      <c r="M31" s="71">
        <v>3</v>
      </c>
      <c r="N31" s="72">
        <v>85</v>
      </c>
      <c r="O31" s="72">
        <v>2</v>
      </c>
      <c r="P31" s="60">
        <v>0</v>
      </c>
      <c r="Q31" s="61"/>
      <c r="R31" s="61">
        <v>0</v>
      </c>
      <c r="S31" s="71">
        <v>0.33</v>
      </c>
      <c r="T31" s="72">
        <v>3</v>
      </c>
      <c r="U31" s="72">
        <v>12</v>
      </c>
      <c r="V31" s="78">
        <v>-9</v>
      </c>
      <c r="W31" s="78">
        <v>-3.19</v>
      </c>
      <c r="X31" s="78">
        <v>-2.2400000000000002</v>
      </c>
      <c r="Y31" s="71">
        <v>2.2999999999999998</v>
      </c>
      <c r="Z31" s="72">
        <v>8.4</v>
      </c>
      <c r="AA31" s="78">
        <v>-6.1</v>
      </c>
      <c r="AB31" s="78">
        <v>-2.15</v>
      </c>
      <c r="AC31" s="78">
        <v>-0.65</v>
      </c>
      <c r="AD31" s="64" t="s">
        <v>25</v>
      </c>
    </row>
    <row r="32" spans="1:30" ht="17.25" thickBot="1">
      <c r="A32" s="73">
        <v>30</v>
      </c>
      <c r="B32" s="58" t="s">
        <v>119</v>
      </c>
      <c r="C32" s="59" t="s">
        <v>1814</v>
      </c>
      <c r="D32" s="70" t="s">
        <v>103</v>
      </c>
      <c r="E32" s="59" t="s">
        <v>83</v>
      </c>
      <c r="F32" s="70" t="s">
        <v>3469</v>
      </c>
      <c r="G32" s="70">
        <v>2001</v>
      </c>
      <c r="H32" s="71">
        <v>1</v>
      </c>
      <c r="I32" s="72">
        <v>6</v>
      </c>
      <c r="J32" s="72">
        <v>6</v>
      </c>
      <c r="K32" s="72">
        <v>1.1000000000000001</v>
      </c>
      <c r="L32" s="72">
        <v>0.1</v>
      </c>
      <c r="M32" s="60">
        <v>0</v>
      </c>
      <c r="N32" s="61"/>
      <c r="O32" s="61">
        <v>0</v>
      </c>
      <c r="P32" s="71">
        <v>1</v>
      </c>
      <c r="Q32" s="72">
        <v>6</v>
      </c>
      <c r="R32" s="72">
        <v>1</v>
      </c>
      <c r="S32" s="71">
        <v>3</v>
      </c>
      <c r="T32" s="61">
        <v>0</v>
      </c>
      <c r="U32" s="61">
        <v>0</v>
      </c>
      <c r="V32" s="61">
        <v>0</v>
      </c>
      <c r="W32" s="61">
        <v>0</v>
      </c>
      <c r="X32" s="78">
        <v>-0.34</v>
      </c>
      <c r="Y32" s="60">
        <v>0</v>
      </c>
      <c r="Z32" s="61">
        <v>0</v>
      </c>
      <c r="AA32" s="61">
        <v>0</v>
      </c>
      <c r="AB32" s="61">
        <v>0</v>
      </c>
      <c r="AC32" s="78">
        <v>-0.38</v>
      </c>
      <c r="AD32" s="64" t="s">
        <v>25</v>
      </c>
    </row>
    <row r="33" spans="1:30" ht="17.25" thickBot="1">
      <c r="A33" s="73">
        <v>31</v>
      </c>
      <c r="B33" s="58" t="s">
        <v>120</v>
      </c>
      <c r="C33" s="59" t="s">
        <v>1816</v>
      </c>
      <c r="D33" s="70" t="s">
        <v>111</v>
      </c>
      <c r="E33" s="59" t="s">
        <v>91</v>
      </c>
      <c r="F33" s="70" t="s">
        <v>3470</v>
      </c>
      <c r="G33" s="70">
        <v>1993</v>
      </c>
      <c r="H33" s="71">
        <v>6</v>
      </c>
      <c r="I33" s="72">
        <v>540</v>
      </c>
      <c r="J33" s="72">
        <v>90</v>
      </c>
      <c r="K33" s="72">
        <v>100</v>
      </c>
      <c r="L33" s="72">
        <v>6</v>
      </c>
      <c r="M33" s="71">
        <v>6</v>
      </c>
      <c r="N33" s="72">
        <v>90</v>
      </c>
      <c r="O33" s="72">
        <v>6</v>
      </c>
      <c r="P33" s="60">
        <v>0</v>
      </c>
      <c r="Q33" s="61"/>
      <c r="R33" s="61">
        <v>0</v>
      </c>
      <c r="S33" s="71">
        <v>1.67</v>
      </c>
      <c r="T33" s="72">
        <v>11</v>
      </c>
      <c r="U33" s="72">
        <v>10</v>
      </c>
      <c r="V33" s="79">
        <v>1</v>
      </c>
      <c r="W33" s="79">
        <v>0.17</v>
      </c>
      <c r="X33" s="61"/>
      <c r="Y33" s="71">
        <v>9</v>
      </c>
      <c r="Z33" s="72">
        <v>13.3</v>
      </c>
      <c r="AA33" s="78">
        <v>-4.3</v>
      </c>
      <c r="AB33" s="78">
        <v>-0.72</v>
      </c>
      <c r="AC33" s="61"/>
      <c r="AD33" s="64" t="s">
        <v>25</v>
      </c>
    </row>
    <row r="34" spans="1:30" ht="17.25" thickBot="1">
      <c r="A34" s="73">
        <v>32</v>
      </c>
      <c r="B34" s="58" t="s">
        <v>121</v>
      </c>
      <c r="C34" s="59" t="s">
        <v>1832</v>
      </c>
      <c r="D34" s="70" t="s">
        <v>1835</v>
      </c>
      <c r="E34" s="59" t="s">
        <v>87</v>
      </c>
      <c r="F34" s="70" t="s">
        <v>3471</v>
      </c>
      <c r="G34" s="70">
        <v>1992</v>
      </c>
      <c r="H34" s="71">
        <v>5</v>
      </c>
      <c r="I34" s="72">
        <v>396</v>
      </c>
      <c r="J34" s="72">
        <v>79</v>
      </c>
      <c r="K34" s="72">
        <v>73.3</v>
      </c>
      <c r="L34" s="72">
        <v>4.4000000000000004</v>
      </c>
      <c r="M34" s="71">
        <v>5</v>
      </c>
      <c r="N34" s="72">
        <v>79</v>
      </c>
      <c r="O34" s="72">
        <v>3</v>
      </c>
      <c r="P34" s="60">
        <v>0</v>
      </c>
      <c r="Q34" s="61"/>
      <c r="R34" s="61">
        <v>0</v>
      </c>
      <c r="S34" s="71">
        <v>1.2</v>
      </c>
      <c r="T34" s="72">
        <v>6</v>
      </c>
      <c r="U34" s="72">
        <v>8</v>
      </c>
      <c r="V34" s="78">
        <v>-2</v>
      </c>
      <c r="W34" s="78">
        <v>-0.45</v>
      </c>
      <c r="X34" s="78">
        <v>-0.45</v>
      </c>
      <c r="Y34" s="71">
        <v>4.7</v>
      </c>
      <c r="Z34" s="72">
        <v>6.5</v>
      </c>
      <c r="AA34" s="78">
        <v>-1.8</v>
      </c>
      <c r="AB34" s="78">
        <v>-0.42</v>
      </c>
      <c r="AC34" s="78">
        <v>-0.28999999999999998</v>
      </c>
      <c r="AD34" s="64" t="s">
        <v>25</v>
      </c>
    </row>
    <row r="35" spans="1:30" ht="17.25" thickBot="1">
      <c r="A35" s="73">
        <v>33</v>
      </c>
      <c r="B35" s="58" t="s">
        <v>707</v>
      </c>
      <c r="C35" s="59" t="s">
        <v>1814</v>
      </c>
      <c r="D35" s="70" t="s">
        <v>111</v>
      </c>
      <c r="E35" s="59" t="s">
        <v>71</v>
      </c>
      <c r="F35" s="70" t="s">
        <v>3814</v>
      </c>
      <c r="G35" s="70">
        <v>1999</v>
      </c>
      <c r="H35" s="60">
        <v>0</v>
      </c>
      <c r="I35" s="61"/>
      <c r="J35" s="61"/>
      <c r="K35" s="61"/>
      <c r="L35" s="61"/>
      <c r="M35" s="60">
        <v>0</v>
      </c>
      <c r="N35" s="61"/>
      <c r="O35" s="61">
        <v>0</v>
      </c>
      <c r="P35" s="60">
        <v>0</v>
      </c>
      <c r="Q35" s="61"/>
      <c r="R35" s="72">
        <v>1</v>
      </c>
      <c r="S35" s="60"/>
      <c r="T35" s="61"/>
      <c r="U35" s="61"/>
      <c r="V35" s="61"/>
      <c r="W35" s="61"/>
      <c r="X35" s="61"/>
      <c r="Y35" s="60"/>
      <c r="Z35" s="61"/>
      <c r="AA35" s="61"/>
      <c r="AB35" s="61"/>
      <c r="AC35" s="61"/>
      <c r="AD35" s="64" t="s">
        <v>25</v>
      </c>
    </row>
    <row r="36" spans="1:30" ht="17.25" thickBot="1">
      <c r="A36" s="73">
        <v>34</v>
      </c>
      <c r="B36" s="58" t="s">
        <v>122</v>
      </c>
      <c r="C36" s="59" t="s">
        <v>1829</v>
      </c>
      <c r="D36" s="70" t="s">
        <v>102</v>
      </c>
      <c r="E36" s="59" t="s">
        <v>87</v>
      </c>
      <c r="F36" s="70" t="s">
        <v>3472</v>
      </c>
      <c r="G36" s="70">
        <v>1997</v>
      </c>
      <c r="H36" s="71">
        <v>6</v>
      </c>
      <c r="I36" s="72">
        <v>408</v>
      </c>
      <c r="J36" s="72">
        <v>68</v>
      </c>
      <c r="K36" s="72">
        <v>75.599999999999994</v>
      </c>
      <c r="L36" s="72">
        <v>4.5</v>
      </c>
      <c r="M36" s="71">
        <v>5</v>
      </c>
      <c r="N36" s="72">
        <v>78</v>
      </c>
      <c r="O36" s="61">
        <v>0</v>
      </c>
      <c r="P36" s="71">
        <v>1</v>
      </c>
      <c r="Q36" s="72">
        <v>20</v>
      </c>
      <c r="R36" s="61">
        <v>0</v>
      </c>
      <c r="S36" s="71">
        <v>1.17</v>
      </c>
      <c r="T36" s="72">
        <v>6</v>
      </c>
      <c r="U36" s="72">
        <v>7</v>
      </c>
      <c r="V36" s="78">
        <v>-1</v>
      </c>
      <c r="W36" s="78">
        <v>-0.22</v>
      </c>
      <c r="X36" s="79">
        <v>0.46</v>
      </c>
      <c r="Y36" s="71">
        <v>5.4</v>
      </c>
      <c r="Z36" s="72">
        <v>6.3</v>
      </c>
      <c r="AA36" s="78">
        <v>-0.9</v>
      </c>
      <c r="AB36" s="78">
        <v>-0.2</v>
      </c>
      <c r="AC36" s="79">
        <v>0.57999999999999996</v>
      </c>
      <c r="AD36" s="64" t="s">
        <v>25</v>
      </c>
    </row>
    <row r="37" spans="1:30" ht="17.25" thickBot="1">
      <c r="A37" s="73">
        <v>35</v>
      </c>
      <c r="B37" s="58" t="s">
        <v>123</v>
      </c>
      <c r="C37" s="59" t="s">
        <v>1826</v>
      </c>
      <c r="D37" s="70" t="s">
        <v>102</v>
      </c>
      <c r="E37" s="59" t="s">
        <v>85</v>
      </c>
      <c r="F37" s="70" t="s">
        <v>3473</v>
      </c>
      <c r="G37" s="70">
        <v>1991</v>
      </c>
      <c r="H37" s="71">
        <v>6</v>
      </c>
      <c r="I37" s="72">
        <v>474</v>
      </c>
      <c r="J37" s="72">
        <v>79</v>
      </c>
      <c r="K37" s="72">
        <v>87.8</v>
      </c>
      <c r="L37" s="72">
        <v>5.3</v>
      </c>
      <c r="M37" s="71">
        <v>6</v>
      </c>
      <c r="N37" s="72">
        <v>79</v>
      </c>
      <c r="O37" s="72">
        <v>5</v>
      </c>
      <c r="P37" s="60">
        <v>0</v>
      </c>
      <c r="Q37" s="61"/>
      <c r="R37" s="61">
        <v>0</v>
      </c>
      <c r="S37" s="71">
        <v>1.33</v>
      </c>
      <c r="T37" s="72">
        <v>5</v>
      </c>
      <c r="U37" s="72">
        <v>4</v>
      </c>
      <c r="V37" s="79">
        <v>1</v>
      </c>
      <c r="W37" s="79">
        <v>0.19</v>
      </c>
      <c r="X37" s="79">
        <v>2.92</v>
      </c>
      <c r="Y37" s="71">
        <v>6.1</v>
      </c>
      <c r="Z37" s="72">
        <v>5.5</v>
      </c>
      <c r="AA37" s="79">
        <v>0.5</v>
      </c>
      <c r="AB37" s="79">
        <v>0.1</v>
      </c>
      <c r="AC37" s="79">
        <v>2.27</v>
      </c>
      <c r="AD37" s="64" t="s">
        <v>25</v>
      </c>
    </row>
    <row r="38" spans="1:30" ht="17.25" thickBot="1">
      <c r="A38" s="73">
        <v>36</v>
      </c>
      <c r="B38" s="58" t="s">
        <v>124</v>
      </c>
      <c r="C38" s="59" t="s">
        <v>1828</v>
      </c>
      <c r="D38" s="70" t="s">
        <v>1821</v>
      </c>
      <c r="E38" s="59" t="s">
        <v>83</v>
      </c>
      <c r="F38" s="70" t="s">
        <v>3474</v>
      </c>
      <c r="G38" s="70">
        <v>1997</v>
      </c>
      <c r="H38" s="71">
        <v>5</v>
      </c>
      <c r="I38" s="72">
        <v>203</v>
      </c>
      <c r="J38" s="72">
        <v>41</v>
      </c>
      <c r="K38" s="72">
        <v>37.6</v>
      </c>
      <c r="L38" s="72">
        <v>2.2999999999999998</v>
      </c>
      <c r="M38" s="71">
        <v>2</v>
      </c>
      <c r="N38" s="72">
        <v>54</v>
      </c>
      <c r="O38" s="61">
        <v>0</v>
      </c>
      <c r="P38" s="71">
        <v>3</v>
      </c>
      <c r="Q38" s="72">
        <v>32</v>
      </c>
      <c r="R38" s="72">
        <v>1</v>
      </c>
      <c r="S38" s="71">
        <v>1.8</v>
      </c>
      <c r="T38" s="72">
        <v>7</v>
      </c>
      <c r="U38" s="72">
        <v>4</v>
      </c>
      <c r="V38" s="79">
        <v>3</v>
      </c>
      <c r="W38" s="79">
        <v>1.33</v>
      </c>
      <c r="X38" s="79">
        <v>1.6</v>
      </c>
      <c r="Y38" s="71">
        <v>6</v>
      </c>
      <c r="Z38" s="72">
        <v>5.3</v>
      </c>
      <c r="AA38" s="79">
        <v>0.7</v>
      </c>
      <c r="AB38" s="79">
        <v>0.3</v>
      </c>
      <c r="AC38" s="78">
        <v>-0.13</v>
      </c>
      <c r="AD38" s="64" t="s">
        <v>25</v>
      </c>
    </row>
    <row r="39" spans="1:30" ht="17.25" thickBot="1">
      <c r="A39" s="73">
        <v>37</v>
      </c>
      <c r="B39" s="58" t="s">
        <v>2868</v>
      </c>
      <c r="C39" s="59" t="s">
        <v>1822</v>
      </c>
      <c r="D39" s="70" t="s">
        <v>104</v>
      </c>
      <c r="E39" s="59" t="s">
        <v>79</v>
      </c>
      <c r="F39" s="70" t="s">
        <v>3815</v>
      </c>
      <c r="G39" s="70">
        <v>2004</v>
      </c>
      <c r="H39" s="60">
        <v>0</v>
      </c>
      <c r="I39" s="61"/>
      <c r="J39" s="61"/>
      <c r="K39" s="61"/>
      <c r="L39" s="61"/>
      <c r="M39" s="60">
        <v>0</v>
      </c>
      <c r="N39" s="61"/>
      <c r="O39" s="61">
        <v>0</v>
      </c>
      <c r="P39" s="60">
        <v>0</v>
      </c>
      <c r="Q39" s="61"/>
      <c r="R39" s="72">
        <v>4</v>
      </c>
      <c r="S39" s="60"/>
      <c r="T39" s="61"/>
      <c r="U39" s="61"/>
      <c r="V39" s="61"/>
      <c r="W39" s="61"/>
      <c r="X39" s="61"/>
      <c r="Y39" s="60"/>
      <c r="Z39" s="61"/>
      <c r="AA39" s="61"/>
      <c r="AB39" s="61"/>
      <c r="AC39" s="61"/>
      <c r="AD39" s="64" t="s">
        <v>25</v>
      </c>
    </row>
    <row r="40" spans="1:30" ht="17.25" thickBot="1">
      <c r="A40" s="73">
        <v>38</v>
      </c>
      <c r="B40" s="58" t="s">
        <v>2991</v>
      </c>
      <c r="C40" s="59" t="s">
        <v>1814</v>
      </c>
      <c r="D40" s="70" t="s">
        <v>111</v>
      </c>
      <c r="E40" s="59" t="s">
        <v>77</v>
      </c>
      <c r="F40" s="70" t="s">
        <v>3816</v>
      </c>
      <c r="G40" s="70">
        <v>1999</v>
      </c>
      <c r="H40" s="60">
        <v>0</v>
      </c>
      <c r="I40" s="61"/>
      <c r="J40" s="61"/>
      <c r="K40" s="61"/>
      <c r="L40" s="61"/>
      <c r="M40" s="60">
        <v>0</v>
      </c>
      <c r="N40" s="61"/>
      <c r="O40" s="61">
        <v>0</v>
      </c>
      <c r="P40" s="60">
        <v>0</v>
      </c>
      <c r="Q40" s="61"/>
      <c r="R40" s="72">
        <v>2</v>
      </c>
      <c r="S40" s="60"/>
      <c r="T40" s="61"/>
      <c r="U40" s="61"/>
      <c r="V40" s="61"/>
      <c r="W40" s="61"/>
      <c r="X40" s="61"/>
      <c r="Y40" s="60"/>
      <c r="Z40" s="61"/>
      <c r="AA40" s="61"/>
      <c r="AB40" s="61"/>
      <c r="AC40" s="61"/>
      <c r="AD40" s="64" t="s">
        <v>25</v>
      </c>
    </row>
    <row r="41" spans="1:30" ht="17.25" thickBot="1">
      <c r="A41" s="73">
        <v>39</v>
      </c>
      <c r="B41" s="58" t="s">
        <v>2676</v>
      </c>
      <c r="C41" s="59" t="s">
        <v>1867</v>
      </c>
      <c r="D41" s="70" t="s">
        <v>1835</v>
      </c>
      <c r="E41" s="59" t="s">
        <v>2353</v>
      </c>
      <c r="F41" s="70" t="s">
        <v>3475</v>
      </c>
      <c r="G41" s="70">
        <v>1993</v>
      </c>
      <c r="H41" s="71">
        <v>3</v>
      </c>
      <c r="I41" s="72">
        <v>250</v>
      </c>
      <c r="J41" s="72">
        <v>83</v>
      </c>
      <c r="K41" s="72">
        <v>46.3</v>
      </c>
      <c r="L41" s="72">
        <v>2.8</v>
      </c>
      <c r="M41" s="71">
        <v>3</v>
      </c>
      <c r="N41" s="72">
        <v>83</v>
      </c>
      <c r="O41" s="72">
        <v>2</v>
      </c>
      <c r="P41" s="60">
        <v>0</v>
      </c>
      <c r="Q41" s="61"/>
      <c r="R41" s="61">
        <v>0</v>
      </c>
      <c r="S41" s="71">
        <v>0.33</v>
      </c>
      <c r="T41" s="72">
        <v>2</v>
      </c>
      <c r="U41" s="72">
        <v>4</v>
      </c>
      <c r="V41" s="78">
        <v>-2</v>
      </c>
      <c r="W41" s="78">
        <v>-0.72</v>
      </c>
      <c r="X41" s="79">
        <v>2.38</v>
      </c>
      <c r="Y41" s="71">
        <v>1.7</v>
      </c>
      <c r="Z41" s="72">
        <v>7.1</v>
      </c>
      <c r="AA41" s="78">
        <v>-5.4</v>
      </c>
      <c r="AB41" s="78">
        <v>-1.96</v>
      </c>
      <c r="AC41" s="78">
        <v>-0.28000000000000003</v>
      </c>
      <c r="AD41" s="64" t="s">
        <v>25</v>
      </c>
    </row>
    <row r="42" spans="1:30" ht="17.25" thickBot="1">
      <c r="A42" s="73">
        <v>40</v>
      </c>
      <c r="B42" s="58" t="s">
        <v>3371</v>
      </c>
      <c r="C42" s="59" t="s">
        <v>1862</v>
      </c>
      <c r="D42" s="70" t="s">
        <v>103</v>
      </c>
      <c r="E42" s="59" t="s">
        <v>73</v>
      </c>
      <c r="F42" s="70" t="s">
        <v>3476</v>
      </c>
      <c r="G42" s="70">
        <v>2004</v>
      </c>
      <c r="H42" s="71">
        <v>1</v>
      </c>
      <c r="I42" s="72">
        <v>17</v>
      </c>
      <c r="J42" s="72">
        <v>17</v>
      </c>
      <c r="K42" s="72">
        <v>3.1</v>
      </c>
      <c r="L42" s="72">
        <v>0.2</v>
      </c>
      <c r="M42" s="60">
        <v>0</v>
      </c>
      <c r="N42" s="61"/>
      <c r="O42" s="61">
        <v>0</v>
      </c>
      <c r="P42" s="71">
        <v>1</v>
      </c>
      <c r="Q42" s="72">
        <v>17</v>
      </c>
      <c r="R42" s="72">
        <v>1</v>
      </c>
      <c r="S42" s="71">
        <v>3</v>
      </c>
      <c r="T42" s="72">
        <v>1</v>
      </c>
      <c r="U42" s="61">
        <v>0</v>
      </c>
      <c r="V42" s="79">
        <v>1</v>
      </c>
      <c r="W42" s="79">
        <v>5.29</v>
      </c>
      <c r="X42" s="79">
        <v>3.75</v>
      </c>
      <c r="Y42" s="71">
        <v>0.6</v>
      </c>
      <c r="Z42" s="72">
        <v>0.7</v>
      </c>
      <c r="AA42" s="61">
        <v>0</v>
      </c>
      <c r="AB42" s="78">
        <v>-0.25</v>
      </c>
      <c r="AC42" s="78">
        <v>-0.71</v>
      </c>
      <c r="AD42" s="64" t="s">
        <v>25</v>
      </c>
    </row>
    <row r="43" spans="1:30" ht="17.25" thickBot="1">
      <c r="A43" s="73">
        <v>41</v>
      </c>
      <c r="B43" s="58" t="s">
        <v>3372</v>
      </c>
      <c r="C43" s="59" t="s">
        <v>1853</v>
      </c>
      <c r="D43" s="70" t="s">
        <v>104</v>
      </c>
      <c r="E43" s="59" t="s">
        <v>75</v>
      </c>
      <c r="F43" s="70" t="s">
        <v>3817</v>
      </c>
      <c r="G43" s="70">
        <v>1997</v>
      </c>
      <c r="H43" s="60">
        <v>0</v>
      </c>
      <c r="I43" s="61"/>
      <c r="J43" s="61"/>
      <c r="K43" s="61"/>
      <c r="L43" s="61"/>
      <c r="M43" s="60">
        <v>0</v>
      </c>
      <c r="N43" s="61"/>
      <c r="O43" s="61">
        <v>0</v>
      </c>
      <c r="P43" s="60">
        <v>0</v>
      </c>
      <c r="Q43" s="61"/>
      <c r="R43" s="72">
        <v>2</v>
      </c>
      <c r="S43" s="60"/>
      <c r="T43" s="61"/>
      <c r="U43" s="61"/>
      <c r="V43" s="61"/>
      <c r="W43" s="61"/>
      <c r="X43" s="61"/>
      <c r="Y43" s="60"/>
      <c r="Z43" s="61"/>
      <c r="AA43" s="61"/>
      <c r="AB43" s="61"/>
      <c r="AC43" s="61"/>
      <c r="AD43" s="64" t="s">
        <v>25</v>
      </c>
    </row>
    <row r="44" spans="1:30" ht="17.25" thickBot="1">
      <c r="A44" s="73">
        <v>42</v>
      </c>
      <c r="B44" s="58" t="s">
        <v>125</v>
      </c>
      <c r="C44" s="59" t="s">
        <v>1833</v>
      </c>
      <c r="D44" s="70" t="s">
        <v>103</v>
      </c>
      <c r="E44" s="59" t="s">
        <v>77</v>
      </c>
      <c r="F44" s="70" t="s">
        <v>3477</v>
      </c>
      <c r="G44" s="70">
        <v>1998</v>
      </c>
      <c r="H44" s="71">
        <v>1</v>
      </c>
      <c r="I44" s="72">
        <v>19</v>
      </c>
      <c r="J44" s="72">
        <v>19</v>
      </c>
      <c r="K44" s="72">
        <v>3.5</v>
      </c>
      <c r="L44" s="72">
        <v>0.2</v>
      </c>
      <c r="M44" s="60">
        <v>0</v>
      </c>
      <c r="N44" s="61"/>
      <c r="O44" s="61">
        <v>0</v>
      </c>
      <c r="P44" s="71">
        <v>1</v>
      </c>
      <c r="Q44" s="72">
        <v>19</v>
      </c>
      <c r="R44" s="61">
        <v>0</v>
      </c>
      <c r="S44" s="71">
        <v>1</v>
      </c>
      <c r="T44" s="61">
        <v>0</v>
      </c>
      <c r="U44" s="61">
        <v>0</v>
      </c>
      <c r="V44" s="61">
        <v>0</v>
      </c>
      <c r="W44" s="61">
        <v>0</v>
      </c>
      <c r="X44" s="61">
        <v>0</v>
      </c>
      <c r="Y44" s="71">
        <v>0.4</v>
      </c>
      <c r="Z44" s="72">
        <v>0.2</v>
      </c>
      <c r="AA44" s="79">
        <v>0.2</v>
      </c>
      <c r="AB44" s="79">
        <v>0.92</v>
      </c>
      <c r="AC44" s="79">
        <v>0.38</v>
      </c>
      <c r="AD44" s="64" t="s">
        <v>25</v>
      </c>
    </row>
    <row r="45" spans="1:30" ht="17.25" thickBot="1">
      <c r="A45" s="73">
        <v>43</v>
      </c>
      <c r="B45" s="58" t="s">
        <v>2979</v>
      </c>
      <c r="C45" s="59" t="s">
        <v>1814</v>
      </c>
      <c r="D45" s="70" t="s">
        <v>103</v>
      </c>
      <c r="E45" s="59" t="s">
        <v>2668</v>
      </c>
      <c r="F45" s="70" t="s">
        <v>3478</v>
      </c>
      <c r="G45" s="70">
        <v>1993</v>
      </c>
      <c r="H45" s="71">
        <v>2</v>
      </c>
      <c r="I45" s="72">
        <v>146</v>
      </c>
      <c r="J45" s="72">
        <v>73</v>
      </c>
      <c r="K45" s="72">
        <v>32.4</v>
      </c>
      <c r="L45" s="72">
        <v>1.6</v>
      </c>
      <c r="M45" s="71">
        <v>2</v>
      </c>
      <c r="N45" s="72">
        <v>73</v>
      </c>
      <c r="O45" s="61">
        <v>0</v>
      </c>
      <c r="P45" s="60">
        <v>0</v>
      </c>
      <c r="Q45" s="61"/>
      <c r="R45" s="61">
        <v>0</v>
      </c>
      <c r="S45" s="60">
        <v>0</v>
      </c>
      <c r="T45" s="61">
        <v>0</v>
      </c>
      <c r="U45" s="72">
        <v>4</v>
      </c>
      <c r="V45" s="78">
        <v>-4</v>
      </c>
      <c r="W45" s="78">
        <v>-2.4700000000000002</v>
      </c>
      <c r="X45" s="78">
        <v>-1.28</v>
      </c>
      <c r="Y45" s="71">
        <v>1.3</v>
      </c>
      <c r="Z45" s="72">
        <v>3</v>
      </c>
      <c r="AA45" s="78">
        <v>-1.6</v>
      </c>
      <c r="AB45" s="78">
        <v>-1</v>
      </c>
      <c r="AC45" s="78">
        <v>-0.81</v>
      </c>
      <c r="AD45" s="64" t="s">
        <v>25</v>
      </c>
    </row>
    <row r="46" spans="1:30" ht="17.25" thickBot="1">
      <c r="A46" s="73">
        <v>44</v>
      </c>
      <c r="B46" s="58" t="s">
        <v>126</v>
      </c>
      <c r="C46" s="59" t="s">
        <v>1814</v>
      </c>
      <c r="D46" s="70" t="s">
        <v>102</v>
      </c>
      <c r="E46" s="59" t="s">
        <v>67</v>
      </c>
      <c r="F46" s="70" t="s">
        <v>3479</v>
      </c>
      <c r="G46" s="70">
        <v>1997</v>
      </c>
      <c r="H46" s="71">
        <v>6</v>
      </c>
      <c r="I46" s="72">
        <v>187</v>
      </c>
      <c r="J46" s="72">
        <v>31</v>
      </c>
      <c r="K46" s="72">
        <v>34.6</v>
      </c>
      <c r="L46" s="72">
        <v>2.1</v>
      </c>
      <c r="M46" s="71">
        <v>2</v>
      </c>
      <c r="N46" s="72">
        <v>47</v>
      </c>
      <c r="O46" s="61">
        <v>0</v>
      </c>
      <c r="P46" s="71">
        <v>4</v>
      </c>
      <c r="Q46" s="72">
        <v>24</v>
      </c>
      <c r="R46" s="61">
        <v>0</v>
      </c>
      <c r="S46" s="71">
        <v>1.5</v>
      </c>
      <c r="T46" s="72">
        <v>4</v>
      </c>
      <c r="U46" s="72">
        <v>2</v>
      </c>
      <c r="V46" s="79">
        <v>2</v>
      </c>
      <c r="W46" s="79">
        <v>0.96</v>
      </c>
      <c r="X46" s="78">
        <v>-0.82</v>
      </c>
      <c r="Y46" s="71">
        <v>4.2</v>
      </c>
      <c r="Z46" s="72">
        <v>1.8</v>
      </c>
      <c r="AA46" s="79">
        <v>2.4</v>
      </c>
      <c r="AB46" s="79">
        <v>1.1399999999999999</v>
      </c>
      <c r="AC46" s="79">
        <v>0.27</v>
      </c>
      <c r="AD46" s="64" t="s">
        <v>25</v>
      </c>
    </row>
    <row r="47" spans="1:30" ht="17.25" thickBot="1">
      <c r="A47" s="73">
        <v>45</v>
      </c>
      <c r="B47" s="58" t="s">
        <v>2677</v>
      </c>
      <c r="C47" s="59" t="s">
        <v>1814</v>
      </c>
      <c r="D47" s="70" t="s">
        <v>1835</v>
      </c>
      <c r="E47" s="59" t="s">
        <v>2353</v>
      </c>
      <c r="F47" s="70" t="s">
        <v>3480</v>
      </c>
      <c r="G47" s="70">
        <v>1988</v>
      </c>
      <c r="H47" s="71">
        <v>6</v>
      </c>
      <c r="I47" s="72">
        <v>252</v>
      </c>
      <c r="J47" s="72">
        <v>42</v>
      </c>
      <c r="K47" s="72">
        <v>46.7</v>
      </c>
      <c r="L47" s="72">
        <v>2.8</v>
      </c>
      <c r="M47" s="71">
        <v>2</v>
      </c>
      <c r="N47" s="72">
        <v>85</v>
      </c>
      <c r="O47" s="72">
        <v>1</v>
      </c>
      <c r="P47" s="71">
        <v>4</v>
      </c>
      <c r="Q47" s="72">
        <v>21</v>
      </c>
      <c r="R47" s="61">
        <v>0</v>
      </c>
      <c r="S47" s="71">
        <v>0.17</v>
      </c>
      <c r="T47" s="72">
        <v>2</v>
      </c>
      <c r="U47" s="72">
        <v>6</v>
      </c>
      <c r="V47" s="78">
        <v>-4</v>
      </c>
      <c r="W47" s="78">
        <v>-1.43</v>
      </c>
      <c r="X47" s="79">
        <v>1.07</v>
      </c>
      <c r="Y47" s="71">
        <v>2.8</v>
      </c>
      <c r="Z47" s="72">
        <v>6</v>
      </c>
      <c r="AA47" s="78">
        <v>-3.3</v>
      </c>
      <c r="AB47" s="78">
        <v>-1.1599999999999999</v>
      </c>
      <c r="AC47" s="79">
        <v>1.21</v>
      </c>
      <c r="AD47" s="64" t="s">
        <v>25</v>
      </c>
    </row>
    <row r="48" spans="1:30" ht="17.25" thickBot="1">
      <c r="A48" s="73">
        <v>46</v>
      </c>
      <c r="B48" s="58" t="s">
        <v>2740</v>
      </c>
      <c r="C48" s="59" t="s">
        <v>1829</v>
      </c>
      <c r="D48" s="70" t="s">
        <v>104</v>
      </c>
      <c r="E48" s="59" t="s">
        <v>75</v>
      </c>
      <c r="F48" s="70" t="s">
        <v>3481</v>
      </c>
      <c r="G48" s="70">
        <v>1999</v>
      </c>
      <c r="H48" s="71">
        <v>3</v>
      </c>
      <c r="I48" s="72">
        <v>107</v>
      </c>
      <c r="J48" s="72">
        <v>36</v>
      </c>
      <c r="K48" s="72">
        <v>19.8</v>
      </c>
      <c r="L48" s="72">
        <v>1.2</v>
      </c>
      <c r="M48" s="71">
        <v>1</v>
      </c>
      <c r="N48" s="72">
        <v>82</v>
      </c>
      <c r="O48" s="61">
        <v>0</v>
      </c>
      <c r="P48" s="71">
        <v>2</v>
      </c>
      <c r="Q48" s="72">
        <v>13</v>
      </c>
      <c r="R48" s="72">
        <v>3</v>
      </c>
      <c r="S48" s="71">
        <v>1.33</v>
      </c>
      <c r="T48" s="72">
        <v>1</v>
      </c>
      <c r="U48" s="72">
        <v>3</v>
      </c>
      <c r="V48" s="78">
        <v>-2</v>
      </c>
      <c r="W48" s="78">
        <v>-1.68</v>
      </c>
      <c r="X48" s="78">
        <v>-1.06</v>
      </c>
      <c r="Y48" s="71">
        <v>0.4</v>
      </c>
      <c r="Z48" s="72">
        <v>4.5999999999999996</v>
      </c>
      <c r="AA48" s="78">
        <v>-4.2</v>
      </c>
      <c r="AB48" s="78">
        <v>-3.56</v>
      </c>
      <c r="AC48" s="78">
        <v>-2.85</v>
      </c>
      <c r="AD48" s="64" t="s">
        <v>25</v>
      </c>
    </row>
    <row r="49" spans="1:30" ht="17.25" thickBot="1">
      <c r="A49" s="73">
        <v>47</v>
      </c>
      <c r="B49" s="58" t="s">
        <v>3178</v>
      </c>
      <c r="C49" s="59" t="s">
        <v>3179</v>
      </c>
      <c r="D49" s="70" t="s">
        <v>111</v>
      </c>
      <c r="E49" s="59" t="s">
        <v>69</v>
      </c>
      <c r="F49" s="70" t="s">
        <v>3330</v>
      </c>
      <c r="G49" s="70">
        <v>1998</v>
      </c>
      <c r="H49" s="60">
        <v>0</v>
      </c>
      <c r="I49" s="61"/>
      <c r="J49" s="61"/>
      <c r="K49" s="61"/>
      <c r="L49" s="61"/>
      <c r="M49" s="60">
        <v>0</v>
      </c>
      <c r="N49" s="61"/>
      <c r="O49" s="61">
        <v>0</v>
      </c>
      <c r="P49" s="60">
        <v>0</v>
      </c>
      <c r="Q49" s="61"/>
      <c r="R49" s="72">
        <v>3</v>
      </c>
      <c r="S49" s="60"/>
      <c r="T49" s="61"/>
      <c r="U49" s="61"/>
      <c r="V49" s="61"/>
      <c r="W49" s="61"/>
      <c r="X49" s="61"/>
      <c r="Y49" s="60"/>
      <c r="Z49" s="61"/>
      <c r="AA49" s="61"/>
      <c r="AB49" s="61"/>
      <c r="AC49" s="61"/>
      <c r="AD49" s="64" t="s">
        <v>25</v>
      </c>
    </row>
    <row r="50" spans="1:30" ht="17.25" thickBot="1">
      <c r="A50" s="73">
        <v>48</v>
      </c>
      <c r="B50" s="58" t="s">
        <v>2992</v>
      </c>
      <c r="C50" s="59" t="s">
        <v>1840</v>
      </c>
      <c r="D50" s="70" t="s">
        <v>111</v>
      </c>
      <c r="E50" s="59" t="s">
        <v>81</v>
      </c>
      <c r="F50" s="70" t="s">
        <v>3818</v>
      </c>
      <c r="G50" s="70">
        <v>2003</v>
      </c>
      <c r="H50" s="60">
        <v>0</v>
      </c>
      <c r="I50" s="61"/>
      <c r="J50" s="61"/>
      <c r="K50" s="61"/>
      <c r="L50" s="61"/>
      <c r="M50" s="60">
        <v>0</v>
      </c>
      <c r="N50" s="61"/>
      <c r="O50" s="61">
        <v>0</v>
      </c>
      <c r="P50" s="60">
        <v>0</v>
      </c>
      <c r="Q50" s="61"/>
      <c r="R50" s="72">
        <v>1</v>
      </c>
      <c r="S50" s="60"/>
      <c r="T50" s="61"/>
      <c r="U50" s="61"/>
      <c r="V50" s="61"/>
      <c r="W50" s="61"/>
      <c r="X50" s="61"/>
      <c r="Y50" s="60"/>
      <c r="Z50" s="61"/>
      <c r="AA50" s="61"/>
      <c r="AB50" s="61"/>
      <c r="AC50" s="61"/>
      <c r="AD50" s="64" t="s">
        <v>25</v>
      </c>
    </row>
    <row r="51" spans="1:30" ht="17.25" thickBot="1">
      <c r="A51" s="73">
        <v>49</v>
      </c>
      <c r="B51" s="58" t="s">
        <v>3819</v>
      </c>
      <c r="C51" s="59" t="s">
        <v>1820</v>
      </c>
      <c r="D51" s="70" t="s">
        <v>103</v>
      </c>
      <c r="E51" s="59" t="s">
        <v>69</v>
      </c>
      <c r="F51" s="70" t="s">
        <v>3820</v>
      </c>
      <c r="G51" s="70">
        <v>1997</v>
      </c>
      <c r="H51" s="60">
        <v>0</v>
      </c>
      <c r="I51" s="61"/>
      <c r="J51" s="61"/>
      <c r="K51" s="61"/>
      <c r="L51" s="61"/>
      <c r="M51" s="60">
        <v>0</v>
      </c>
      <c r="N51" s="61"/>
      <c r="O51" s="61">
        <v>0</v>
      </c>
      <c r="P51" s="60">
        <v>0</v>
      </c>
      <c r="Q51" s="61"/>
      <c r="R51" s="72">
        <v>1</v>
      </c>
      <c r="S51" s="60"/>
      <c r="T51" s="61"/>
      <c r="U51" s="61"/>
      <c r="V51" s="61"/>
      <c r="W51" s="61"/>
      <c r="X51" s="61"/>
      <c r="Y51" s="60"/>
      <c r="Z51" s="61"/>
      <c r="AA51" s="61"/>
      <c r="AB51" s="61"/>
      <c r="AC51" s="61"/>
      <c r="AD51" s="64" t="s">
        <v>25</v>
      </c>
    </row>
    <row r="52" spans="1:30" ht="17.25" thickBot="1">
      <c r="A52" s="73">
        <v>50</v>
      </c>
      <c r="B52" s="58" t="s">
        <v>2678</v>
      </c>
      <c r="C52" s="59" t="s">
        <v>1828</v>
      </c>
      <c r="D52" s="70" t="s">
        <v>104</v>
      </c>
      <c r="E52" s="59" t="s">
        <v>2668</v>
      </c>
      <c r="F52" s="70" t="s">
        <v>3482</v>
      </c>
      <c r="G52" s="70">
        <v>1994</v>
      </c>
      <c r="H52" s="71">
        <v>5</v>
      </c>
      <c r="I52" s="72">
        <v>450</v>
      </c>
      <c r="J52" s="72">
        <v>90</v>
      </c>
      <c r="K52" s="72">
        <v>100</v>
      </c>
      <c r="L52" s="72">
        <v>5</v>
      </c>
      <c r="M52" s="71">
        <v>5</v>
      </c>
      <c r="N52" s="72">
        <v>90</v>
      </c>
      <c r="O52" s="72">
        <v>5</v>
      </c>
      <c r="P52" s="60">
        <v>0</v>
      </c>
      <c r="Q52" s="61"/>
      <c r="R52" s="61">
        <v>0</v>
      </c>
      <c r="S52" s="71">
        <v>0.2</v>
      </c>
      <c r="T52" s="72">
        <v>3</v>
      </c>
      <c r="U52" s="72">
        <v>11</v>
      </c>
      <c r="V52" s="78">
        <v>-8</v>
      </c>
      <c r="W52" s="78">
        <v>-1.6</v>
      </c>
      <c r="X52" s="61"/>
      <c r="Y52" s="71">
        <v>6.5</v>
      </c>
      <c r="Z52" s="72">
        <v>8.8000000000000007</v>
      </c>
      <c r="AA52" s="78">
        <v>-2.2999999999999998</v>
      </c>
      <c r="AB52" s="78">
        <v>-0.45</v>
      </c>
      <c r="AC52" s="61"/>
      <c r="AD52" s="64" t="s">
        <v>25</v>
      </c>
    </row>
    <row r="53" spans="1:30" ht="17.25" thickBot="1">
      <c r="A53" s="73">
        <v>51</v>
      </c>
      <c r="B53" s="58" t="s">
        <v>3331</v>
      </c>
      <c r="C53" s="59" t="s">
        <v>1816</v>
      </c>
      <c r="D53" s="70" t="s">
        <v>103</v>
      </c>
      <c r="E53" s="59" t="s">
        <v>93</v>
      </c>
      <c r="F53" s="70" t="s">
        <v>3483</v>
      </c>
      <c r="G53" s="70">
        <v>1998</v>
      </c>
      <c r="H53" s="71">
        <v>2</v>
      </c>
      <c r="I53" s="72">
        <v>114</v>
      </c>
      <c r="J53" s="72">
        <v>57</v>
      </c>
      <c r="K53" s="72">
        <v>21.1</v>
      </c>
      <c r="L53" s="72">
        <v>1.3</v>
      </c>
      <c r="M53" s="71">
        <v>2</v>
      </c>
      <c r="N53" s="72">
        <v>57</v>
      </c>
      <c r="O53" s="61">
        <v>0</v>
      </c>
      <c r="P53" s="60">
        <v>0</v>
      </c>
      <c r="Q53" s="61"/>
      <c r="R53" s="61">
        <v>0</v>
      </c>
      <c r="S53" s="71">
        <v>0.5</v>
      </c>
      <c r="T53" s="72">
        <v>1</v>
      </c>
      <c r="U53" s="72">
        <v>1</v>
      </c>
      <c r="V53" s="61">
        <v>0</v>
      </c>
      <c r="W53" s="61">
        <v>0</v>
      </c>
      <c r="X53" s="79">
        <v>1.27</v>
      </c>
      <c r="Y53" s="71">
        <v>0.4</v>
      </c>
      <c r="Z53" s="72">
        <v>2.2999999999999998</v>
      </c>
      <c r="AA53" s="78">
        <v>-1.9</v>
      </c>
      <c r="AB53" s="78">
        <v>-1.52</v>
      </c>
      <c r="AC53" s="78">
        <v>-0.92</v>
      </c>
      <c r="AD53" s="64" t="s">
        <v>25</v>
      </c>
    </row>
    <row r="54" spans="1:30" ht="17.25" thickBot="1">
      <c r="A54" s="73">
        <v>52</v>
      </c>
      <c r="B54" s="58" t="s">
        <v>2679</v>
      </c>
      <c r="C54" s="59" t="s">
        <v>1868</v>
      </c>
      <c r="D54" s="70" t="s">
        <v>103</v>
      </c>
      <c r="E54" s="59" t="s">
        <v>2353</v>
      </c>
      <c r="F54" s="70" t="s">
        <v>3484</v>
      </c>
      <c r="G54" s="70">
        <v>2001</v>
      </c>
      <c r="H54" s="71">
        <v>2</v>
      </c>
      <c r="I54" s="72">
        <v>36</v>
      </c>
      <c r="J54" s="72">
        <v>18</v>
      </c>
      <c r="K54" s="72">
        <v>6.7</v>
      </c>
      <c r="L54" s="72">
        <v>0.4</v>
      </c>
      <c r="M54" s="60">
        <v>0</v>
      </c>
      <c r="N54" s="61"/>
      <c r="O54" s="61">
        <v>0</v>
      </c>
      <c r="P54" s="71">
        <v>2</v>
      </c>
      <c r="Q54" s="72">
        <v>18</v>
      </c>
      <c r="R54" s="72">
        <v>2</v>
      </c>
      <c r="S54" s="60">
        <v>0</v>
      </c>
      <c r="T54" s="61">
        <v>0</v>
      </c>
      <c r="U54" s="72">
        <v>3</v>
      </c>
      <c r="V54" s="78">
        <v>-3</v>
      </c>
      <c r="W54" s="78">
        <v>-7.5</v>
      </c>
      <c r="X54" s="78">
        <v>-5.89</v>
      </c>
      <c r="Y54" s="71">
        <v>0.2</v>
      </c>
      <c r="Z54" s="72">
        <v>1.7</v>
      </c>
      <c r="AA54" s="78">
        <v>-1.4</v>
      </c>
      <c r="AB54" s="78">
        <v>-3.56</v>
      </c>
      <c r="AC54" s="78">
        <v>-1.88</v>
      </c>
      <c r="AD54" s="64" t="s">
        <v>25</v>
      </c>
    </row>
    <row r="55" spans="1:30" ht="17.25" thickBot="1">
      <c r="A55" s="73">
        <v>53</v>
      </c>
      <c r="B55" s="58" t="s">
        <v>127</v>
      </c>
      <c r="C55" s="59" t="s">
        <v>1817</v>
      </c>
      <c r="D55" s="70" t="s">
        <v>1821</v>
      </c>
      <c r="E55" s="59" t="s">
        <v>91</v>
      </c>
      <c r="F55" s="70" t="s">
        <v>3485</v>
      </c>
      <c r="G55" s="70">
        <v>1995</v>
      </c>
      <c r="H55" s="71">
        <v>5</v>
      </c>
      <c r="I55" s="72">
        <v>304</v>
      </c>
      <c r="J55" s="72">
        <v>61</v>
      </c>
      <c r="K55" s="72">
        <v>56.3</v>
      </c>
      <c r="L55" s="72">
        <v>3.4</v>
      </c>
      <c r="M55" s="71">
        <v>3</v>
      </c>
      <c r="N55" s="72">
        <v>76</v>
      </c>
      <c r="O55" s="72">
        <v>1</v>
      </c>
      <c r="P55" s="71">
        <v>2</v>
      </c>
      <c r="Q55" s="72">
        <v>38</v>
      </c>
      <c r="R55" s="72">
        <v>1</v>
      </c>
      <c r="S55" s="71">
        <v>2</v>
      </c>
      <c r="T55" s="72">
        <v>6</v>
      </c>
      <c r="U55" s="72">
        <v>5</v>
      </c>
      <c r="V55" s="79">
        <v>1</v>
      </c>
      <c r="W55" s="79">
        <v>0.3</v>
      </c>
      <c r="X55" s="79">
        <v>0.3</v>
      </c>
      <c r="Y55" s="71">
        <v>4.5999999999999996</v>
      </c>
      <c r="Z55" s="72">
        <v>6.5</v>
      </c>
      <c r="AA55" s="78">
        <v>-1.9</v>
      </c>
      <c r="AB55" s="78">
        <v>-0.56999999999999995</v>
      </c>
      <c r="AC55" s="79">
        <v>0.35</v>
      </c>
      <c r="AD55" s="64" t="s">
        <v>25</v>
      </c>
    </row>
    <row r="56" spans="1:30" ht="17.25" thickBot="1">
      <c r="A56" s="73">
        <v>54</v>
      </c>
      <c r="B56" s="58" t="s">
        <v>1785</v>
      </c>
      <c r="C56" s="59" t="s">
        <v>1814</v>
      </c>
      <c r="D56" s="70" t="s">
        <v>111</v>
      </c>
      <c r="E56" s="59" t="s">
        <v>93</v>
      </c>
      <c r="F56" s="70" t="s">
        <v>3821</v>
      </c>
      <c r="G56" s="70">
        <v>1993</v>
      </c>
      <c r="H56" s="60">
        <v>0</v>
      </c>
      <c r="I56" s="61"/>
      <c r="J56" s="61"/>
      <c r="K56" s="61"/>
      <c r="L56" s="61"/>
      <c r="M56" s="60">
        <v>0</v>
      </c>
      <c r="N56" s="61"/>
      <c r="O56" s="61">
        <v>0</v>
      </c>
      <c r="P56" s="60">
        <v>0</v>
      </c>
      <c r="Q56" s="61"/>
      <c r="R56" s="72">
        <v>6</v>
      </c>
      <c r="S56" s="60"/>
      <c r="T56" s="61"/>
      <c r="U56" s="61"/>
      <c r="V56" s="61"/>
      <c r="W56" s="61"/>
      <c r="X56" s="61"/>
      <c r="Y56" s="60"/>
      <c r="Z56" s="61"/>
      <c r="AA56" s="61"/>
      <c r="AB56" s="61"/>
      <c r="AC56" s="61"/>
      <c r="AD56" s="64" t="s">
        <v>25</v>
      </c>
    </row>
    <row r="57" spans="1:30" ht="17.25" thickBot="1">
      <c r="A57" s="73">
        <v>55</v>
      </c>
      <c r="B57" s="58" t="s">
        <v>2741</v>
      </c>
      <c r="C57" s="59" t="s">
        <v>2742</v>
      </c>
      <c r="D57" s="70" t="s">
        <v>1821</v>
      </c>
      <c r="E57" s="59" t="s">
        <v>2352</v>
      </c>
      <c r="F57" s="70" t="s">
        <v>3486</v>
      </c>
      <c r="G57" s="70">
        <v>1990</v>
      </c>
      <c r="H57" s="71">
        <v>4</v>
      </c>
      <c r="I57" s="72">
        <v>171</v>
      </c>
      <c r="J57" s="72">
        <v>43</v>
      </c>
      <c r="K57" s="72">
        <v>38</v>
      </c>
      <c r="L57" s="72">
        <v>1.9</v>
      </c>
      <c r="M57" s="71">
        <v>3</v>
      </c>
      <c r="N57" s="72">
        <v>42</v>
      </c>
      <c r="O57" s="61">
        <v>0</v>
      </c>
      <c r="P57" s="71">
        <v>1</v>
      </c>
      <c r="Q57" s="72">
        <v>45</v>
      </c>
      <c r="R57" s="72">
        <v>1</v>
      </c>
      <c r="S57" s="71">
        <v>0.25</v>
      </c>
      <c r="T57" s="72">
        <v>3</v>
      </c>
      <c r="U57" s="72">
        <v>4</v>
      </c>
      <c r="V57" s="78">
        <v>-1</v>
      </c>
      <c r="W57" s="78">
        <v>-0.53</v>
      </c>
      <c r="X57" s="79">
        <v>2.0499999999999998</v>
      </c>
      <c r="Y57" s="71">
        <v>1.9</v>
      </c>
      <c r="Z57" s="72">
        <v>2.5</v>
      </c>
      <c r="AA57" s="78">
        <v>-0.6</v>
      </c>
      <c r="AB57" s="78">
        <v>-0.33</v>
      </c>
      <c r="AC57" s="79">
        <v>0.86</v>
      </c>
      <c r="AD57" s="64" t="s">
        <v>25</v>
      </c>
    </row>
    <row r="58" spans="1:30" ht="17.25" thickBot="1">
      <c r="A58" s="73">
        <v>56</v>
      </c>
      <c r="B58" s="58" t="s">
        <v>2680</v>
      </c>
      <c r="C58" s="59" t="s">
        <v>1818</v>
      </c>
      <c r="D58" s="70" t="s">
        <v>103</v>
      </c>
      <c r="E58" s="59" t="s">
        <v>2352</v>
      </c>
      <c r="F58" s="70" t="s">
        <v>3487</v>
      </c>
      <c r="G58" s="70">
        <v>1998</v>
      </c>
      <c r="H58" s="71">
        <v>5</v>
      </c>
      <c r="I58" s="72">
        <v>247</v>
      </c>
      <c r="J58" s="72">
        <v>49</v>
      </c>
      <c r="K58" s="72">
        <v>54.9</v>
      </c>
      <c r="L58" s="72">
        <v>2.7</v>
      </c>
      <c r="M58" s="71">
        <v>3</v>
      </c>
      <c r="N58" s="72">
        <v>67</v>
      </c>
      <c r="O58" s="61">
        <v>0</v>
      </c>
      <c r="P58" s="71">
        <v>2</v>
      </c>
      <c r="Q58" s="72">
        <v>23</v>
      </c>
      <c r="R58" s="61">
        <v>0</v>
      </c>
      <c r="S58" s="71">
        <v>0.2</v>
      </c>
      <c r="T58" s="72">
        <v>2</v>
      </c>
      <c r="U58" s="72">
        <v>8</v>
      </c>
      <c r="V58" s="78">
        <v>-6</v>
      </c>
      <c r="W58" s="78">
        <v>-2.19</v>
      </c>
      <c r="X58" s="78">
        <v>-0.86</v>
      </c>
      <c r="Y58" s="71">
        <v>1.9</v>
      </c>
      <c r="Z58" s="72">
        <v>5.8</v>
      </c>
      <c r="AA58" s="78">
        <v>-3.9</v>
      </c>
      <c r="AB58" s="78">
        <v>-1.44</v>
      </c>
      <c r="AC58" s="78">
        <v>-1.27</v>
      </c>
      <c r="AD58" s="64" t="s">
        <v>25</v>
      </c>
    </row>
    <row r="59" spans="1:30" ht="17.25" thickBot="1">
      <c r="A59" s="73">
        <v>57</v>
      </c>
      <c r="B59" s="58" t="s">
        <v>2743</v>
      </c>
      <c r="C59" s="59" t="s">
        <v>1871</v>
      </c>
      <c r="D59" s="70" t="s">
        <v>111</v>
      </c>
      <c r="E59" s="59" t="s">
        <v>81</v>
      </c>
      <c r="F59" s="70" t="s">
        <v>3822</v>
      </c>
      <c r="G59" s="70">
        <v>2002</v>
      </c>
      <c r="H59" s="60">
        <v>0</v>
      </c>
      <c r="I59" s="61"/>
      <c r="J59" s="61"/>
      <c r="K59" s="61"/>
      <c r="L59" s="61"/>
      <c r="M59" s="60">
        <v>0</v>
      </c>
      <c r="N59" s="61"/>
      <c r="O59" s="61">
        <v>0</v>
      </c>
      <c r="P59" s="60">
        <v>0</v>
      </c>
      <c r="Q59" s="61"/>
      <c r="R59" s="72">
        <v>6</v>
      </c>
      <c r="S59" s="60"/>
      <c r="T59" s="61"/>
      <c r="U59" s="61"/>
      <c r="V59" s="61"/>
      <c r="W59" s="61"/>
      <c r="X59" s="61"/>
      <c r="Y59" s="60"/>
      <c r="Z59" s="61"/>
      <c r="AA59" s="61"/>
      <c r="AB59" s="61"/>
      <c r="AC59" s="61"/>
      <c r="AD59" s="64" t="s">
        <v>25</v>
      </c>
    </row>
    <row r="60" spans="1:30" ht="17.25" thickBot="1">
      <c r="A60" s="73">
        <v>58</v>
      </c>
      <c r="B60" s="58" t="s">
        <v>2681</v>
      </c>
      <c r="C60" s="59" t="s">
        <v>1814</v>
      </c>
      <c r="D60" s="70" t="s">
        <v>103</v>
      </c>
      <c r="E60" s="59" t="s">
        <v>2668</v>
      </c>
      <c r="F60" s="70" t="s">
        <v>3488</v>
      </c>
      <c r="G60" s="70">
        <v>1992</v>
      </c>
      <c r="H60" s="71">
        <v>1</v>
      </c>
      <c r="I60" s="72">
        <v>3</v>
      </c>
      <c r="J60" s="72">
        <v>3</v>
      </c>
      <c r="K60" s="72">
        <v>0.7</v>
      </c>
      <c r="L60" s="61">
        <v>0</v>
      </c>
      <c r="M60" s="60">
        <v>0</v>
      </c>
      <c r="N60" s="61"/>
      <c r="O60" s="61">
        <v>0</v>
      </c>
      <c r="P60" s="71">
        <v>1</v>
      </c>
      <c r="Q60" s="72">
        <v>3</v>
      </c>
      <c r="R60" s="72">
        <v>4</v>
      </c>
      <c r="S60" s="60">
        <v>0</v>
      </c>
      <c r="T60" s="61">
        <v>0</v>
      </c>
      <c r="U60" s="72">
        <v>1</v>
      </c>
      <c r="V60" s="78">
        <v>-1</v>
      </c>
      <c r="W60" s="78">
        <v>-30</v>
      </c>
      <c r="X60" s="78">
        <v>-28.59</v>
      </c>
      <c r="Y60" s="71">
        <v>0.2</v>
      </c>
      <c r="Z60" s="72">
        <v>1.2</v>
      </c>
      <c r="AA60" s="78">
        <v>-0.9</v>
      </c>
      <c r="AB60" s="78">
        <v>-28.13</v>
      </c>
      <c r="AC60" s="78">
        <v>-27.87</v>
      </c>
      <c r="AD60" s="64" t="s">
        <v>25</v>
      </c>
    </row>
    <row r="61" spans="1:30" ht="17.25" thickBot="1">
      <c r="A61" s="73">
        <v>59</v>
      </c>
      <c r="B61" s="58" t="s">
        <v>3073</v>
      </c>
      <c r="C61" s="59" t="s">
        <v>3160</v>
      </c>
      <c r="D61" s="70" t="s">
        <v>102</v>
      </c>
      <c r="E61" s="59" t="s">
        <v>96</v>
      </c>
      <c r="F61" s="70" t="s">
        <v>3489</v>
      </c>
      <c r="G61" s="70">
        <v>1998</v>
      </c>
      <c r="H61" s="71">
        <v>3</v>
      </c>
      <c r="I61" s="72">
        <v>217</v>
      </c>
      <c r="J61" s="72">
        <v>72</v>
      </c>
      <c r="K61" s="72">
        <v>40.200000000000003</v>
      </c>
      <c r="L61" s="72">
        <v>2.4</v>
      </c>
      <c r="M61" s="71">
        <v>3</v>
      </c>
      <c r="N61" s="72">
        <v>72</v>
      </c>
      <c r="O61" s="72">
        <v>1</v>
      </c>
      <c r="P61" s="60">
        <v>0</v>
      </c>
      <c r="Q61" s="61"/>
      <c r="R61" s="61">
        <v>0</v>
      </c>
      <c r="S61" s="71">
        <v>1.33</v>
      </c>
      <c r="T61" s="72">
        <v>3</v>
      </c>
      <c r="U61" s="72">
        <v>3</v>
      </c>
      <c r="V61" s="61">
        <v>0</v>
      </c>
      <c r="W61" s="61">
        <v>0</v>
      </c>
      <c r="X61" s="79">
        <v>1.39</v>
      </c>
      <c r="Y61" s="71">
        <v>3.6</v>
      </c>
      <c r="Z61" s="72">
        <v>2.2000000000000002</v>
      </c>
      <c r="AA61" s="79">
        <v>1.4</v>
      </c>
      <c r="AB61" s="79">
        <v>0.57999999999999996</v>
      </c>
      <c r="AC61" s="79">
        <v>0.77</v>
      </c>
      <c r="AD61" s="64" t="s">
        <v>25</v>
      </c>
    </row>
    <row r="62" spans="1:30" ht="17.25" thickBot="1">
      <c r="A62" s="73">
        <v>60</v>
      </c>
      <c r="B62" s="58" t="s">
        <v>2682</v>
      </c>
      <c r="C62" s="59" t="s">
        <v>1838</v>
      </c>
      <c r="D62" s="70" t="s">
        <v>104</v>
      </c>
      <c r="E62" s="59" t="s">
        <v>2352</v>
      </c>
      <c r="F62" s="70" t="s">
        <v>3490</v>
      </c>
      <c r="G62" s="70">
        <v>2000</v>
      </c>
      <c r="H62" s="71">
        <v>4</v>
      </c>
      <c r="I62" s="72">
        <v>322</v>
      </c>
      <c r="J62" s="72">
        <v>81</v>
      </c>
      <c r="K62" s="72">
        <v>71.599999999999994</v>
      </c>
      <c r="L62" s="72">
        <v>3.6</v>
      </c>
      <c r="M62" s="71">
        <v>4</v>
      </c>
      <c r="N62" s="72">
        <v>81</v>
      </c>
      <c r="O62" s="72">
        <v>1</v>
      </c>
      <c r="P62" s="60">
        <v>0</v>
      </c>
      <c r="Q62" s="61"/>
      <c r="R62" s="61">
        <v>0</v>
      </c>
      <c r="S62" s="71">
        <v>0.25</v>
      </c>
      <c r="T62" s="72">
        <v>2</v>
      </c>
      <c r="U62" s="72">
        <v>9</v>
      </c>
      <c r="V62" s="78">
        <v>-7</v>
      </c>
      <c r="W62" s="78">
        <v>-1.96</v>
      </c>
      <c r="X62" s="78">
        <v>-0.55000000000000004</v>
      </c>
      <c r="Y62" s="71">
        <v>2.4</v>
      </c>
      <c r="Z62" s="72">
        <v>4.7</v>
      </c>
      <c r="AA62" s="78">
        <v>-2.2999999999999998</v>
      </c>
      <c r="AB62" s="78">
        <v>-0.65</v>
      </c>
      <c r="AC62" s="79">
        <v>0.75</v>
      </c>
      <c r="AD62" s="64" t="s">
        <v>25</v>
      </c>
    </row>
    <row r="63" spans="1:30" ht="17.25" thickBot="1">
      <c r="A63" s="73">
        <v>61</v>
      </c>
      <c r="B63" s="58" t="s">
        <v>128</v>
      </c>
      <c r="C63" s="59" t="s">
        <v>1827</v>
      </c>
      <c r="D63" s="70" t="s">
        <v>103</v>
      </c>
      <c r="E63" s="59" t="s">
        <v>95</v>
      </c>
      <c r="F63" s="70" t="s">
        <v>3491</v>
      </c>
      <c r="G63" s="70">
        <v>1996</v>
      </c>
      <c r="H63" s="71">
        <v>6</v>
      </c>
      <c r="I63" s="72">
        <v>526</v>
      </c>
      <c r="J63" s="72">
        <v>88</v>
      </c>
      <c r="K63" s="72">
        <v>97.4</v>
      </c>
      <c r="L63" s="72">
        <v>5.8</v>
      </c>
      <c r="M63" s="71">
        <v>6</v>
      </c>
      <c r="N63" s="72">
        <v>88</v>
      </c>
      <c r="O63" s="72">
        <v>4</v>
      </c>
      <c r="P63" s="60">
        <v>0</v>
      </c>
      <c r="Q63" s="61"/>
      <c r="R63" s="61">
        <v>0</v>
      </c>
      <c r="S63" s="71">
        <v>0.5</v>
      </c>
      <c r="T63" s="72">
        <v>5</v>
      </c>
      <c r="U63" s="72">
        <v>11</v>
      </c>
      <c r="V63" s="78">
        <v>-6</v>
      </c>
      <c r="W63" s="78">
        <v>-1.03</v>
      </c>
      <c r="X63" s="78">
        <v>-1.03</v>
      </c>
      <c r="Y63" s="71">
        <v>7</v>
      </c>
      <c r="Z63" s="72">
        <v>12.4</v>
      </c>
      <c r="AA63" s="78">
        <v>-5.4</v>
      </c>
      <c r="AB63" s="78">
        <v>-0.93</v>
      </c>
      <c r="AC63" s="78">
        <v>-1.86</v>
      </c>
      <c r="AD63" s="64" t="s">
        <v>25</v>
      </c>
    </row>
    <row r="64" spans="1:30" ht="17.25" thickBot="1">
      <c r="A64" s="73">
        <v>62</v>
      </c>
      <c r="B64" s="58" t="s">
        <v>129</v>
      </c>
      <c r="C64" s="59" t="s">
        <v>1841</v>
      </c>
      <c r="D64" s="70" t="s">
        <v>103</v>
      </c>
      <c r="E64" s="59" t="s">
        <v>71</v>
      </c>
      <c r="F64" s="70" t="s">
        <v>3492</v>
      </c>
      <c r="G64" s="70">
        <v>1996</v>
      </c>
      <c r="H64" s="71">
        <v>6</v>
      </c>
      <c r="I64" s="72">
        <v>523</v>
      </c>
      <c r="J64" s="72">
        <v>87</v>
      </c>
      <c r="K64" s="72">
        <v>96.9</v>
      </c>
      <c r="L64" s="72">
        <v>5.8</v>
      </c>
      <c r="M64" s="71">
        <v>6</v>
      </c>
      <c r="N64" s="72">
        <v>87</v>
      </c>
      <c r="O64" s="72">
        <v>5</v>
      </c>
      <c r="P64" s="60">
        <v>0</v>
      </c>
      <c r="Q64" s="61"/>
      <c r="R64" s="61">
        <v>0</v>
      </c>
      <c r="S64" s="71">
        <v>2.33</v>
      </c>
      <c r="T64" s="72">
        <v>15</v>
      </c>
      <c r="U64" s="72">
        <v>7</v>
      </c>
      <c r="V64" s="79">
        <v>8</v>
      </c>
      <c r="W64" s="79">
        <v>1.38</v>
      </c>
      <c r="X64" s="79">
        <v>1.38</v>
      </c>
      <c r="Y64" s="71">
        <v>10.6</v>
      </c>
      <c r="Z64" s="72">
        <v>8.6</v>
      </c>
      <c r="AA64" s="79">
        <v>2</v>
      </c>
      <c r="AB64" s="79">
        <v>0.34</v>
      </c>
      <c r="AC64" s="78">
        <v>-0.49</v>
      </c>
      <c r="AD64" s="64" t="s">
        <v>25</v>
      </c>
    </row>
    <row r="65" spans="1:30" ht="17.25" thickBot="1">
      <c r="A65" s="73">
        <v>63</v>
      </c>
      <c r="B65" s="58" t="s">
        <v>2869</v>
      </c>
      <c r="C65" s="59" t="s">
        <v>1818</v>
      </c>
      <c r="D65" s="70" t="s">
        <v>102</v>
      </c>
      <c r="E65" s="59" t="s">
        <v>65</v>
      </c>
      <c r="F65" s="70" t="s">
        <v>3493</v>
      </c>
      <c r="G65" s="70">
        <v>2003</v>
      </c>
      <c r="H65" s="71">
        <v>2</v>
      </c>
      <c r="I65" s="72">
        <v>2</v>
      </c>
      <c r="J65" s="72">
        <v>1</v>
      </c>
      <c r="K65" s="72">
        <v>0.4</v>
      </c>
      <c r="L65" s="61">
        <v>0</v>
      </c>
      <c r="M65" s="60">
        <v>0</v>
      </c>
      <c r="N65" s="61"/>
      <c r="O65" s="61">
        <v>0</v>
      </c>
      <c r="P65" s="71">
        <v>2</v>
      </c>
      <c r="Q65" s="72">
        <v>1</v>
      </c>
      <c r="R65" s="72">
        <v>3</v>
      </c>
      <c r="S65" s="71">
        <v>3</v>
      </c>
      <c r="T65" s="72">
        <v>1</v>
      </c>
      <c r="U65" s="61">
        <v>0</v>
      </c>
      <c r="V65" s="79">
        <v>1</v>
      </c>
      <c r="W65" s="79">
        <v>45</v>
      </c>
      <c r="X65" s="79">
        <v>42.99</v>
      </c>
      <c r="Y65" s="71">
        <v>0.2</v>
      </c>
      <c r="Z65" s="61">
        <v>0</v>
      </c>
      <c r="AA65" s="79">
        <v>0.2</v>
      </c>
      <c r="AB65" s="79">
        <v>8.48</v>
      </c>
      <c r="AC65" s="79">
        <v>7.02</v>
      </c>
      <c r="AD65" s="64" t="s">
        <v>25</v>
      </c>
    </row>
    <row r="66" spans="1:30" ht="17.25" thickBot="1">
      <c r="A66" s="73">
        <v>64</v>
      </c>
      <c r="B66" s="58" t="s">
        <v>2980</v>
      </c>
      <c r="C66" s="59" t="s">
        <v>1814</v>
      </c>
      <c r="D66" s="70" t="s">
        <v>104</v>
      </c>
      <c r="E66" s="59" t="s">
        <v>2353</v>
      </c>
      <c r="F66" s="70" t="s">
        <v>3343</v>
      </c>
      <c r="G66" s="70">
        <v>2000</v>
      </c>
      <c r="H66" s="71">
        <v>3</v>
      </c>
      <c r="I66" s="72">
        <v>150</v>
      </c>
      <c r="J66" s="72">
        <v>50</v>
      </c>
      <c r="K66" s="72">
        <v>27.8</v>
      </c>
      <c r="L66" s="72">
        <v>1.7</v>
      </c>
      <c r="M66" s="71">
        <v>2</v>
      </c>
      <c r="N66" s="72">
        <v>65</v>
      </c>
      <c r="O66" s="61">
        <v>0</v>
      </c>
      <c r="P66" s="71">
        <v>1</v>
      </c>
      <c r="Q66" s="72">
        <v>20</v>
      </c>
      <c r="R66" s="72">
        <v>1</v>
      </c>
      <c r="S66" s="60">
        <v>0</v>
      </c>
      <c r="T66" s="72">
        <v>2</v>
      </c>
      <c r="U66" s="72">
        <v>4</v>
      </c>
      <c r="V66" s="78">
        <v>-2</v>
      </c>
      <c r="W66" s="78">
        <v>-1.2</v>
      </c>
      <c r="X66" s="79">
        <v>1.1100000000000001</v>
      </c>
      <c r="Y66" s="71">
        <v>2.1</v>
      </c>
      <c r="Z66" s="72">
        <v>3.6</v>
      </c>
      <c r="AA66" s="78">
        <v>-1.5</v>
      </c>
      <c r="AB66" s="78">
        <v>-0.92</v>
      </c>
      <c r="AC66" s="79">
        <v>1.22</v>
      </c>
      <c r="AD66" s="64" t="s">
        <v>25</v>
      </c>
    </row>
    <row r="67" spans="1:30" ht="17.25" thickBot="1">
      <c r="A67" s="73">
        <v>65</v>
      </c>
      <c r="B67" s="58" t="s">
        <v>130</v>
      </c>
      <c r="C67" s="59" t="s">
        <v>1832</v>
      </c>
      <c r="D67" s="70" t="s">
        <v>104</v>
      </c>
      <c r="E67" s="59" t="s">
        <v>87</v>
      </c>
      <c r="F67" s="70" t="s">
        <v>3494</v>
      </c>
      <c r="G67" s="70">
        <v>1991</v>
      </c>
      <c r="H67" s="71">
        <v>5</v>
      </c>
      <c r="I67" s="72">
        <v>428</v>
      </c>
      <c r="J67" s="72">
        <v>86</v>
      </c>
      <c r="K67" s="72">
        <v>79.3</v>
      </c>
      <c r="L67" s="72">
        <v>4.8</v>
      </c>
      <c r="M67" s="71">
        <v>5</v>
      </c>
      <c r="N67" s="72">
        <v>86</v>
      </c>
      <c r="O67" s="72">
        <v>4</v>
      </c>
      <c r="P67" s="60">
        <v>0</v>
      </c>
      <c r="Q67" s="61"/>
      <c r="R67" s="61">
        <v>0</v>
      </c>
      <c r="S67" s="71">
        <v>1.2</v>
      </c>
      <c r="T67" s="72">
        <v>5</v>
      </c>
      <c r="U67" s="72">
        <v>8</v>
      </c>
      <c r="V67" s="78">
        <v>-3</v>
      </c>
      <c r="W67" s="78">
        <v>-0.63</v>
      </c>
      <c r="X67" s="78">
        <v>-1.43</v>
      </c>
      <c r="Y67" s="71">
        <v>5.2</v>
      </c>
      <c r="Z67" s="72">
        <v>7.5</v>
      </c>
      <c r="AA67" s="78">
        <v>-2.2999999999999998</v>
      </c>
      <c r="AB67" s="78">
        <v>-0.47</v>
      </c>
      <c r="AC67" s="78">
        <v>-0.64</v>
      </c>
      <c r="AD67" s="64" t="s">
        <v>25</v>
      </c>
    </row>
    <row r="68" spans="1:30" ht="17.25" thickBot="1">
      <c r="A68" s="73">
        <v>66</v>
      </c>
      <c r="B68" s="58" t="s">
        <v>131</v>
      </c>
      <c r="C68" s="59" t="s">
        <v>1820</v>
      </c>
      <c r="D68" s="70" t="s">
        <v>104</v>
      </c>
      <c r="E68" s="59" t="s">
        <v>67</v>
      </c>
      <c r="F68" s="70" t="s">
        <v>3495</v>
      </c>
      <c r="G68" s="70">
        <v>2000</v>
      </c>
      <c r="H68" s="71">
        <v>5</v>
      </c>
      <c r="I68" s="72">
        <v>446</v>
      </c>
      <c r="J68" s="72">
        <v>89</v>
      </c>
      <c r="K68" s="72">
        <v>82.6</v>
      </c>
      <c r="L68" s="72">
        <v>5</v>
      </c>
      <c r="M68" s="71">
        <v>5</v>
      </c>
      <c r="N68" s="72">
        <v>89</v>
      </c>
      <c r="O68" s="72">
        <v>4</v>
      </c>
      <c r="P68" s="60">
        <v>0</v>
      </c>
      <c r="Q68" s="61"/>
      <c r="R68" s="61">
        <v>0</v>
      </c>
      <c r="S68" s="71">
        <v>1.8</v>
      </c>
      <c r="T68" s="72">
        <v>15</v>
      </c>
      <c r="U68" s="72">
        <v>3</v>
      </c>
      <c r="V68" s="79">
        <v>12</v>
      </c>
      <c r="W68" s="79">
        <v>2.42</v>
      </c>
      <c r="X68" s="79">
        <v>5.29</v>
      </c>
      <c r="Y68" s="71">
        <v>10.6</v>
      </c>
      <c r="Z68" s="72">
        <v>4.7</v>
      </c>
      <c r="AA68" s="79">
        <v>5.9</v>
      </c>
      <c r="AB68" s="79">
        <v>1.18</v>
      </c>
      <c r="AC68" s="79">
        <v>1.28</v>
      </c>
      <c r="AD68" s="64" t="s">
        <v>25</v>
      </c>
    </row>
    <row r="69" spans="1:30" ht="17.25" thickBot="1">
      <c r="A69" s="73">
        <v>67</v>
      </c>
      <c r="B69" s="58" t="s">
        <v>132</v>
      </c>
      <c r="C69" s="59" t="s">
        <v>1814</v>
      </c>
      <c r="D69" s="70" t="s">
        <v>1821</v>
      </c>
      <c r="E69" s="59" t="s">
        <v>91</v>
      </c>
      <c r="F69" s="70" t="s">
        <v>3496</v>
      </c>
      <c r="G69" s="70">
        <v>1996</v>
      </c>
      <c r="H69" s="71">
        <v>6</v>
      </c>
      <c r="I69" s="72">
        <v>540</v>
      </c>
      <c r="J69" s="72">
        <v>90</v>
      </c>
      <c r="K69" s="72">
        <v>100</v>
      </c>
      <c r="L69" s="72">
        <v>6</v>
      </c>
      <c r="M69" s="71">
        <v>6</v>
      </c>
      <c r="N69" s="72">
        <v>90</v>
      </c>
      <c r="O69" s="72">
        <v>6</v>
      </c>
      <c r="P69" s="60">
        <v>0</v>
      </c>
      <c r="Q69" s="61"/>
      <c r="R69" s="61">
        <v>0</v>
      </c>
      <c r="S69" s="71">
        <v>1.67</v>
      </c>
      <c r="T69" s="72">
        <v>11</v>
      </c>
      <c r="U69" s="72">
        <v>10</v>
      </c>
      <c r="V69" s="79">
        <v>1</v>
      </c>
      <c r="W69" s="79">
        <v>0.17</v>
      </c>
      <c r="X69" s="61"/>
      <c r="Y69" s="71">
        <v>9</v>
      </c>
      <c r="Z69" s="72">
        <v>13.3</v>
      </c>
      <c r="AA69" s="78">
        <v>-4.3</v>
      </c>
      <c r="AB69" s="78">
        <v>-0.72</v>
      </c>
      <c r="AC69" s="61"/>
      <c r="AD69" s="64" t="s">
        <v>25</v>
      </c>
    </row>
    <row r="70" spans="1:30" ht="17.25" thickBot="1">
      <c r="A70" s="73">
        <v>68</v>
      </c>
      <c r="B70" s="58" t="s">
        <v>2744</v>
      </c>
      <c r="C70" s="59" t="s">
        <v>1814</v>
      </c>
      <c r="D70" s="70" t="s">
        <v>104</v>
      </c>
      <c r="E70" s="59" t="s">
        <v>96</v>
      </c>
      <c r="F70" s="70" t="s">
        <v>3497</v>
      </c>
      <c r="G70" s="70">
        <v>2002</v>
      </c>
      <c r="H70" s="71">
        <v>4</v>
      </c>
      <c r="I70" s="72">
        <v>360</v>
      </c>
      <c r="J70" s="72">
        <v>90</v>
      </c>
      <c r="K70" s="72">
        <v>66.7</v>
      </c>
      <c r="L70" s="72">
        <v>4</v>
      </c>
      <c r="M70" s="71">
        <v>4</v>
      </c>
      <c r="N70" s="72">
        <v>90</v>
      </c>
      <c r="O70" s="72">
        <v>4</v>
      </c>
      <c r="P70" s="60">
        <v>0</v>
      </c>
      <c r="Q70" s="61"/>
      <c r="R70" s="72">
        <v>2</v>
      </c>
      <c r="S70" s="71">
        <v>1</v>
      </c>
      <c r="T70" s="72">
        <v>5</v>
      </c>
      <c r="U70" s="72">
        <v>5</v>
      </c>
      <c r="V70" s="61">
        <v>0</v>
      </c>
      <c r="W70" s="61">
        <v>0</v>
      </c>
      <c r="X70" s="79">
        <v>2.5</v>
      </c>
      <c r="Y70" s="71">
        <v>6.1</v>
      </c>
      <c r="Z70" s="72">
        <v>4.3</v>
      </c>
      <c r="AA70" s="79">
        <v>1.8</v>
      </c>
      <c r="AB70" s="79">
        <v>0.45</v>
      </c>
      <c r="AC70" s="79">
        <v>0.99</v>
      </c>
      <c r="AD70" s="64" t="s">
        <v>25</v>
      </c>
    </row>
    <row r="71" spans="1:30" ht="17.25" thickBot="1">
      <c r="A71" s="73">
        <v>69</v>
      </c>
      <c r="B71" s="58" t="s">
        <v>2993</v>
      </c>
      <c r="C71" s="59" t="s">
        <v>1814</v>
      </c>
      <c r="D71" s="70" t="s">
        <v>103</v>
      </c>
      <c r="E71" s="59" t="s">
        <v>77</v>
      </c>
      <c r="F71" s="70" t="s">
        <v>3823</v>
      </c>
      <c r="G71" s="70">
        <v>2003</v>
      </c>
      <c r="H71" s="60">
        <v>0</v>
      </c>
      <c r="I71" s="61"/>
      <c r="J71" s="61"/>
      <c r="K71" s="61"/>
      <c r="L71" s="61"/>
      <c r="M71" s="60">
        <v>0</v>
      </c>
      <c r="N71" s="61"/>
      <c r="O71" s="61">
        <v>0</v>
      </c>
      <c r="P71" s="60">
        <v>0</v>
      </c>
      <c r="Q71" s="61"/>
      <c r="R71" s="72">
        <v>2</v>
      </c>
      <c r="S71" s="60"/>
      <c r="T71" s="61"/>
      <c r="U71" s="61"/>
      <c r="V71" s="61"/>
      <c r="W71" s="61"/>
      <c r="X71" s="61"/>
      <c r="Y71" s="60"/>
      <c r="Z71" s="61"/>
      <c r="AA71" s="61"/>
      <c r="AB71" s="61"/>
      <c r="AC71" s="61"/>
      <c r="AD71" s="64" t="s">
        <v>25</v>
      </c>
    </row>
    <row r="72" spans="1:30" ht="17.25" thickBot="1">
      <c r="A72" s="73">
        <v>70</v>
      </c>
      <c r="B72" s="58" t="s">
        <v>3498</v>
      </c>
      <c r="C72" s="59" t="s">
        <v>1842</v>
      </c>
      <c r="D72" s="70" t="s">
        <v>102</v>
      </c>
      <c r="E72" s="59" t="s">
        <v>81</v>
      </c>
      <c r="F72" s="70" t="s">
        <v>3499</v>
      </c>
      <c r="G72" s="70">
        <v>2001</v>
      </c>
      <c r="H72" s="71">
        <v>1</v>
      </c>
      <c r="I72" s="72">
        <v>12</v>
      </c>
      <c r="J72" s="72">
        <v>12</v>
      </c>
      <c r="K72" s="72">
        <v>2.2000000000000002</v>
      </c>
      <c r="L72" s="72">
        <v>0.1</v>
      </c>
      <c r="M72" s="60">
        <v>0</v>
      </c>
      <c r="N72" s="61"/>
      <c r="O72" s="61">
        <v>0</v>
      </c>
      <c r="P72" s="71">
        <v>1</v>
      </c>
      <c r="Q72" s="72">
        <v>12</v>
      </c>
      <c r="R72" s="61">
        <v>0</v>
      </c>
      <c r="S72" s="60">
        <v>0</v>
      </c>
      <c r="T72" s="61">
        <v>0</v>
      </c>
      <c r="U72" s="61">
        <v>0</v>
      </c>
      <c r="V72" s="61">
        <v>0</v>
      </c>
      <c r="W72" s="61">
        <v>0</v>
      </c>
      <c r="X72" s="79">
        <v>0.17</v>
      </c>
      <c r="Y72" s="71">
        <v>0.2</v>
      </c>
      <c r="Z72" s="72">
        <v>0.4</v>
      </c>
      <c r="AA72" s="78">
        <v>-0.2</v>
      </c>
      <c r="AB72" s="78">
        <v>-1.68</v>
      </c>
      <c r="AC72" s="78">
        <v>-2.61</v>
      </c>
      <c r="AD72" s="64" t="s">
        <v>25</v>
      </c>
    </row>
    <row r="73" spans="1:30" ht="17.25" thickBot="1">
      <c r="A73" s="73">
        <v>71</v>
      </c>
      <c r="B73" s="58" t="s">
        <v>2683</v>
      </c>
      <c r="C73" s="59" t="s">
        <v>1814</v>
      </c>
      <c r="D73" s="70" t="s">
        <v>1812</v>
      </c>
      <c r="E73" s="59" t="s">
        <v>2353</v>
      </c>
      <c r="F73" s="70" t="s">
        <v>3500</v>
      </c>
      <c r="G73" s="70">
        <v>2003</v>
      </c>
      <c r="H73" s="71">
        <v>2</v>
      </c>
      <c r="I73" s="72">
        <v>21</v>
      </c>
      <c r="J73" s="72">
        <v>11</v>
      </c>
      <c r="K73" s="72">
        <v>3.9</v>
      </c>
      <c r="L73" s="72">
        <v>0.2</v>
      </c>
      <c r="M73" s="60">
        <v>0</v>
      </c>
      <c r="N73" s="61"/>
      <c r="O73" s="61">
        <v>0</v>
      </c>
      <c r="P73" s="71">
        <v>2</v>
      </c>
      <c r="Q73" s="72">
        <v>11</v>
      </c>
      <c r="R73" s="72">
        <v>2</v>
      </c>
      <c r="S73" s="60">
        <v>0</v>
      </c>
      <c r="T73" s="61">
        <v>0</v>
      </c>
      <c r="U73" s="72">
        <v>1</v>
      </c>
      <c r="V73" s="78">
        <v>-1</v>
      </c>
      <c r="W73" s="78">
        <v>-4.29</v>
      </c>
      <c r="X73" s="78">
        <v>-2.38</v>
      </c>
      <c r="Y73" s="71">
        <v>0.3</v>
      </c>
      <c r="Z73" s="72">
        <v>0.1</v>
      </c>
      <c r="AA73" s="79">
        <v>0.2</v>
      </c>
      <c r="AB73" s="79">
        <v>0.74</v>
      </c>
      <c r="AC73" s="79">
        <v>2.65</v>
      </c>
      <c r="AD73" s="64" t="s">
        <v>25</v>
      </c>
    </row>
    <row r="74" spans="1:30" ht="17.25" thickBot="1">
      <c r="A74" s="73">
        <v>72</v>
      </c>
      <c r="B74" s="58" t="s">
        <v>661</v>
      </c>
      <c r="C74" s="59" t="s">
        <v>1840</v>
      </c>
      <c r="D74" s="70" t="s">
        <v>1821</v>
      </c>
      <c r="E74" s="59" t="s">
        <v>95</v>
      </c>
      <c r="F74" s="70" t="s">
        <v>3501</v>
      </c>
      <c r="G74" s="70">
        <v>1997</v>
      </c>
      <c r="H74" s="71">
        <v>6</v>
      </c>
      <c r="I74" s="72">
        <v>149</v>
      </c>
      <c r="J74" s="72">
        <v>25</v>
      </c>
      <c r="K74" s="72">
        <v>27.6</v>
      </c>
      <c r="L74" s="72">
        <v>1.7</v>
      </c>
      <c r="M74" s="71">
        <v>1</v>
      </c>
      <c r="N74" s="72">
        <v>74</v>
      </c>
      <c r="O74" s="61">
        <v>0</v>
      </c>
      <c r="P74" s="71">
        <v>5</v>
      </c>
      <c r="Q74" s="72">
        <v>15</v>
      </c>
      <c r="R74" s="61">
        <v>0</v>
      </c>
      <c r="S74" s="71">
        <v>0.5</v>
      </c>
      <c r="T74" s="72">
        <v>1</v>
      </c>
      <c r="U74" s="72">
        <v>2</v>
      </c>
      <c r="V74" s="78">
        <v>-1</v>
      </c>
      <c r="W74" s="78">
        <v>-0.6</v>
      </c>
      <c r="X74" s="79">
        <v>0.55000000000000004</v>
      </c>
      <c r="Y74" s="71">
        <v>2.8</v>
      </c>
      <c r="Z74" s="72">
        <v>3</v>
      </c>
      <c r="AA74" s="78">
        <v>-0.2</v>
      </c>
      <c r="AB74" s="78">
        <v>-0.12</v>
      </c>
      <c r="AC74" s="79">
        <v>1.05</v>
      </c>
      <c r="AD74" s="64" t="s">
        <v>25</v>
      </c>
    </row>
    <row r="75" spans="1:30" ht="17.25" thickBot="1">
      <c r="A75" s="73">
        <v>73</v>
      </c>
      <c r="B75" s="58" t="s">
        <v>2684</v>
      </c>
      <c r="C75" s="59" t="s">
        <v>1813</v>
      </c>
      <c r="D75" s="70" t="s">
        <v>102</v>
      </c>
      <c r="E75" s="59" t="s">
        <v>2668</v>
      </c>
      <c r="F75" s="70" t="s">
        <v>3502</v>
      </c>
      <c r="G75" s="70">
        <v>1998</v>
      </c>
      <c r="H75" s="71">
        <v>5</v>
      </c>
      <c r="I75" s="72">
        <v>212</v>
      </c>
      <c r="J75" s="72">
        <v>42</v>
      </c>
      <c r="K75" s="72">
        <v>47.1</v>
      </c>
      <c r="L75" s="72">
        <v>2.4</v>
      </c>
      <c r="M75" s="71">
        <v>2</v>
      </c>
      <c r="N75" s="72">
        <v>72</v>
      </c>
      <c r="O75" s="61">
        <v>0</v>
      </c>
      <c r="P75" s="71">
        <v>3</v>
      </c>
      <c r="Q75" s="72">
        <v>23</v>
      </c>
      <c r="R75" s="61">
        <v>0</v>
      </c>
      <c r="S75" s="71">
        <v>0.2</v>
      </c>
      <c r="T75" s="72">
        <v>3</v>
      </c>
      <c r="U75" s="72">
        <v>7</v>
      </c>
      <c r="V75" s="78">
        <v>-4</v>
      </c>
      <c r="W75" s="78">
        <v>-1.7</v>
      </c>
      <c r="X75" s="78">
        <v>-0.19</v>
      </c>
      <c r="Y75" s="71">
        <v>4</v>
      </c>
      <c r="Z75" s="72">
        <v>4.7</v>
      </c>
      <c r="AA75" s="78">
        <v>-0.7</v>
      </c>
      <c r="AB75" s="78">
        <v>-0.3</v>
      </c>
      <c r="AC75" s="79">
        <v>0.28999999999999998</v>
      </c>
      <c r="AD75" s="64" t="s">
        <v>25</v>
      </c>
    </row>
    <row r="76" spans="1:30" ht="17.25" thickBot="1">
      <c r="A76" s="73">
        <v>74</v>
      </c>
      <c r="B76" s="58" t="s">
        <v>2685</v>
      </c>
      <c r="C76" s="59" t="s">
        <v>1814</v>
      </c>
      <c r="D76" s="70" t="s">
        <v>103</v>
      </c>
      <c r="E76" s="59" t="s">
        <v>2352</v>
      </c>
      <c r="F76" s="70" t="s">
        <v>3503</v>
      </c>
      <c r="G76" s="70">
        <v>1995</v>
      </c>
      <c r="H76" s="71">
        <v>4</v>
      </c>
      <c r="I76" s="72">
        <v>221</v>
      </c>
      <c r="J76" s="72">
        <v>55</v>
      </c>
      <c r="K76" s="72">
        <v>49.1</v>
      </c>
      <c r="L76" s="72">
        <v>2.5</v>
      </c>
      <c r="M76" s="71">
        <v>2</v>
      </c>
      <c r="N76" s="72">
        <v>88</v>
      </c>
      <c r="O76" s="72">
        <v>1</v>
      </c>
      <c r="P76" s="71">
        <v>2</v>
      </c>
      <c r="Q76" s="72">
        <v>23</v>
      </c>
      <c r="R76" s="72">
        <v>1</v>
      </c>
      <c r="S76" s="71">
        <v>0.25</v>
      </c>
      <c r="T76" s="72">
        <v>2</v>
      </c>
      <c r="U76" s="72">
        <v>5</v>
      </c>
      <c r="V76" s="78">
        <v>-3</v>
      </c>
      <c r="W76" s="78">
        <v>-1.22</v>
      </c>
      <c r="X76" s="79">
        <v>1.1399999999999999</v>
      </c>
      <c r="Y76" s="71">
        <v>2.5</v>
      </c>
      <c r="Z76" s="72">
        <v>2.8</v>
      </c>
      <c r="AA76" s="78">
        <v>-0.3</v>
      </c>
      <c r="AB76" s="78">
        <v>-0.12</v>
      </c>
      <c r="AC76" s="79">
        <v>1.46</v>
      </c>
      <c r="AD76" s="64" t="s">
        <v>25</v>
      </c>
    </row>
    <row r="77" spans="1:30" ht="17.25" thickBot="1">
      <c r="A77" s="73">
        <v>75</v>
      </c>
      <c r="B77" s="58" t="s">
        <v>2686</v>
      </c>
      <c r="C77" s="59" t="s">
        <v>1827</v>
      </c>
      <c r="D77" s="70" t="s">
        <v>1812</v>
      </c>
      <c r="E77" s="59" t="s">
        <v>2352</v>
      </c>
      <c r="F77" s="70" t="s">
        <v>3504</v>
      </c>
      <c r="G77" s="70">
        <v>1998</v>
      </c>
      <c r="H77" s="71">
        <v>4</v>
      </c>
      <c r="I77" s="72">
        <v>81</v>
      </c>
      <c r="J77" s="72">
        <v>20</v>
      </c>
      <c r="K77" s="72">
        <v>18</v>
      </c>
      <c r="L77" s="72">
        <v>0.9</v>
      </c>
      <c r="M77" s="60">
        <v>0</v>
      </c>
      <c r="N77" s="61"/>
      <c r="O77" s="61">
        <v>0</v>
      </c>
      <c r="P77" s="71">
        <v>4</v>
      </c>
      <c r="Q77" s="72">
        <v>20</v>
      </c>
      <c r="R77" s="61">
        <v>0</v>
      </c>
      <c r="S77" s="60">
        <v>0</v>
      </c>
      <c r="T77" s="72">
        <v>1</v>
      </c>
      <c r="U77" s="72">
        <v>1</v>
      </c>
      <c r="V77" s="61">
        <v>0</v>
      </c>
      <c r="W77" s="61">
        <v>0</v>
      </c>
      <c r="X77" s="79">
        <v>2.2000000000000002</v>
      </c>
      <c r="Y77" s="71">
        <v>1.6</v>
      </c>
      <c r="Z77" s="72">
        <v>1.6</v>
      </c>
      <c r="AA77" s="78">
        <v>-0.1</v>
      </c>
      <c r="AB77" s="78">
        <v>-0.1</v>
      </c>
      <c r="AC77" s="79">
        <v>0.94</v>
      </c>
      <c r="AD77" s="64" t="s">
        <v>25</v>
      </c>
    </row>
    <row r="78" spans="1:30" ht="17.25" thickBot="1">
      <c r="A78" s="73">
        <v>76</v>
      </c>
      <c r="B78" s="58" t="s">
        <v>134</v>
      </c>
      <c r="C78" s="59" t="s">
        <v>1822</v>
      </c>
      <c r="D78" s="70" t="s">
        <v>104</v>
      </c>
      <c r="E78" s="59" t="s">
        <v>93</v>
      </c>
      <c r="F78" s="70" t="s">
        <v>3505</v>
      </c>
      <c r="G78" s="70">
        <v>2002</v>
      </c>
      <c r="H78" s="71">
        <v>6</v>
      </c>
      <c r="I78" s="72">
        <v>145</v>
      </c>
      <c r="J78" s="72">
        <v>24</v>
      </c>
      <c r="K78" s="72">
        <v>26.9</v>
      </c>
      <c r="L78" s="72">
        <v>1.6</v>
      </c>
      <c r="M78" s="71">
        <v>1</v>
      </c>
      <c r="N78" s="72">
        <v>84</v>
      </c>
      <c r="O78" s="61">
        <v>0</v>
      </c>
      <c r="P78" s="71">
        <v>5</v>
      </c>
      <c r="Q78" s="72">
        <v>12</v>
      </c>
      <c r="R78" s="61">
        <v>0</v>
      </c>
      <c r="S78" s="71">
        <v>0.67</v>
      </c>
      <c r="T78" s="72">
        <v>1</v>
      </c>
      <c r="U78" s="72">
        <v>3</v>
      </c>
      <c r="V78" s="78">
        <v>-2</v>
      </c>
      <c r="W78" s="78">
        <v>-1.24</v>
      </c>
      <c r="X78" s="78">
        <v>-0.33</v>
      </c>
      <c r="Y78" s="71">
        <v>2.1</v>
      </c>
      <c r="Z78" s="72">
        <v>3.3</v>
      </c>
      <c r="AA78" s="78">
        <v>-1.2</v>
      </c>
      <c r="AB78" s="78">
        <v>-0.75</v>
      </c>
      <c r="AC78" s="79">
        <v>0.06</v>
      </c>
      <c r="AD78" s="64" t="s">
        <v>25</v>
      </c>
    </row>
    <row r="79" spans="1:30" ht="17.25" thickBot="1">
      <c r="A79" s="73">
        <v>77</v>
      </c>
      <c r="B79" s="58" t="s">
        <v>783</v>
      </c>
      <c r="C79" s="59" t="s">
        <v>1823</v>
      </c>
      <c r="D79" s="70" t="s">
        <v>102</v>
      </c>
      <c r="E79" s="59" t="s">
        <v>73</v>
      </c>
      <c r="F79" s="70" t="s">
        <v>3506</v>
      </c>
      <c r="G79" s="70">
        <v>2004</v>
      </c>
      <c r="H79" s="71">
        <v>1</v>
      </c>
      <c r="I79" s="72">
        <v>45</v>
      </c>
      <c r="J79" s="72">
        <v>45</v>
      </c>
      <c r="K79" s="72">
        <v>8.3000000000000007</v>
      </c>
      <c r="L79" s="72">
        <v>0.5</v>
      </c>
      <c r="M79" s="71">
        <v>1</v>
      </c>
      <c r="N79" s="72">
        <v>45</v>
      </c>
      <c r="O79" s="61">
        <v>0</v>
      </c>
      <c r="P79" s="60">
        <v>0</v>
      </c>
      <c r="Q79" s="61"/>
      <c r="R79" s="72">
        <v>3</v>
      </c>
      <c r="S79" s="71">
        <v>3</v>
      </c>
      <c r="T79" s="72">
        <v>1</v>
      </c>
      <c r="U79" s="72">
        <v>1</v>
      </c>
      <c r="V79" s="61">
        <v>0</v>
      </c>
      <c r="W79" s="61">
        <v>0</v>
      </c>
      <c r="X79" s="78">
        <v>-1.82</v>
      </c>
      <c r="Y79" s="71">
        <v>0.3</v>
      </c>
      <c r="Z79" s="72">
        <v>0.4</v>
      </c>
      <c r="AA79" s="78">
        <v>-0.1</v>
      </c>
      <c r="AB79" s="78">
        <v>-0.1</v>
      </c>
      <c r="AC79" s="78">
        <v>-0.59</v>
      </c>
      <c r="AD79" s="64" t="s">
        <v>25</v>
      </c>
    </row>
    <row r="80" spans="1:30" ht="17.25" thickBot="1">
      <c r="A80" s="73">
        <v>78</v>
      </c>
      <c r="B80" s="58" t="s">
        <v>2981</v>
      </c>
      <c r="C80" s="59" t="s">
        <v>1814</v>
      </c>
      <c r="D80" s="70" t="s">
        <v>104</v>
      </c>
      <c r="E80" s="59" t="s">
        <v>2668</v>
      </c>
      <c r="F80" s="70" t="s">
        <v>3507</v>
      </c>
      <c r="G80" s="70">
        <v>1996</v>
      </c>
      <c r="H80" s="71">
        <v>4</v>
      </c>
      <c r="I80" s="72">
        <v>336</v>
      </c>
      <c r="J80" s="72">
        <v>84</v>
      </c>
      <c r="K80" s="72">
        <v>74.7</v>
      </c>
      <c r="L80" s="72">
        <v>3.7</v>
      </c>
      <c r="M80" s="71">
        <v>4</v>
      </c>
      <c r="N80" s="72">
        <v>84</v>
      </c>
      <c r="O80" s="72">
        <v>2</v>
      </c>
      <c r="P80" s="60">
        <v>0</v>
      </c>
      <c r="Q80" s="61"/>
      <c r="R80" s="61">
        <v>0</v>
      </c>
      <c r="S80" s="71">
        <v>0.25</v>
      </c>
      <c r="T80" s="72">
        <v>2</v>
      </c>
      <c r="U80" s="72">
        <v>7</v>
      </c>
      <c r="V80" s="78">
        <v>-5</v>
      </c>
      <c r="W80" s="78">
        <v>-1.34</v>
      </c>
      <c r="X80" s="79">
        <v>1.03</v>
      </c>
      <c r="Y80" s="71">
        <v>4.5</v>
      </c>
      <c r="Z80" s="72">
        <v>4.7</v>
      </c>
      <c r="AA80" s="78">
        <v>-0.2</v>
      </c>
      <c r="AB80" s="78">
        <v>-0.04</v>
      </c>
      <c r="AC80" s="79">
        <v>1.61</v>
      </c>
      <c r="AD80" s="64" t="s">
        <v>25</v>
      </c>
    </row>
    <row r="81" spans="1:30" ht="17.25" thickBot="1">
      <c r="A81" s="73">
        <v>79</v>
      </c>
      <c r="B81" s="58" t="s">
        <v>135</v>
      </c>
      <c r="C81" s="59" t="s">
        <v>1814</v>
      </c>
      <c r="D81" s="70" t="s">
        <v>104</v>
      </c>
      <c r="E81" s="59" t="s">
        <v>67</v>
      </c>
      <c r="F81" s="70" t="s">
        <v>3508</v>
      </c>
      <c r="G81" s="70">
        <v>1992</v>
      </c>
      <c r="H81" s="71">
        <v>6</v>
      </c>
      <c r="I81" s="72">
        <v>540</v>
      </c>
      <c r="J81" s="72">
        <v>90</v>
      </c>
      <c r="K81" s="72">
        <v>100</v>
      </c>
      <c r="L81" s="72">
        <v>6</v>
      </c>
      <c r="M81" s="71">
        <v>6</v>
      </c>
      <c r="N81" s="72">
        <v>90</v>
      </c>
      <c r="O81" s="72">
        <v>6</v>
      </c>
      <c r="P81" s="60">
        <v>0</v>
      </c>
      <c r="Q81" s="61"/>
      <c r="R81" s="61">
        <v>0</v>
      </c>
      <c r="S81" s="71">
        <v>1.5</v>
      </c>
      <c r="T81" s="72">
        <v>16</v>
      </c>
      <c r="U81" s="72">
        <v>7</v>
      </c>
      <c r="V81" s="79">
        <v>9</v>
      </c>
      <c r="W81" s="79">
        <v>1.5</v>
      </c>
      <c r="X81" s="61"/>
      <c r="Y81" s="71">
        <v>12.1</v>
      </c>
      <c r="Z81" s="72">
        <v>6.4</v>
      </c>
      <c r="AA81" s="79">
        <v>5.8</v>
      </c>
      <c r="AB81" s="79">
        <v>0.96</v>
      </c>
      <c r="AC81" s="61"/>
      <c r="AD81" s="64" t="s">
        <v>25</v>
      </c>
    </row>
    <row r="82" spans="1:30" ht="17.25" thickBot="1">
      <c r="A82" s="73">
        <v>80</v>
      </c>
      <c r="B82" s="58" t="s">
        <v>2745</v>
      </c>
      <c r="C82" s="59" t="s">
        <v>1814</v>
      </c>
      <c r="D82" s="70" t="s">
        <v>102</v>
      </c>
      <c r="E82" s="59" t="s">
        <v>81</v>
      </c>
      <c r="F82" s="70" t="s">
        <v>3509</v>
      </c>
      <c r="G82" s="70">
        <v>2003</v>
      </c>
      <c r="H82" s="71">
        <v>2</v>
      </c>
      <c r="I82" s="72">
        <v>9</v>
      </c>
      <c r="J82" s="72">
        <v>5</v>
      </c>
      <c r="K82" s="72">
        <v>1.7</v>
      </c>
      <c r="L82" s="72">
        <v>0.1</v>
      </c>
      <c r="M82" s="60">
        <v>0</v>
      </c>
      <c r="N82" s="61"/>
      <c r="O82" s="61">
        <v>0</v>
      </c>
      <c r="P82" s="71">
        <v>2</v>
      </c>
      <c r="Q82" s="72">
        <v>5</v>
      </c>
      <c r="R82" s="72">
        <v>1</v>
      </c>
      <c r="S82" s="71">
        <v>1.5</v>
      </c>
      <c r="T82" s="61">
        <v>0</v>
      </c>
      <c r="U82" s="72">
        <v>1</v>
      </c>
      <c r="V82" s="78">
        <v>-1</v>
      </c>
      <c r="W82" s="78">
        <v>-10</v>
      </c>
      <c r="X82" s="78">
        <v>-10</v>
      </c>
      <c r="Y82" s="71">
        <v>0.1</v>
      </c>
      <c r="Z82" s="72">
        <v>0.9</v>
      </c>
      <c r="AA82" s="78">
        <v>-0.8</v>
      </c>
      <c r="AB82" s="78">
        <v>-7.71</v>
      </c>
      <c r="AC82" s="78">
        <v>-8.73</v>
      </c>
      <c r="AD82" s="64" t="s">
        <v>25</v>
      </c>
    </row>
    <row r="83" spans="1:30" ht="17.25" thickBot="1">
      <c r="A83" s="73">
        <v>81</v>
      </c>
      <c r="B83" s="58" t="s">
        <v>2853</v>
      </c>
      <c r="C83" s="59" t="s">
        <v>1844</v>
      </c>
      <c r="D83" s="70" t="s">
        <v>103</v>
      </c>
      <c r="E83" s="59" t="s">
        <v>81</v>
      </c>
      <c r="F83" s="70" t="s">
        <v>3510</v>
      </c>
      <c r="G83" s="70">
        <v>2001</v>
      </c>
      <c r="H83" s="71">
        <v>4</v>
      </c>
      <c r="I83" s="72">
        <v>274</v>
      </c>
      <c r="J83" s="72">
        <v>69</v>
      </c>
      <c r="K83" s="72">
        <v>50.7</v>
      </c>
      <c r="L83" s="72">
        <v>3</v>
      </c>
      <c r="M83" s="71">
        <v>3</v>
      </c>
      <c r="N83" s="72">
        <v>81</v>
      </c>
      <c r="O83" s="72">
        <v>1</v>
      </c>
      <c r="P83" s="71">
        <v>1</v>
      </c>
      <c r="Q83" s="72">
        <v>30</v>
      </c>
      <c r="R83" s="61">
        <v>0</v>
      </c>
      <c r="S83" s="71">
        <v>0.75</v>
      </c>
      <c r="T83" s="72">
        <v>3</v>
      </c>
      <c r="U83" s="72">
        <v>3</v>
      </c>
      <c r="V83" s="61">
        <v>0</v>
      </c>
      <c r="W83" s="61">
        <v>0</v>
      </c>
      <c r="X83" s="79">
        <v>0.34</v>
      </c>
      <c r="Y83" s="71">
        <v>5.3</v>
      </c>
      <c r="Z83" s="72">
        <v>2.7</v>
      </c>
      <c r="AA83" s="79">
        <v>2.6</v>
      </c>
      <c r="AB83" s="79">
        <v>0.87</v>
      </c>
      <c r="AC83" s="78">
        <v>-0.01</v>
      </c>
      <c r="AD83" s="64" t="s">
        <v>25</v>
      </c>
    </row>
    <row r="84" spans="1:30" ht="17.25" thickBot="1">
      <c r="A84" s="73">
        <v>82</v>
      </c>
      <c r="B84" s="58" t="s">
        <v>136</v>
      </c>
      <c r="C84" s="59" t="s">
        <v>1813</v>
      </c>
      <c r="D84" s="70" t="s">
        <v>103</v>
      </c>
      <c r="E84" s="59" t="s">
        <v>75</v>
      </c>
      <c r="F84" s="70" t="s">
        <v>3340</v>
      </c>
      <c r="G84" s="70">
        <v>1991</v>
      </c>
      <c r="H84" s="71">
        <v>4</v>
      </c>
      <c r="I84" s="72">
        <v>110</v>
      </c>
      <c r="J84" s="72">
        <v>28</v>
      </c>
      <c r="K84" s="72">
        <v>20.399999999999999</v>
      </c>
      <c r="L84" s="72">
        <v>1.2</v>
      </c>
      <c r="M84" s="71">
        <v>2</v>
      </c>
      <c r="N84" s="72">
        <v>36</v>
      </c>
      <c r="O84" s="61">
        <v>0</v>
      </c>
      <c r="P84" s="71">
        <v>2</v>
      </c>
      <c r="Q84" s="72">
        <v>19</v>
      </c>
      <c r="R84" s="72">
        <v>2</v>
      </c>
      <c r="S84" s="71">
        <v>1.75</v>
      </c>
      <c r="T84" s="72">
        <v>1</v>
      </c>
      <c r="U84" s="72">
        <v>2</v>
      </c>
      <c r="V84" s="78">
        <v>-1</v>
      </c>
      <c r="W84" s="78">
        <v>-0.82</v>
      </c>
      <c r="X84" s="79">
        <v>0.02</v>
      </c>
      <c r="Y84" s="71">
        <v>0.6</v>
      </c>
      <c r="Z84" s="72">
        <v>4.2</v>
      </c>
      <c r="AA84" s="78">
        <v>-3.6</v>
      </c>
      <c r="AB84" s="78">
        <v>-2.94</v>
      </c>
      <c r="AC84" s="78">
        <v>-2.09</v>
      </c>
      <c r="AD84" s="64" t="s">
        <v>25</v>
      </c>
    </row>
    <row r="85" spans="1:30" ht="17.25" thickBot="1">
      <c r="A85" s="73">
        <v>83</v>
      </c>
      <c r="B85" s="58" t="s">
        <v>2854</v>
      </c>
      <c r="C85" s="59" t="s">
        <v>1814</v>
      </c>
      <c r="D85" s="70" t="s">
        <v>102</v>
      </c>
      <c r="E85" s="59" t="s">
        <v>96</v>
      </c>
      <c r="F85" s="70" t="s">
        <v>3511</v>
      </c>
      <c r="G85" s="70">
        <v>1997</v>
      </c>
      <c r="H85" s="71">
        <v>3</v>
      </c>
      <c r="I85" s="72">
        <v>90</v>
      </c>
      <c r="J85" s="72">
        <v>30</v>
      </c>
      <c r="K85" s="72">
        <v>16.7</v>
      </c>
      <c r="L85" s="72">
        <v>1</v>
      </c>
      <c r="M85" s="71">
        <v>1</v>
      </c>
      <c r="N85" s="72">
        <v>37</v>
      </c>
      <c r="O85" s="61">
        <v>0</v>
      </c>
      <c r="P85" s="71">
        <v>2</v>
      </c>
      <c r="Q85" s="72">
        <v>27</v>
      </c>
      <c r="R85" s="61">
        <v>0</v>
      </c>
      <c r="S85" s="71">
        <v>1</v>
      </c>
      <c r="T85" s="72">
        <v>2</v>
      </c>
      <c r="U85" s="72">
        <v>3</v>
      </c>
      <c r="V85" s="78">
        <v>-1</v>
      </c>
      <c r="W85" s="78">
        <v>-1</v>
      </c>
      <c r="X85" s="78">
        <v>-0.2</v>
      </c>
      <c r="Y85" s="71">
        <v>1.2</v>
      </c>
      <c r="Z85" s="72">
        <v>2.7</v>
      </c>
      <c r="AA85" s="78">
        <v>-1.5</v>
      </c>
      <c r="AB85" s="78">
        <v>-1.45</v>
      </c>
      <c r="AC85" s="78">
        <v>-1.89</v>
      </c>
      <c r="AD85" s="64" t="s">
        <v>25</v>
      </c>
    </row>
    <row r="86" spans="1:30" ht="17.25" thickBot="1">
      <c r="A86" s="73">
        <v>84</v>
      </c>
      <c r="B86" s="58" t="s">
        <v>2746</v>
      </c>
      <c r="C86" s="59" t="s">
        <v>1813</v>
      </c>
      <c r="D86" s="70" t="s">
        <v>103</v>
      </c>
      <c r="E86" s="59" t="s">
        <v>2668</v>
      </c>
      <c r="F86" s="70" t="s">
        <v>3377</v>
      </c>
      <c r="G86" s="70">
        <v>1998</v>
      </c>
      <c r="H86" s="60">
        <v>0</v>
      </c>
      <c r="I86" s="61"/>
      <c r="J86" s="61"/>
      <c r="K86" s="61"/>
      <c r="L86" s="61"/>
      <c r="M86" s="60">
        <v>0</v>
      </c>
      <c r="N86" s="61"/>
      <c r="O86" s="61">
        <v>0</v>
      </c>
      <c r="P86" s="60">
        <v>0</v>
      </c>
      <c r="Q86" s="61"/>
      <c r="R86" s="72">
        <v>1</v>
      </c>
      <c r="S86" s="60"/>
      <c r="T86" s="61"/>
      <c r="U86" s="61"/>
      <c r="V86" s="61"/>
      <c r="W86" s="61"/>
      <c r="X86" s="61"/>
      <c r="Y86" s="60"/>
      <c r="Z86" s="61"/>
      <c r="AA86" s="61"/>
      <c r="AB86" s="61"/>
      <c r="AC86" s="61"/>
      <c r="AD86" s="64" t="s">
        <v>25</v>
      </c>
    </row>
    <row r="87" spans="1:30" ht="17.25" thickBot="1">
      <c r="A87" s="73">
        <v>85</v>
      </c>
      <c r="B87" s="58" t="s">
        <v>137</v>
      </c>
      <c r="C87" s="59" t="s">
        <v>1834</v>
      </c>
      <c r="D87" s="70" t="s">
        <v>102</v>
      </c>
      <c r="E87" s="59" t="s">
        <v>96</v>
      </c>
      <c r="F87" s="70" t="s">
        <v>3512</v>
      </c>
      <c r="G87" s="70">
        <v>2002</v>
      </c>
      <c r="H87" s="71">
        <v>1</v>
      </c>
      <c r="I87" s="72">
        <v>1</v>
      </c>
      <c r="J87" s="72">
        <v>1</v>
      </c>
      <c r="K87" s="72">
        <v>0.2</v>
      </c>
      <c r="L87" s="61">
        <v>0</v>
      </c>
      <c r="M87" s="60">
        <v>0</v>
      </c>
      <c r="N87" s="61"/>
      <c r="O87" s="61">
        <v>0</v>
      </c>
      <c r="P87" s="71">
        <v>1</v>
      </c>
      <c r="Q87" s="72">
        <v>1</v>
      </c>
      <c r="R87" s="72">
        <v>2</v>
      </c>
      <c r="S87" s="60">
        <v>0</v>
      </c>
      <c r="T87" s="61">
        <v>0</v>
      </c>
      <c r="U87" s="61">
        <v>0</v>
      </c>
      <c r="V87" s="61">
        <v>0</v>
      </c>
      <c r="W87" s="61">
        <v>0</v>
      </c>
      <c r="X87" s="79">
        <v>0.83</v>
      </c>
      <c r="Y87" s="60">
        <v>0</v>
      </c>
      <c r="Z87" s="72">
        <v>0.2</v>
      </c>
      <c r="AA87" s="78">
        <v>-0.2</v>
      </c>
      <c r="AB87" s="78">
        <v>-19.260000000000002</v>
      </c>
      <c r="AC87" s="78">
        <v>-19.420000000000002</v>
      </c>
      <c r="AD87" s="64" t="s">
        <v>25</v>
      </c>
    </row>
    <row r="88" spans="1:30" ht="17.25" thickBot="1">
      <c r="A88" s="73">
        <v>86</v>
      </c>
      <c r="B88" s="58" t="s">
        <v>138</v>
      </c>
      <c r="C88" s="59" t="s">
        <v>1824</v>
      </c>
      <c r="D88" s="70" t="s">
        <v>104</v>
      </c>
      <c r="E88" s="59" t="s">
        <v>83</v>
      </c>
      <c r="F88" s="70" t="s">
        <v>3329</v>
      </c>
      <c r="G88" s="70">
        <v>1993</v>
      </c>
      <c r="H88" s="71">
        <v>4</v>
      </c>
      <c r="I88" s="72">
        <v>162</v>
      </c>
      <c r="J88" s="72">
        <v>41</v>
      </c>
      <c r="K88" s="72">
        <v>30</v>
      </c>
      <c r="L88" s="72">
        <v>1.8</v>
      </c>
      <c r="M88" s="71">
        <v>2</v>
      </c>
      <c r="N88" s="72">
        <v>54</v>
      </c>
      <c r="O88" s="72">
        <v>1</v>
      </c>
      <c r="P88" s="71">
        <v>2</v>
      </c>
      <c r="Q88" s="72">
        <v>27</v>
      </c>
      <c r="R88" s="61">
        <v>0</v>
      </c>
      <c r="S88" s="71">
        <v>1.5</v>
      </c>
      <c r="T88" s="72">
        <v>4</v>
      </c>
      <c r="U88" s="72">
        <v>4</v>
      </c>
      <c r="V88" s="61">
        <v>0</v>
      </c>
      <c r="W88" s="61">
        <v>0</v>
      </c>
      <c r="X88" s="78">
        <v>-0.48</v>
      </c>
      <c r="Y88" s="71">
        <v>4.3</v>
      </c>
      <c r="Z88" s="72">
        <v>2.2999999999999998</v>
      </c>
      <c r="AA88" s="79">
        <v>1.9</v>
      </c>
      <c r="AB88" s="79">
        <v>1.07</v>
      </c>
      <c r="AC88" s="79">
        <v>0.99</v>
      </c>
      <c r="AD88" s="64" t="s">
        <v>25</v>
      </c>
    </row>
    <row r="89" spans="1:30" ht="17.25" thickBot="1">
      <c r="A89" s="73">
        <v>87</v>
      </c>
      <c r="B89" s="58" t="s">
        <v>3180</v>
      </c>
      <c r="C89" s="59" t="s">
        <v>1814</v>
      </c>
      <c r="D89" s="70" t="s">
        <v>111</v>
      </c>
      <c r="E89" s="59" t="s">
        <v>65</v>
      </c>
      <c r="F89" s="70" t="s">
        <v>3824</v>
      </c>
      <c r="G89" s="70">
        <v>1985</v>
      </c>
      <c r="H89" s="60">
        <v>0</v>
      </c>
      <c r="I89" s="61"/>
      <c r="J89" s="61"/>
      <c r="K89" s="61"/>
      <c r="L89" s="61"/>
      <c r="M89" s="60">
        <v>0</v>
      </c>
      <c r="N89" s="61"/>
      <c r="O89" s="61">
        <v>0</v>
      </c>
      <c r="P89" s="60">
        <v>0</v>
      </c>
      <c r="Q89" s="61"/>
      <c r="R89" s="72">
        <v>3</v>
      </c>
      <c r="S89" s="60"/>
      <c r="T89" s="61"/>
      <c r="U89" s="61"/>
      <c r="V89" s="61"/>
      <c r="W89" s="61"/>
      <c r="X89" s="61"/>
      <c r="Y89" s="60"/>
      <c r="Z89" s="61"/>
      <c r="AA89" s="61"/>
      <c r="AB89" s="61"/>
      <c r="AC89" s="61"/>
      <c r="AD89" s="64" t="s">
        <v>25</v>
      </c>
    </row>
    <row r="90" spans="1:30" ht="17.25" thickBot="1">
      <c r="A90" s="73">
        <v>88</v>
      </c>
      <c r="B90" s="58" t="s">
        <v>139</v>
      </c>
      <c r="C90" s="59" t="s">
        <v>1824</v>
      </c>
      <c r="D90" s="70" t="s">
        <v>103</v>
      </c>
      <c r="E90" s="59" t="s">
        <v>69</v>
      </c>
      <c r="F90" s="70" t="s">
        <v>3513</v>
      </c>
      <c r="G90" s="70">
        <v>1992</v>
      </c>
      <c r="H90" s="71">
        <v>6</v>
      </c>
      <c r="I90" s="72">
        <v>513</v>
      </c>
      <c r="J90" s="72">
        <v>86</v>
      </c>
      <c r="K90" s="72">
        <v>95</v>
      </c>
      <c r="L90" s="72">
        <v>5.7</v>
      </c>
      <c r="M90" s="71">
        <v>6</v>
      </c>
      <c r="N90" s="72">
        <v>86</v>
      </c>
      <c r="O90" s="72">
        <v>5</v>
      </c>
      <c r="P90" s="60">
        <v>0</v>
      </c>
      <c r="Q90" s="61"/>
      <c r="R90" s="61">
        <v>0</v>
      </c>
      <c r="S90" s="71">
        <v>1.5</v>
      </c>
      <c r="T90" s="72">
        <v>6</v>
      </c>
      <c r="U90" s="72">
        <v>9</v>
      </c>
      <c r="V90" s="78">
        <v>-3</v>
      </c>
      <c r="W90" s="78">
        <v>-0.53</v>
      </c>
      <c r="X90" s="78">
        <v>-0.53</v>
      </c>
      <c r="Y90" s="71">
        <v>9.6999999999999993</v>
      </c>
      <c r="Z90" s="72">
        <v>9.4</v>
      </c>
      <c r="AA90" s="79">
        <v>0.3</v>
      </c>
      <c r="AB90" s="79">
        <v>0.05</v>
      </c>
      <c r="AC90" s="79">
        <v>2.0499999999999998</v>
      </c>
      <c r="AD90" s="64" t="s">
        <v>25</v>
      </c>
    </row>
    <row r="91" spans="1:30" ht="17.25" thickBot="1">
      <c r="A91" s="73">
        <v>89</v>
      </c>
      <c r="B91" s="58" t="s">
        <v>140</v>
      </c>
      <c r="C91" s="59" t="s">
        <v>1836</v>
      </c>
      <c r="D91" s="70" t="s">
        <v>104</v>
      </c>
      <c r="E91" s="59" t="s">
        <v>83</v>
      </c>
      <c r="F91" s="70" t="s">
        <v>3514</v>
      </c>
      <c r="G91" s="70">
        <v>1997</v>
      </c>
      <c r="H91" s="71">
        <v>6</v>
      </c>
      <c r="I91" s="72">
        <v>536</v>
      </c>
      <c r="J91" s="72">
        <v>89</v>
      </c>
      <c r="K91" s="72">
        <v>99.3</v>
      </c>
      <c r="L91" s="72">
        <v>6</v>
      </c>
      <c r="M91" s="71">
        <v>6</v>
      </c>
      <c r="N91" s="72">
        <v>89</v>
      </c>
      <c r="O91" s="72">
        <v>5</v>
      </c>
      <c r="P91" s="60">
        <v>0</v>
      </c>
      <c r="Q91" s="61"/>
      <c r="R91" s="61">
        <v>0</v>
      </c>
      <c r="S91" s="71">
        <v>2</v>
      </c>
      <c r="T91" s="72">
        <v>12</v>
      </c>
      <c r="U91" s="72">
        <v>9</v>
      </c>
      <c r="V91" s="79">
        <v>3</v>
      </c>
      <c r="W91" s="79">
        <v>0.5</v>
      </c>
      <c r="X91" s="79">
        <v>23</v>
      </c>
      <c r="Y91" s="71">
        <v>11.6</v>
      </c>
      <c r="Z91" s="72">
        <v>9.1</v>
      </c>
      <c r="AA91" s="79">
        <v>2.5</v>
      </c>
      <c r="AB91" s="79">
        <v>0.42</v>
      </c>
      <c r="AC91" s="79">
        <v>6.14</v>
      </c>
      <c r="AD91" s="64" t="s">
        <v>25</v>
      </c>
    </row>
    <row r="92" spans="1:30" ht="17.25" thickBot="1">
      <c r="A92" s="73">
        <v>90</v>
      </c>
      <c r="B92" s="58" t="s">
        <v>3162</v>
      </c>
      <c r="C92" s="59" t="s">
        <v>1846</v>
      </c>
      <c r="D92" s="70" t="s">
        <v>104</v>
      </c>
      <c r="E92" s="59" t="s">
        <v>75</v>
      </c>
      <c r="F92" s="70" t="s">
        <v>3515</v>
      </c>
      <c r="G92" s="70">
        <v>1995</v>
      </c>
      <c r="H92" s="71">
        <v>3</v>
      </c>
      <c r="I92" s="72">
        <v>198</v>
      </c>
      <c r="J92" s="72">
        <v>66</v>
      </c>
      <c r="K92" s="72">
        <v>36.700000000000003</v>
      </c>
      <c r="L92" s="72">
        <v>2.2000000000000002</v>
      </c>
      <c r="M92" s="71">
        <v>2</v>
      </c>
      <c r="N92" s="72">
        <v>90</v>
      </c>
      <c r="O92" s="72">
        <v>2</v>
      </c>
      <c r="P92" s="71">
        <v>1</v>
      </c>
      <c r="Q92" s="72">
        <v>18</v>
      </c>
      <c r="R92" s="61">
        <v>0</v>
      </c>
      <c r="S92" s="71">
        <v>1.33</v>
      </c>
      <c r="T92" s="72">
        <v>1</v>
      </c>
      <c r="U92" s="72">
        <v>1</v>
      </c>
      <c r="V92" s="61">
        <v>0</v>
      </c>
      <c r="W92" s="61">
        <v>0</v>
      </c>
      <c r="X92" s="79">
        <v>1.32</v>
      </c>
      <c r="Y92" s="71">
        <v>1.7</v>
      </c>
      <c r="Z92" s="72">
        <v>1.6</v>
      </c>
      <c r="AA92" s="79">
        <v>0.1</v>
      </c>
      <c r="AB92" s="79">
        <v>0.04</v>
      </c>
      <c r="AC92" s="79">
        <v>2.0699999999999998</v>
      </c>
      <c r="AD92" s="64" t="s">
        <v>25</v>
      </c>
    </row>
    <row r="93" spans="1:30" ht="17.25" thickBot="1">
      <c r="A93" s="73">
        <v>91</v>
      </c>
      <c r="B93" s="58" t="s">
        <v>2994</v>
      </c>
      <c r="C93" s="59" t="s">
        <v>1822</v>
      </c>
      <c r="D93" s="70" t="s">
        <v>1835</v>
      </c>
      <c r="E93" s="59" t="s">
        <v>93</v>
      </c>
      <c r="F93" s="70" t="s">
        <v>3825</v>
      </c>
      <c r="G93" s="70">
        <v>1994</v>
      </c>
      <c r="H93" s="60">
        <v>0</v>
      </c>
      <c r="I93" s="61"/>
      <c r="J93" s="61"/>
      <c r="K93" s="61"/>
      <c r="L93" s="61"/>
      <c r="M93" s="60">
        <v>0</v>
      </c>
      <c r="N93" s="61"/>
      <c r="O93" s="61">
        <v>0</v>
      </c>
      <c r="P93" s="60">
        <v>0</v>
      </c>
      <c r="Q93" s="61"/>
      <c r="R93" s="72">
        <v>1</v>
      </c>
      <c r="S93" s="60"/>
      <c r="T93" s="61"/>
      <c r="U93" s="61"/>
      <c r="V93" s="61"/>
      <c r="W93" s="61"/>
      <c r="X93" s="61"/>
      <c r="Y93" s="60"/>
      <c r="Z93" s="61"/>
      <c r="AA93" s="61"/>
      <c r="AB93" s="61"/>
      <c r="AC93" s="61"/>
      <c r="AD93" s="64" t="s">
        <v>25</v>
      </c>
    </row>
    <row r="94" spans="1:30" ht="17.25" thickBot="1">
      <c r="A94" s="73">
        <v>92</v>
      </c>
      <c r="B94" s="58" t="s">
        <v>141</v>
      </c>
      <c r="C94" s="59" t="s">
        <v>1825</v>
      </c>
      <c r="D94" s="70" t="s">
        <v>103</v>
      </c>
      <c r="E94" s="59" t="s">
        <v>73</v>
      </c>
      <c r="F94" s="70" t="s">
        <v>3516</v>
      </c>
      <c r="G94" s="70">
        <v>2004</v>
      </c>
      <c r="H94" s="71">
        <v>2</v>
      </c>
      <c r="I94" s="72">
        <v>69</v>
      </c>
      <c r="J94" s="72">
        <v>35</v>
      </c>
      <c r="K94" s="72">
        <v>12.8</v>
      </c>
      <c r="L94" s="72">
        <v>0.8</v>
      </c>
      <c r="M94" s="71">
        <v>1</v>
      </c>
      <c r="N94" s="72">
        <v>66</v>
      </c>
      <c r="O94" s="61">
        <v>0</v>
      </c>
      <c r="P94" s="71">
        <v>1</v>
      </c>
      <c r="Q94" s="72">
        <v>3</v>
      </c>
      <c r="R94" s="61">
        <v>0</v>
      </c>
      <c r="S94" s="71">
        <v>3</v>
      </c>
      <c r="T94" s="72">
        <v>5</v>
      </c>
      <c r="U94" s="72">
        <v>1</v>
      </c>
      <c r="V94" s="79">
        <v>4</v>
      </c>
      <c r="W94" s="79">
        <v>5.22</v>
      </c>
      <c r="X94" s="79">
        <v>4.07</v>
      </c>
      <c r="Y94" s="71">
        <v>3.1</v>
      </c>
      <c r="Z94" s="72">
        <v>2</v>
      </c>
      <c r="AA94" s="79">
        <v>1</v>
      </c>
      <c r="AB94" s="79">
        <v>1.36</v>
      </c>
      <c r="AC94" s="79">
        <v>1.06</v>
      </c>
      <c r="AD94" s="64" t="s">
        <v>25</v>
      </c>
    </row>
    <row r="95" spans="1:30" ht="17.25" thickBot="1">
      <c r="A95" s="73">
        <v>93</v>
      </c>
      <c r="B95" s="58" t="s">
        <v>142</v>
      </c>
      <c r="C95" s="59" t="s">
        <v>1814</v>
      </c>
      <c r="D95" s="70" t="s">
        <v>1835</v>
      </c>
      <c r="E95" s="59" t="s">
        <v>83</v>
      </c>
      <c r="F95" s="70" t="s">
        <v>3826</v>
      </c>
      <c r="G95" s="70">
        <v>1995</v>
      </c>
      <c r="H95" s="60">
        <v>0</v>
      </c>
      <c r="I95" s="61"/>
      <c r="J95" s="61"/>
      <c r="K95" s="61"/>
      <c r="L95" s="61"/>
      <c r="M95" s="60">
        <v>0</v>
      </c>
      <c r="N95" s="61"/>
      <c r="O95" s="61">
        <v>0</v>
      </c>
      <c r="P95" s="60">
        <v>0</v>
      </c>
      <c r="Q95" s="61"/>
      <c r="R95" s="72">
        <v>6</v>
      </c>
      <c r="S95" s="60"/>
      <c r="T95" s="61"/>
      <c r="U95" s="61"/>
      <c r="V95" s="61"/>
      <c r="W95" s="61"/>
      <c r="X95" s="61"/>
      <c r="Y95" s="60"/>
      <c r="Z95" s="61"/>
      <c r="AA95" s="61"/>
      <c r="AB95" s="61"/>
      <c r="AC95" s="61"/>
      <c r="AD95" s="64" t="s">
        <v>25</v>
      </c>
    </row>
    <row r="96" spans="1:30" ht="17.25" thickBot="1">
      <c r="A96" s="73">
        <v>94</v>
      </c>
      <c r="B96" s="58" t="s">
        <v>2995</v>
      </c>
      <c r="C96" s="59" t="s">
        <v>1841</v>
      </c>
      <c r="D96" s="70" t="s">
        <v>103</v>
      </c>
      <c r="E96" s="59" t="s">
        <v>2353</v>
      </c>
      <c r="F96" s="70" t="s">
        <v>3827</v>
      </c>
      <c r="G96" s="70">
        <v>2000</v>
      </c>
      <c r="H96" s="60">
        <v>0</v>
      </c>
      <c r="I96" s="61"/>
      <c r="J96" s="61"/>
      <c r="K96" s="61"/>
      <c r="L96" s="61"/>
      <c r="M96" s="60">
        <v>0</v>
      </c>
      <c r="N96" s="61"/>
      <c r="O96" s="61">
        <v>0</v>
      </c>
      <c r="P96" s="60">
        <v>0</v>
      </c>
      <c r="Q96" s="61"/>
      <c r="R96" s="72">
        <v>1</v>
      </c>
      <c r="S96" s="60"/>
      <c r="T96" s="61"/>
      <c r="U96" s="61"/>
      <c r="V96" s="61"/>
      <c r="W96" s="61"/>
      <c r="X96" s="61"/>
      <c r="Y96" s="60"/>
      <c r="Z96" s="61"/>
      <c r="AA96" s="61"/>
      <c r="AB96" s="61"/>
      <c r="AC96" s="61"/>
      <c r="AD96" s="64" t="s">
        <v>25</v>
      </c>
    </row>
    <row r="97" spans="1:30" ht="17.25" thickBot="1">
      <c r="A97" s="73">
        <v>95</v>
      </c>
      <c r="B97" s="58" t="s">
        <v>2982</v>
      </c>
      <c r="C97" s="59" t="s">
        <v>1843</v>
      </c>
      <c r="D97" s="70" t="s">
        <v>102</v>
      </c>
      <c r="E97" s="59" t="s">
        <v>96</v>
      </c>
      <c r="F97" s="70" t="s">
        <v>3517</v>
      </c>
      <c r="G97" s="70">
        <v>2004</v>
      </c>
      <c r="H97" s="71">
        <v>2</v>
      </c>
      <c r="I97" s="72">
        <v>28</v>
      </c>
      <c r="J97" s="72">
        <v>14</v>
      </c>
      <c r="K97" s="72">
        <v>5.2</v>
      </c>
      <c r="L97" s="72">
        <v>0.3</v>
      </c>
      <c r="M97" s="60">
        <v>0</v>
      </c>
      <c r="N97" s="61"/>
      <c r="O97" s="61">
        <v>0</v>
      </c>
      <c r="P97" s="71">
        <v>2</v>
      </c>
      <c r="Q97" s="72">
        <v>14</v>
      </c>
      <c r="R97" s="72">
        <v>2</v>
      </c>
      <c r="S97" s="60">
        <v>0</v>
      </c>
      <c r="T97" s="61">
        <v>0</v>
      </c>
      <c r="U97" s="72">
        <v>1</v>
      </c>
      <c r="V97" s="78">
        <v>-1</v>
      </c>
      <c r="W97" s="78">
        <v>-3.21</v>
      </c>
      <c r="X97" s="78">
        <v>-2.5099999999999998</v>
      </c>
      <c r="Y97" s="71">
        <v>0.4</v>
      </c>
      <c r="Z97" s="72">
        <v>0.5</v>
      </c>
      <c r="AA97" s="78">
        <v>-0.1</v>
      </c>
      <c r="AB97" s="78">
        <v>-0.28000000000000003</v>
      </c>
      <c r="AC97" s="78">
        <v>-0.43</v>
      </c>
      <c r="AD97" s="64" t="s">
        <v>25</v>
      </c>
    </row>
    <row r="98" spans="1:30" ht="17.25" thickBot="1">
      <c r="A98" s="73">
        <v>96</v>
      </c>
      <c r="B98" s="58" t="s">
        <v>143</v>
      </c>
      <c r="C98" s="59" t="s">
        <v>1814</v>
      </c>
      <c r="D98" s="70" t="s">
        <v>1835</v>
      </c>
      <c r="E98" s="59" t="s">
        <v>81</v>
      </c>
      <c r="F98" s="70" t="s">
        <v>3369</v>
      </c>
      <c r="G98" s="70">
        <v>1996</v>
      </c>
      <c r="H98" s="71">
        <v>6</v>
      </c>
      <c r="I98" s="72">
        <v>336</v>
      </c>
      <c r="J98" s="72">
        <v>56</v>
      </c>
      <c r="K98" s="72">
        <v>62.2</v>
      </c>
      <c r="L98" s="72">
        <v>3.7</v>
      </c>
      <c r="M98" s="71">
        <v>4</v>
      </c>
      <c r="N98" s="72">
        <v>74</v>
      </c>
      <c r="O98" s="61">
        <v>0</v>
      </c>
      <c r="P98" s="71">
        <v>2</v>
      </c>
      <c r="Q98" s="72">
        <v>21</v>
      </c>
      <c r="R98" s="61">
        <v>0</v>
      </c>
      <c r="S98" s="71">
        <v>0.83</v>
      </c>
      <c r="T98" s="72">
        <v>5</v>
      </c>
      <c r="U98" s="72">
        <v>5</v>
      </c>
      <c r="V98" s="61">
        <v>0</v>
      </c>
      <c r="W98" s="61">
        <v>0</v>
      </c>
      <c r="X98" s="79">
        <v>0.44</v>
      </c>
      <c r="Y98" s="71">
        <v>8.3000000000000007</v>
      </c>
      <c r="Z98" s="72">
        <v>4.0999999999999996</v>
      </c>
      <c r="AA98" s="79">
        <v>4.3</v>
      </c>
      <c r="AB98" s="79">
        <v>1.1399999999999999</v>
      </c>
      <c r="AC98" s="79">
        <v>0.72</v>
      </c>
      <c r="AD98" s="64" t="s">
        <v>25</v>
      </c>
    </row>
    <row r="99" spans="1:30" ht="17.25" thickBot="1">
      <c r="A99" s="73">
        <v>97</v>
      </c>
      <c r="B99" s="58" t="s">
        <v>2687</v>
      </c>
      <c r="C99" s="59" t="s">
        <v>1820</v>
      </c>
      <c r="D99" s="70" t="s">
        <v>103</v>
      </c>
      <c r="E99" s="59" t="s">
        <v>2668</v>
      </c>
      <c r="F99" s="70" t="s">
        <v>3518</v>
      </c>
      <c r="G99" s="70">
        <v>1999</v>
      </c>
      <c r="H99" s="71">
        <v>4</v>
      </c>
      <c r="I99" s="72">
        <v>319</v>
      </c>
      <c r="J99" s="72">
        <v>80</v>
      </c>
      <c r="K99" s="72">
        <v>70.900000000000006</v>
      </c>
      <c r="L99" s="72">
        <v>3.5</v>
      </c>
      <c r="M99" s="71">
        <v>4</v>
      </c>
      <c r="N99" s="72">
        <v>80</v>
      </c>
      <c r="O99" s="61">
        <v>0</v>
      </c>
      <c r="P99" s="60">
        <v>0</v>
      </c>
      <c r="Q99" s="61"/>
      <c r="R99" s="72">
        <v>1</v>
      </c>
      <c r="S99" s="60">
        <v>0</v>
      </c>
      <c r="T99" s="72">
        <v>1</v>
      </c>
      <c r="U99" s="72">
        <v>8</v>
      </c>
      <c r="V99" s="78">
        <v>-7</v>
      </c>
      <c r="W99" s="78">
        <v>-1.97</v>
      </c>
      <c r="X99" s="78">
        <v>-1.29</v>
      </c>
      <c r="Y99" s="71">
        <v>3.4</v>
      </c>
      <c r="Z99" s="72">
        <v>6.7</v>
      </c>
      <c r="AA99" s="78">
        <v>-3.3</v>
      </c>
      <c r="AB99" s="78">
        <v>-0.92</v>
      </c>
      <c r="AC99" s="78">
        <v>-1.6</v>
      </c>
      <c r="AD99" s="64" t="s">
        <v>25</v>
      </c>
    </row>
    <row r="100" spans="1:30" ht="17.25" thickBot="1">
      <c r="A100" s="73">
        <v>98</v>
      </c>
      <c r="B100" s="58" t="s">
        <v>144</v>
      </c>
      <c r="C100" s="59" t="s">
        <v>1813</v>
      </c>
      <c r="D100" s="70" t="s">
        <v>103</v>
      </c>
      <c r="E100" s="59" t="s">
        <v>95</v>
      </c>
      <c r="F100" s="70" t="s">
        <v>3519</v>
      </c>
      <c r="G100" s="70">
        <v>1995</v>
      </c>
      <c r="H100" s="71">
        <v>6</v>
      </c>
      <c r="I100" s="72">
        <v>442</v>
      </c>
      <c r="J100" s="72">
        <v>74</v>
      </c>
      <c r="K100" s="72">
        <v>81.900000000000006</v>
      </c>
      <c r="L100" s="72">
        <v>4.9000000000000004</v>
      </c>
      <c r="M100" s="71">
        <v>6</v>
      </c>
      <c r="N100" s="72">
        <v>74</v>
      </c>
      <c r="O100" s="61">
        <v>0</v>
      </c>
      <c r="P100" s="60">
        <v>0</v>
      </c>
      <c r="Q100" s="61"/>
      <c r="R100" s="61">
        <v>0</v>
      </c>
      <c r="S100" s="71">
        <v>0.5</v>
      </c>
      <c r="T100" s="72">
        <v>4</v>
      </c>
      <c r="U100" s="72">
        <v>9</v>
      </c>
      <c r="V100" s="78">
        <v>-5</v>
      </c>
      <c r="W100" s="78">
        <v>-1.02</v>
      </c>
      <c r="X100" s="78">
        <v>-0.1</v>
      </c>
      <c r="Y100" s="71">
        <v>4.8</v>
      </c>
      <c r="Z100" s="72">
        <v>10.7</v>
      </c>
      <c r="AA100" s="78">
        <v>-5.9</v>
      </c>
      <c r="AB100" s="78">
        <v>-1.21</v>
      </c>
      <c r="AC100" s="78">
        <v>-1.81</v>
      </c>
      <c r="AD100" s="64" t="s">
        <v>25</v>
      </c>
    </row>
    <row r="101" spans="1:30" ht="17.25" thickBot="1">
      <c r="A101" s="73">
        <v>99</v>
      </c>
      <c r="B101" s="58" t="s">
        <v>145</v>
      </c>
      <c r="C101" s="59" t="s">
        <v>1814</v>
      </c>
      <c r="D101" s="70" t="s">
        <v>103</v>
      </c>
      <c r="E101" s="59" t="s">
        <v>81</v>
      </c>
      <c r="F101" s="70" t="s">
        <v>3520</v>
      </c>
      <c r="G101" s="70">
        <v>2003</v>
      </c>
      <c r="H101" s="71">
        <v>2</v>
      </c>
      <c r="I101" s="72">
        <v>125</v>
      </c>
      <c r="J101" s="72">
        <v>63</v>
      </c>
      <c r="K101" s="72">
        <v>23.1</v>
      </c>
      <c r="L101" s="72">
        <v>1.4</v>
      </c>
      <c r="M101" s="71">
        <v>2</v>
      </c>
      <c r="N101" s="72">
        <v>63</v>
      </c>
      <c r="O101" s="61">
        <v>0</v>
      </c>
      <c r="P101" s="60">
        <v>0</v>
      </c>
      <c r="Q101" s="61"/>
      <c r="R101" s="61">
        <v>0</v>
      </c>
      <c r="S101" s="71">
        <v>0.5</v>
      </c>
      <c r="T101" s="72">
        <v>2</v>
      </c>
      <c r="U101" s="72">
        <v>2</v>
      </c>
      <c r="V101" s="61">
        <v>0</v>
      </c>
      <c r="W101" s="61">
        <v>0</v>
      </c>
      <c r="X101" s="79">
        <v>0.22</v>
      </c>
      <c r="Y101" s="71">
        <v>3.5</v>
      </c>
      <c r="Z101" s="72">
        <v>2</v>
      </c>
      <c r="AA101" s="79">
        <v>1.5</v>
      </c>
      <c r="AB101" s="79">
        <v>1.0900000000000001</v>
      </c>
      <c r="AC101" s="79">
        <v>0.28999999999999998</v>
      </c>
      <c r="AD101" s="64" t="s">
        <v>25</v>
      </c>
    </row>
    <row r="102" spans="1:30" ht="17.25" thickBot="1">
      <c r="A102" s="73">
        <v>100</v>
      </c>
      <c r="B102" s="58" t="s">
        <v>146</v>
      </c>
      <c r="C102" s="59" t="s">
        <v>1814</v>
      </c>
      <c r="D102" s="70" t="s">
        <v>104</v>
      </c>
      <c r="E102" s="59" t="s">
        <v>85</v>
      </c>
      <c r="F102" s="70" t="s">
        <v>3828</v>
      </c>
      <c r="G102" s="70">
        <v>1991</v>
      </c>
      <c r="H102" s="60">
        <v>0</v>
      </c>
      <c r="I102" s="61"/>
      <c r="J102" s="61"/>
      <c r="K102" s="61"/>
      <c r="L102" s="61"/>
      <c r="M102" s="60">
        <v>0</v>
      </c>
      <c r="N102" s="61"/>
      <c r="O102" s="61">
        <v>0</v>
      </c>
      <c r="P102" s="60">
        <v>0</v>
      </c>
      <c r="Q102" s="61"/>
      <c r="R102" s="72">
        <v>6</v>
      </c>
      <c r="S102" s="60"/>
      <c r="T102" s="61"/>
      <c r="U102" s="61"/>
      <c r="V102" s="61"/>
      <c r="W102" s="61"/>
      <c r="X102" s="61"/>
      <c r="Y102" s="60"/>
      <c r="Z102" s="61"/>
      <c r="AA102" s="61"/>
      <c r="AB102" s="61"/>
      <c r="AC102" s="61"/>
      <c r="AD102" s="64" t="s">
        <v>25</v>
      </c>
    </row>
    <row r="103" spans="1:30" ht="17.25" thickBot="1">
      <c r="A103" s="73">
        <v>101</v>
      </c>
      <c r="B103" s="58" t="s">
        <v>147</v>
      </c>
      <c r="C103" s="59" t="s">
        <v>1834</v>
      </c>
      <c r="D103" s="70" t="s">
        <v>104</v>
      </c>
      <c r="E103" s="59" t="s">
        <v>77</v>
      </c>
      <c r="F103" s="70" t="s">
        <v>3521</v>
      </c>
      <c r="G103" s="70">
        <v>2001</v>
      </c>
      <c r="H103" s="71">
        <v>6</v>
      </c>
      <c r="I103" s="72">
        <v>460</v>
      </c>
      <c r="J103" s="72">
        <v>77</v>
      </c>
      <c r="K103" s="72">
        <v>85.2</v>
      </c>
      <c r="L103" s="72">
        <v>5.0999999999999996</v>
      </c>
      <c r="M103" s="71">
        <v>5</v>
      </c>
      <c r="N103" s="72">
        <v>90</v>
      </c>
      <c r="O103" s="72">
        <v>5</v>
      </c>
      <c r="P103" s="71">
        <v>1</v>
      </c>
      <c r="Q103" s="72">
        <v>10</v>
      </c>
      <c r="R103" s="61">
        <v>0</v>
      </c>
      <c r="S103" s="71">
        <v>1</v>
      </c>
      <c r="T103" s="72">
        <v>8</v>
      </c>
      <c r="U103" s="72">
        <v>7</v>
      </c>
      <c r="V103" s="79">
        <v>1</v>
      </c>
      <c r="W103" s="79">
        <v>0.2</v>
      </c>
      <c r="X103" s="79">
        <v>1.32</v>
      </c>
      <c r="Y103" s="71">
        <v>9.3000000000000007</v>
      </c>
      <c r="Z103" s="72">
        <v>5.8</v>
      </c>
      <c r="AA103" s="79">
        <v>3.5</v>
      </c>
      <c r="AB103" s="79">
        <v>0.68</v>
      </c>
      <c r="AC103" s="79">
        <v>0.9</v>
      </c>
      <c r="AD103" s="64" t="s">
        <v>25</v>
      </c>
    </row>
    <row r="104" spans="1:30" ht="17.25" thickBot="1">
      <c r="A104" s="73">
        <v>102</v>
      </c>
      <c r="B104" s="58" t="s">
        <v>148</v>
      </c>
      <c r="C104" s="59" t="s">
        <v>1814</v>
      </c>
      <c r="D104" s="70" t="s">
        <v>104</v>
      </c>
      <c r="E104" s="59" t="s">
        <v>81</v>
      </c>
      <c r="F104" s="70" t="s">
        <v>3380</v>
      </c>
      <c r="G104" s="70">
        <v>2003</v>
      </c>
      <c r="H104" s="71">
        <v>6</v>
      </c>
      <c r="I104" s="72">
        <v>529</v>
      </c>
      <c r="J104" s="72">
        <v>88</v>
      </c>
      <c r="K104" s="72">
        <v>98</v>
      </c>
      <c r="L104" s="72">
        <v>5.9</v>
      </c>
      <c r="M104" s="71">
        <v>6</v>
      </c>
      <c r="N104" s="72">
        <v>88</v>
      </c>
      <c r="O104" s="72">
        <v>5</v>
      </c>
      <c r="P104" s="60">
        <v>0</v>
      </c>
      <c r="Q104" s="61"/>
      <c r="R104" s="61">
        <v>0</v>
      </c>
      <c r="S104" s="71">
        <v>0.83</v>
      </c>
      <c r="T104" s="72">
        <v>5</v>
      </c>
      <c r="U104" s="72">
        <v>6</v>
      </c>
      <c r="V104" s="78">
        <v>-1</v>
      </c>
      <c r="W104" s="78">
        <v>-0.17</v>
      </c>
      <c r="X104" s="78">
        <v>-0.17</v>
      </c>
      <c r="Y104" s="71">
        <v>10.9</v>
      </c>
      <c r="Z104" s="72">
        <v>6.2</v>
      </c>
      <c r="AA104" s="79">
        <v>4.7</v>
      </c>
      <c r="AB104" s="79">
        <v>0.8</v>
      </c>
      <c r="AC104" s="78">
        <v>-3.3</v>
      </c>
      <c r="AD104" s="64" t="s">
        <v>25</v>
      </c>
    </row>
    <row r="105" spans="1:30" ht="17.25" thickBot="1">
      <c r="A105" s="73">
        <v>103</v>
      </c>
      <c r="B105" s="58" t="s">
        <v>2983</v>
      </c>
      <c r="C105" s="59" t="s">
        <v>1814</v>
      </c>
      <c r="D105" s="70" t="s">
        <v>103</v>
      </c>
      <c r="E105" s="59" t="s">
        <v>95</v>
      </c>
      <c r="F105" s="70" t="s">
        <v>3522</v>
      </c>
      <c r="G105" s="70">
        <v>1997</v>
      </c>
      <c r="H105" s="71">
        <v>4</v>
      </c>
      <c r="I105" s="72">
        <v>315</v>
      </c>
      <c r="J105" s="72">
        <v>79</v>
      </c>
      <c r="K105" s="72">
        <v>58.3</v>
      </c>
      <c r="L105" s="72">
        <v>3.5</v>
      </c>
      <c r="M105" s="71">
        <v>3</v>
      </c>
      <c r="N105" s="72">
        <v>90</v>
      </c>
      <c r="O105" s="72">
        <v>3</v>
      </c>
      <c r="P105" s="71">
        <v>1</v>
      </c>
      <c r="Q105" s="72">
        <v>45</v>
      </c>
      <c r="R105" s="61">
        <v>0</v>
      </c>
      <c r="S105" s="71">
        <v>0.5</v>
      </c>
      <c r="T105" s="72">
        <v>3</v>
      </c>
      <c r="U105" s="72">
        <v>6</v>
      </c>
      <c r="V105" s="78">
        <v>-3</v>
      </c>
      <c r="W105" s="78">
        <v>-0.86</v>
      </c>
      <c r="X105" s="79">
        <v>0.34</v>
      </c>
      <c r="Y105" s="71">
        <v>4.4000000000000004</v>
      </c>
      <c r="Z105" s="72">
        <v>7.3</v>
      </c>
      <c r="AA105" s="78">
        <v>-2.9</v>
      </c>
      <c r="AB105" s="78">
        <v>-0.82</v>
      </c>
      <c r="AC105" s="79">
        <v>0.13</v>
      </c>
      <c r="AD105" s="64" t="s">
        <v>25</v>
      </c>
    </row>
    <row r="106" spans="1:30" ht="17.25" thickBot="1">
      <c r="A106" s="73">
        <v>104</v>
      </c>
      <c r="B106" s="58" t="s">
        <v>2747</v>
      </c>
      <c r="C106" s="59" t="s">
        <v>1814</v>
      </c>
      <c r="D106" s="70" t="s">
        <v>103</v>
      </c>
      <c r="E106" s="59" t="s">
        <v>2352</v>
      </c>
      <c r="F106" s="70" t="s">
        <v>3523</v>
      </c>
      <c r="G106" s="70">
        <v>1989</v>
      </c>
      <c r="H106" s="71">
        <v>1</v>
      </c>
      <c r="I106" s="72">
        <v>17</v>
      </c>
      <c r="J106" s="72">
        <v>17</v>
      </c>
      <c r="K106" s="72">
        <v>3.8</v>
      </c>
      <c r="L106" s="72">
        <v>0.2</v>
      </c>
      <c r="M106" s="60">
        <v>0</v>
      </c>
      <c r="N106" s="61"/>
      <c r="O106" s="61">
        <v>0</v>
      </c>
      <c r="P106" s="71">
        <v>1</v>
      </c>
      <c r="Q106" s="72">
        <v>17</v>
      </c>
      <c r="R106" s="72">
        <v>4</v>
      </c>
      <c r="S106" s="60">
        <v>0</v>
      </c>
      <c r="T106" s="72">
        <v>1</v>
      </c>
      <c r="U106" s="61">
        <v>0</v>
      </c>
      <c r="V106" s="79">
        <v>1</v>
      </c>
      <c r="W106" s="79">
        <v>5.29</v>
      </c>
      <c r="X106" s="79">
        <v>7.37</v>
      </c>
      <c r="Y106" s="71">
        <v>0.6</v>
      </c>
      <c r="Z106" s="72">
        <v>0.1</v>
      </c>
      <c r="AA106" s="79">
        <v>0.5</v>
      </c>
      <c r="AB106" s="79">
        <v>2.48</v>
      </c>
      <c r="AC106" s="79">
        <v>3.48</v>
      </c>
      <c r="AD106" s="64" t="s">
        <v>25</v>
      </c>
    </row>
    <row r="107" spans="1:30" ht="17.25" thickBot="1">
      <c r="A107" s="73">
        <v>105</v>
      </c>
      <c r="B107" s="58" t="s">
        <v>149</v>
      </c>
      <c r="C107" s="59" t="s">
        <v>1832</v>
      </c>
      <c r="D107" s="70" t="s">
        <v>103</v>
      </c>
      <c r="E107" s="59" t="s">
        <v>91</v>
      </c>
      <c r="F107" s="70" t="s">
        <v>3348</v>
      </c>
      <c r="G107" s="70">
        <v>1996</v>
      </c>
      <c r="H107" s="71">
        <v>1</v>
      </c>
      <c r="I107" s="72">
        <v>1</v>
      </c>
      <c r="J107" s="72">
        <v>1</v>
      </c>
      <c r="K107" s="72">
        <v>0.2</v>
      </c>
      <c r="L107" s="61">
        <v>0</v>
      </c>
      <c r="M107" s="60">
        <v>0</v>
      </c>
      <c r="N107" s="61"/>
      <c r="O107" s="61">
        <v>0</v>
      </c>
      <c r="P107" s="71">
        <v>1</v>
      </c>
      <c r="Q107" s="72">
        <v>1</v>
      </c>
      <c r="R107" s="72">
        <v>4</v>
      </c>
      <c r="S107" s="71">
        <v>1</v>
      </c>
      <c r="T107" s="61">
        <v>0</v>
      </c>
      <c r="U107" s="61">
        <v>0</v>
      </c>
      <c r="V107" s="61">
        <v>0</v>
      </c>
      <c r="W107" s="61">
        <v>0</v>
      </c>
      <c r="X107" s="78">
        <v>-0.17</v>
      </c>
      <c r="Y107" s="60">
        <v>0</v>
      </c>
      <c r="Z107" s="61">
        <v>0</v>
      </c>
      <c r="AA107" s="61">
        <v>0</v>
      </c>
      <c r="AB107" s="61">
        <v>0</v>
      </c>
      <c r="AC107" s="79">
        <v>0.72</v>
      </c>
      <c r="AD107" s="64" t="s">
        <v>25</v>
      </c>
    </row>
    <row r="108" spans="1:30" ht="17.25" thickBot="1">
      <c r="A108" s="73">
        <v>106</v>
      </c>
      <c r="B108" s="58" t="s">
        <v>150</v>
      </c>
      <c r="C108" s="59" t="s">
        <v>1847</v>
      </c>
      <c r="D108" s="70" t="s">
        <v>104</v>
      </c>
      <c r="E108" s="59" t="s">
        <v>91</v>
      </c>
      <c r="F108" s="70" t="s">
        <v>3524</v>
      </c>
      <c r="G108" s="70">
        <v>1992</v>
      </c>
      <c r="H108" s="71">
        <v>6</v>
      </c>
      <c r="I108" s="72">
        <v>536</v>
      </c>
      <c r="J108" s="72">
        <v>89</v>
      </c>
      <c r="K108" s="72">
        <v>99.3</v>
      </c>
      <c r="L108" s="72">
        <v>6</v>
      </c>
      <c r="M108" s="71">
        <v>6</v>
      </c>
      <c r="N108" s="72">
        <v>89</v>
      </c>
      <c r="O108" s="72">
        <v>5</v>
      </c>
      <c r="P108" s="60">
        <v>0</v>
      </c>
      <c r="Q108" s="61"/>
      <c r="R108" s="61">
        <v>0</v>
      </c>
      <c r="S108" s="71">
        <v>1.67</v>
      </c>
      <c r="T108" s="72">
        <v>11</v>
      </c>
      <c r="U108" s="72">
        <v>10</v>
      </c>
      <c r="V108" s="79">
        <v>1</v>
      </c>
      <c r="W108" s="79">
        <v>0.17</v>
      </c>
      <c r="X108" s="79">
        <v>0.17</v>
      </c>
      <c r="Y108" s="71">
        <v>8.9</v>
      </c>
      <c r="Z108" s="72">
        <v>13.3</v>
      </c>
      <c r="AA108" s="78">
        <v>-4.3</v>
      </c>
      <c r="AB108" s="78">
        <v>-0.73</v>
      </c>
      <c r="AC108" s="78">
        <v>-1.1200000000000001</v>
      </c>
      <c r="AD108" s="64" t="s">
        <v>25</v>
      </c>
    </row>
    <row r="109" spans="1:30" ht="17.25" thickBot="1">
      <c r="A109" s="73">
        <v>107</v>
      </c>
      <c r="B109" s="58" t="s">
        <v>151</v>
      </c>
      <c r="C109" s="59" t="s">
        <v>1824</v>
      </c>
      <c r="D109" s="70" t="s">
        <v>1812</v>
      </c>
      <c r="E109" s="59" t="s">
        <v>83</v>
      </c>
      <c r="F109" s="70" t="s">
        <v>3525</v>
      </c>
      <c r="G109" s="70">
        <v>1992</v>
      </c>
      <c r="H109" s="71">
        <v>2</v>
      </c>
      <c r="I109" s="72">
        <v>25</v>
      </c>
      <c r="J109" s="72">
        <v>13</v>
      </c>
      <c r="K109" s="72">
        <v>4.5999999999999996</v>
      </c>
      <c r="L109" s="72">
        <v>0.3</v>
      </c>
      <c r="M109" s="60">
        <v>0</v>
      </c>
      <c r="N109" s="61"/>
      <c r="O109" s="61">
        <v>0</v>
      </c>
      <c r="P109" s="71">
        <v>2</v>
      </c>
      <c r="Q109" s="72">
        <v>13</v>
      </c>
      <c r="R109" s="61">
        <v>0</v>
      </c>
      <c r="S109" s="71">
        <v>1.5</v>
      </c>
      <c r="T109" s="72">
        <v>1</v>
      </c>
      <c r="U109" s="72">
        <v>1</v>
      </c>
      <c r="V109" s="61">
        <v>0</v>
      </c>
      <c r="W109" s="61">
        <v>0</v>
      </c>
      <c r="X109" s="78">
        <v>-0.35</v>
      </c>
      <c r="Y109" s="71">
        <v>0.9</v>
      </c>
      <c r="Z109" s="72">
        <v>0.6</v>
      </c>
      <c r="AA109" s="79">
        <v>0.3</v>
      </c>
      <c r="AB109" s="79">
        <v>1.1599999999999999</v>
      </c>
      <c r="AC109" s="79">
        <v>0.82</v>
      </c>
      <c r="AD109" s="64" t="s">
        <v>25</v>
      </c>
    </row>
    <row r="110" spans="1:30" ht="17.25" thickBot="1">
      <c r="A110" s="73">
        <v>108</v>
      </c>
      <c r="B110" s="58" t="s">
        <v>152</v>
      </c>
      <c r="C110" s="59" t="s">
        <v>1834</v>
      </c>
      <c r="D110" s="70" t="s">
        <v>103</v>
      </c>
      <c r="E110" s="59" t="s">
        <v>91</v>
      </c>
      <c r="F110" s="70" t="s">
        <v>3746</v>
      </c>
      <c r="G110" s="70">
        <v>2000</v>
      </c>
      <c r="H110" s="60">
        <v>0</v>
      </c>
      <c r="I110" s="61"/>
      <c r="J110" s="61"/>
      <c r="K110" s="61"/>
      <c r="L110" s="61"/>
      <c r="M110" s="60">
        <v>0</v>
      </c>
      <c r="N110" s="61"/>
      <c r="O110" s="61">
        <v>0</v>
      </c>
      <c r="P110" s="60">
        <v>0</v>
      </c>
      <c r="Q110" s="61"/>
      <c r="R110" s="72">
        <v>1</v>
      </c>
      <c r="S110" s="60"/>
      <c r="T110" s="61"/>
      <c r="U110" s="61"/>
      <c r="V110" s="61"/>
      <c r="W110" s="61"/>
      <c r="X110" s="61"/>
      <c r="Y110" s="60"/>
      <c r="Z110" s="61"/>
      <c r="AA110" s="61"/>
      <c r="AB110" s="61"/>
      <c r="AC110" s="61"/>
      <c r="AD110" s="64" t="s">
        <v>25</v>
      </c>
    </row>
    <row r="111" spans="1:30" ht="17.25" thickBot="1">
      <c r="A111" s="73">
        <v>109</v>
      </c>
      <c r="B111" s="58" t="s">
        <v>2870</v>
      </c>
      <c r="C111" s="59" t="s">
        <v>1814</v>
      </c>
      <c r="D111" s="70" t="s">
        <v>1835</v>
      </c>
      <c r="E111" s="59" t="s">
        <v>91</v>
      </c>
      <c r="F111" s="70" t="s">
        <v>3829</v>
      </c>
      <c r="G111" s="70">
        <v>1989</v>
      </c>
      <c r="H111" s="60">
        <v>0</v>
      </c>
      <c r="I111" s="61"/>
      <c r="J111" s="61"/>
      <c r="K111" s="61"/>
      <c r="L111" s="61"/>
      <c r="M111" s="60">
        <v>0</v>
      </c>
      <c r="N111" s="61"/>
      <c r="O111" s="61">
        <v>0</v>
      </c>
      <c r="P111" s="60">
        <v>0</v>
      </c>
      <c r="Q111" s="61"/>
      <c r="R111" s="72">
        <v>4</v>
      </c>
      <c r="S111" s="60"/>
      <c r="T111" s="61"/>
      <c r="U111" s="61"/>
      <c r="V111" s="61"/>
      <c r="W111" s="61"/>
      <c r="X111" s="61"/>
      <c r="Y111" s="60"/>
      <c r="Z111" s="61"/>
      <c r="AA111" s="61"/>
      <c r="AB111" s="61"/>
      <c r="AC111" s="61"/>
      <c r="AD111" s="64" t="s">
        <v>25</v>
      </c>
    </row>
    <row r="112" spans="1:30" ht="17.25" thickBot="1">
      <c r="A112" s="73">
        <v>110</v>
      </c>
      <c r="B112" s="58" t="s">
        <v>153</v>
      </c>
      <c r="C112" s="59" t="s">
        <v>1822</v>
      </c>
      <c r="D112" s="70" t="s">
        <v>1835</v>
      </c>
      <c r="E112" s="59" t="s">
        <v>81</v>
      </c>
      <c r="F112" s="70" t="s">
        <v>3830</v>
      </c>
      <c r="G112" s="70">
        <v>1998</v>
      </c>
      <c r="H112" s="60">
        <v>0</v>
      </c>
      <c r="I112" s="61"/>
      <c r="J112" s="61"/>
      <c r="K112" s="61"/>
      <c r="L112" s="61"/>
      <c r="M112" s="60">
        <v>0</v>
      </c>
      <c r="N112" s="61"/>
      <c r="O112" s="61">
        <v>0</v>
      </c>
      <c r="P112" s="60">
        <v>0</v>
      </c>
      <c r="Q112" s="61"/>
      <c r="R112" s="72">
        <v>5</v>
      </c>
      <c r="S112" s="60"/>
      <c r="T112" s="61"/>
      <c r="U112" s="61"/>
      <c r="V112" s="61"/>
      <c r="W112" s="61"/>
      <c r="X112" s="61"/>
      <c r="Y112" s="60"/>
      <c r="Z112" s="61"/>
      <c r="AA112" s="61"/>
      <c r="AB112" s="61"/>
      <c r="AC112" s="61"/>
      <c r="AD112" s="64" t="s">
        <v>25</v>
      </c>
    </row>
    <row r="113" spans="1:30" ht="17.25" thickBot="1">
      <c r="A113" s="73">
        <v>111</v>
      </c>
      <c r="B113" s="58" t="s">
        <v>2688</v>
      </c>
      <c r="C113" s="59" t="s">
        <v>1834</v>
      </c>
      <c r="D113" s="70" t="s">
        <v>103</v>
      </c>
      <c r="E113" s="59" t="s">
        <v>2352</v>
      </c>
      <c r="F113" s="70" t="s">
        <v>3526</v>
      </c>
      <c r="G113" s="70">
        <v>1996</v>
      </c>
      <c r="H113" s="71">
        <v>5</v>
      </c>
      <c r="I113" s="72">
        <v>450</v>
      </c>
      <c r="J113" s="72">
        <v>90</v>
      </c>
      <c r="K113" s="72">
        <v>100</v>
      </c>
      <c r="L113" s="72">
        <v>5</v>
      </c>
      <c r="M113" s="71">
        <v>5</v>
      </c>
      <c r="N113" s="72">
        <v>90</v>
      </c>
      <c r="O113" s="72">
        <v>5</v>
      </c>
      <c r="P113" s="60">
        <v>0</v>
      </c>
      <c r="Q113" s="61"/>
      <c r="R113" s="61">
        <v>0</v>
      </c>
      <c r="S113" s="71">
        <v>0.2</v>
      </c>
      <c r="T113" s="72">
        <v>4</v>
      </c>
      <c r="U113" s="72">
        <v>13</v>
      </c>
      <c r="V113" s="78">
        <v>-9</v>
      </c>
      <c r="W113" s="78">
        <v>-1.8</v>
      </c>
      <c r="X113" s="61"/>
      <c r="Y113" s="71">
        <v>4</v>
      </c>
      <c r="Z113" s="72">
        <v>8.3000000000000007</v>
      </c>
      <c r="AA113" s="78">
        <v>-4.3</v>
      </c>
      <c r="AB113" s="78">
        <v>-0.86</v>
      </c>
      <c r="AC113" s="61"/>
      <c r="AD113" s="64" t="s">
        <v>25</v>
      </c>
    </row>
    <row r="114" spans="1:30" ht="17.25" thickBot="1">
      <c r="A114" s="73">
        <v>112</v>
      </c>
      <c r="B114" s="58" t="s">
        <v>154</v>
      </c>
      <c r="C114" s="59" t="s">
        <v>1824</v>
      </c>
      <c r="D114" s="70" t="s">
        <v>102</v>
      </c>
      <c r="E114" s="59" t="s">
        <v>93</v>
      </c>
      <c r="F114" s="70" t="s">
        <v>3527</v>
      </c>
      <c r="G114" s="70">
        <v>1999</v>
      </c>
      <c r="H114" s="71">
        <v>6</v>
      </c>
      <c r="I114" s="72">
        <v>470</v>
      </c>
      <c r="J114" s="72">
        <v>78</v>
      </c>
      <c r="K114" s="72">
        <v>87</v>
      </c>
      <c r="L114" s="72">
        <v>5.2</v>
      </c>
      <c r="M114" s="71">
        <v>6</v>
      </c>
      <c r="N114" s="72">
        <v>78</v>
      </c>
      <c r="O114" s="72">
        <v>2</v>
      </c>
      <c r="P114" s="60">
        <v>0</v>
      </c>
      <c r="Q114" s="61"/>
      <c r="R114" s="61">
        <v>0</v>
      </c>
      <c r="S114" s="71">
        <v>0.67</v>
      </c>
      <c r="T114" s="72">
        <v>5</v>
      </c>
      <c r="U114" s="72">
        <v>10</v>
      </c>
      <c r="V114" s="78">
        <v>-5</v>
      </c>
      <c r="W114" s="78">
        <v>-0.96</v>
      </c>
      <c r="X114" s="79">
        <v>0.33</v>
      </c>
      <c r="Y114" s="71">
        <v>6.3</v>
      </c>
      <c r="Z114" s="72">
        <v>10.6</v>
      </c>
      <c r="AA114" s="78">
        <v>-4.3</v>
      </c>
      <c r="AB114" s="78">
        <v>-0.83</v>
      </c>
      <c r="AC114" s="78">
        <v>-0.26</v>
      </c>
      <c r="AD114" s="64" t="s">
        <v>25</v>
      </c>
    </row>
    <row r="115" spans="1:30" ht="17.25" thickBot="1">
      <c r="A115" s="73">
        <v>113</v>
      </c>
      <c r="B115" s="58" t="s">
        <v>2689</v>
      </c>
      <c r="C115" s="59" t="s">
        <v>1838</v>
      </c>
      <c r="D115" s="70" t="s">
        <v>103</v>
      </c>
      <c r="E115" s="59" t="s">
        <v>73</v>
      </c>
      <c r="F115" s="70" t="s">
        <v>3528</v>
      </c>
      <c r="G115" s="70">
        <v>1996</v>
      </c>
      <c r="H115" s="71">
        <v>5</v>
      </c>
      <c r="I115" s="72">
        <v>246</v>
      </c>
      <c r="J115" s="72">
        <v>49</v>
      </c>
      <c r="K115" s="72">
        <v>45.6</v>
      </c>
      <c r="L115" s="72">
        <v>2.7</v>
      </c>
      <c r="M115" s="71">
        <v>3</v>
      </c>
      <c r="N115" s="72">
        <v>74</v>
      </c>
      <c r="O115" s="61">
        <v>0</v>
      </c>
      <c r="P115" s="71">
        <v>2</v>
      </c>
      <c r="Q115" s="72">
        <v>12</v>
      </c>
      <c r="R115" s="72">
        <v>1</v>
      </c>
      <c r="S115" s="71">
        <v>3</v>
      </c>
      <c r="T115" s="72">
        <v>7</v>
      </c>
      <c r="U115" s="72">
        <v>3</v>
      </c>
      <c r="V115" s="79">
        <v>4</v>
      </c>
      <c r="W115" s="79">
        <v>1.46</v>
      </c>
      <c r="X115" s="78">
        <v>-0.37</v>
      </c>
      <c r="Y115" s="71">
        <v>4.7</v>
      </c>
      <c r="Z115" s="72">
        <v>2.5</v>
      </c>
      <c r="AA115" s="79">
        <v>2.2000000000000002</v>
      </c>
      <c r="AB115" s="79">
        <v>0.81</v>
      </c>
      <c r="AC115" s="79">
        <v>0.69</v>
      </c>
      <c r="AD115" s="64" t="s">
        <v>25</v>
      </c>
    </row>
    <row r="116" spans="1:30" ht="17.25" thickBot="1">
      <c r="A116" s="73">
        <v>114</v>
      </c>
      <c r="B116" s="58" t="s">
        <v>2690</v>
      </c>
      <c r="C116" s="59" t="s">
        <v>1846</v>
      </c>
      <c r="D116" s="70" t="s">
        <v>104</v>
      </c>
      <c r="E116" s="59" t="s">
        <v>2352</v>
      </c>
      <c r="F116" s="70" t="s">
        <v>3529</v>
      </c>
      <c r="G116" s="70">
        <v>2002</v>
      </c>
      <c r="H116" s="71">
        <v>5</v>
      </c>
      <c r="I116" s="72">
        <v>450</v>
      </c>
      <c r="J116" s="72">
        <v>90</v>
      </c>
      <c r="K116" s="72">
        <v>100</v>
      </c>
      <c r="L116" s="72">
        <v>5</v>
      </c>
      <c r="M116" s="71">
        <v>5</v>
      </c>
      <c r="N116" s="72">
        <v>90</v>
      </c>
      <c r="O116" s="72">
        <v>5</v>
      </c>
      <c r="P116" s="60">
        <v>0</v>
      </c>
      <c r="Q116" s="61"/>
      <c r="R116" s="61">
        <v>0</v>
      </c>
      <c r="S116" s="71">
        <v>0.2</v>
      </c>
      <c r="T116" s="72">
        <v>4</v>
      </c>
      <c r="U116" s="72">
        <v>13</v>
      </c>
      <c r="V116" s="78">
        <v>-9</v>
      </c>
      <c r="W116" s="78">
        <v>-1.8</v>
      </c>
      <c r="X116" s="61"/>
      <c r="Y116" s="71">
        <v>4</v>
      </c>
      <c r="Z116" s="72">
        <v>8.3000000000000007</v>
      </c>
      <c r="AA116" s="78">
        <v>-4.3</v>
      </c>
      <c r="AB116" s="78">
        <v>-0.86</v>
      </c>
      <c r="AC116" s="61"/>
      <c r="AD116" s="64" t="s">
        <v>25</v>
      </c>
    </row>
    <row r="117" spans="1:30" ht="17.25" thickBot="1">
      <c r="A117" s="73">
        <v>115</v>
      </c>
      <c r="B117" s="58" t="s">
        <v>155</v>
      </c>
      <c r="C117" s="59" t="s">
        <v>1843</v>
      </c>
      <c r="D117" s="70" t="s">
        <v>104</v>
      </c>
      <c r="E117" s="59" t="s">
        <v>69</v>
      </c>
      <c r="F117" s="70" t="s">
        <v>3530</v>
      </c>
      <c r="G117" s="70">
        <v>1999</v>
      </c>
      <c r="H117" s="71">
        <v>5</v>
      </c>
      <c r="I117" s="72">
        <v>385</v>
      </c>
      <c r="J117" s="72">
        <v>77</v>
      </c>
      <c r="K117" s="72">
        <v>71.3</v>
      </c>
      <c r="L117" s="72">
        <v>4.3</v>
      </c>
      <c r="M117" s="71">
        <v>4</v>
      </c>
      <c r="N117" s="72">
        <v>90</v>
      </c>
      <c r="O117" s="72">
        <v>4</v>
      </c>
      <c r="P117" s="71">
        <v>1</v>
      </c>
      <c r="Q117" s="72">
        <v>25</v>
      </c>
      <c r="R117" s="72">
        <v>1</v>
      </c>
      <c r="S117" s="71">
        <v>1.2</v>
      </c>
      <c r="T117" s="72">
        <v>6</v>
      </c>
      <c r="U117" s="72">
        <v>9</v>
      </c>
      <c r="V117" s="78">
        <v>-3</v>
      </c>
      <c r="W117" s="78">
        <v>-0.7</v>
      </c>
      <c r="X117" s="78">
        <v>-0.7</v>
      </c>
      <c r="Y117" s="71">
        <v>6</v>
      </c>
      <c r="Z117" s="72">
        <v>6.8</v>
      </c>
      <c r="AA117" s="78">
        <v>-0.8</v>
      </c>
      <c r="AB117" s="78">
        <v>-0.19</v>
      </c>
      <c r="AC117" s="78">
        <v>-0.51</v>
      </c>
      <c r="AD117" s="64" t="s">
        <v>25</v>
      </c>
    </row>
    <row r="118" spans="1:30" ht="17.25" thickBot="1">
      <c r="A118" s="73">
        <v>116</v>
      </c>
      <c r="B118" s="58" t="s">
        <v>156</v>
      </c>
      <c r="C118" s="59" t="s">
        <v>1827</v>
      </c>
      <c r="D118" s="70" t="s">
        <v>1812</v>
      </c>
      <c r="E118" s="59" t="s">
        <v>77</v>
      </c>
      <c r="F118" s="70" t="s">
        <v>3531</v>
      </c>
      <c r="G118" s="70">
        <v>2000</v>
      </c>
      <c r="H118" s="71">
        <v>2</v>
      </c>
      <c r="I118" s="72">
        <v>54</v>
      </c>
      <c r="J118" s="72">
        <v>27</v>
      </c>
      <c r="K118" s="72">
        <v>10</v>
      </c>
      <c r="L118" s="72">
        <v>0.6</v>
      </c>
      <c r="M118" s="60">
        <v>0</v>
      </c>
      <c r="N118" s="61"/>
      <c r="O118" s="61">
        <v>0</v>
      </c>
      <c r="P118" s="71">
        <v>2</v>
      </c>
      <c r="Q118" s="72">
        <v>27</v>
      </c>
      <c r="R118" s="61">
        <v>0</v>
      </c>
      <c r="S118" s="71">
        <v>2</v>
      </c>
      <c r="T118" s="72">
        <v>1</v>
      </c>
      <c r="U118" s="61">
        <v>0</v>
      </c>
      <c r="V118" s="79">
        <v>1</v>
      </c>
      <c r="W118" s="79">
        <v>1.67</v>
      </c>
      <c r="X118" s="79">
        <v>1.85</v>
      </c>
      <c r="Y118" s="71">
        <v>1.8</v>
      </c>
      <c r="Z118" s="72">
        <v>0.6</v>
      </c>
      <c r="AA118" s="79">
        <v>1.2</v>
      </c>
      <c r="AB118" s="79">
        <v>1.98</v>
      </c>
      <c r="AC118" s="79">
        <v>1.6</v>
      </c>
      <c r="AD118" s="64" t="s">
        <v>25</v>
      </c>
    </row>
    <row r="119" spans="1:30" ht="17.25" thickBot="1">
      <c r="A119" s="73">
        <v>117</v>
      </c>
      <c r="B119" s="58" t="s">
        <v>157</v>
      </c>
      <c r="C119" s="59" t="s">
        <v>1824</v>
      </c>
      <c r="D119" s="70" t="s">
        <v>1812</v>
      </c>
      <c r="E119" s="59" t="s">
        <v>87</v>
      </c>
      <c r="F119" s="70" t="s">
        <v>3532</v>
      </c>
      <c r="G119" s="70">
        <v>2001</v>
      </c>
      <c r="H119" s="71">
        <v>4</v>
      </c>
      <c r="I119" s="72">
        <v>283</v>
      </c>
      <c r="J119" s="72">
        <v>71</v>
      </c>
      <c r="K119" s="72">
        <v>52.4</v>
      </c>
      <c r="L119" s="72">
        <v>3.1</v>
      </c>
      <c r="M119" s="71">
        <v>4</v>
      </c>
      <c r="N119" s="72">
        <v>71</v>
      </c>
      <c r="O119" s="61">
        <v>0</v>
      </c>
      <c r="P119" s="60">
        <v>0</v>
      </c>
      <c r="Q119" s="61"/>
      <c r="R119" s="61">
        <v>0</v>
      </c>
      <c r="S119" s="71">
        <v>1.5</v>
      </c>
      <c r="T119" s="72">
        <v>4</v>
      </c>
      <c r="U119" s="72">
        <v>6</v>
      </c>
      <c r="V119" s="78">
        <v>-2</v>
      </c>
      <c r="W119" s="78">
        <v>-0.64</v>
      </c>
      <c r="X119" s="78">
        <v>-0.64</v>
      </c>
      <c r="Y119" s="71">
        <v>3</v>
      </c>
      <c r="Z119" s="72">
        <v>4.5</v>
      </c>
      <c r="AA119" s="78">
        <v>-1.5</v>
      </c>
      <c r="AB119" s="78">
        <v>-0.46</v>
      </c>
      <c r="AC119" s="78">
        <v>-0.26</v>
      </c>
      <c r="AD119" s="64" t="s">
        <v>25</v>
      </c>
    </row>
    <row r="120" spans="1:30" ht="17.25" thickBot="1">
      <c r="A120" s="73">
        <v>118</v>
      </c>
      <c r="B120" s="58" t="s">
        <v>1786</v>
      </c>
      <c r="C120" s="59" t="s">
        <v>1820</v>
      </c>
      <c r="D120" s="70" t="s">
        <v>1821</v>
      </c>
      <c r="E120" s="59" t="s">
        <v>96</v>
      </c>
      <c r="F120" s="70" t="s">
        <v>3533</v>
      </c>
      <c r="G120" s="70">
        <v>1997</v>
      </c>
      <c r="H120" s="71">
        <v>6</v>
      </c>
      <c r="I120" s="72">
        <v>355</v>
      </c>
      <c r="J120" s="72">
        <v>59</v>
      </c>
      <c r="K120" s="72">
        <v>65.7</v>
      </c>
      <c r="L120" s="72">
        <v>3.9</v>
      </c>
      <c r="M120" s="71">
        <v>3</v>
      </c>
      <c r="N120" s="72">
        <v>90</v>
      </c>
      <c r="O120" s="72">
        <v>2</v>
      </c>
      <c r="P120" s="71">
        <v>3</v>
      </c>
      <c r="Q120" s="72">
        <v>29</v>
      </c>
      <c r="R120" s="61">
        <v>0</v>
      </c>
      <c r="S120" s="71">
        <v>0.67</v>
      </c>
      <c r="T120" s="72">
        <v>2</v>
      </c>
      <c r="U120" s="72">
        <v>7</v>
      </c>
      <c r="V120" s="78">
        <v>-5</v>
      </c>
      <c r="W120" s="78">
        <v>-1.27</v>
      </c>
      <c r="X120" s="78">
        <v>-1.27</v>
      </c>
      <c r="Y120" s="71">
        <v>5</v>
      </c>
      <c r="Z120" s="72">
        <v>5.6</v>
      </c>
      <c r="AA120" s="78">
        <v>-0.5</v>
      </c>
      <c r="AB120" s="78">
        <v>-0.13</v>
      </c>
      <c r="AC120" s="78">
        <v>-0.74</v>
      </c>
      <c r="AD120" s="64" t="s">
        <v>25</v>
      </c>
    </row>
    <row r="121" spans="1:30" ht="17.25" thickBot="1">
      <c r="A121" s="73">
        <v>119</v>
      </c>
      <c r="B121" s="58" t="s">
        <v>158</v>
      </c>
      <c r="C121" s="59" t="s">
        <v>1814</v>
      </c>
      <c r="D121" s="70" t="s">
        <v>103</v>
      </c>
      <c r="E121" s="59" t="s">
        <v>77</v>
      </c>
      <c r="F121" s="70" t="s">
        <v>3534</v>
      </c>
      <c r="G121" s="70">
        <v>1998</v>
      </c>
      <c r="H121" s="71">
        <v>1</v>
      </c>
      <c r="I121" s="72">
        <v>10</v>
      </c>
      <c r="J121" s="72">
        <v>10</v>
      </c>
      <c r="K121" s="72">
        <v>1.9</v>
      </c>
      <c r="L121" s="72">
        <v>0.1</v>
      </c>
      <c r="M121" s="60">
        <v>0</v>
      </c>
      <c r="N121" s="61"/>
      <c r="O121" s="61">
        <v>0</v>
      </c>
      <c r="P121" s="71">
        <v>1</v>
      </c>
      <c r="Q121" s="72">
        <v>10</v>
      </c>
      <c r="R121" s="72">
        <v>1</v>
      </c>
      <c r="S121" s="71">
        <v>3</v>
      </c>
      <c r="T121" s="61">
        <v>0</v>
      </c>
      <c r="U121" s="61">
        <v>0</v>
      </c>
      <c r="V121" s="61">
        <v>0</v>
      </c>
      <c r="W121" s="61">
        <v>0</v>
      </c>
      <c r="X121" s="61">
        <v>0</v>
      </c>
      <c r="Y121" s="60">
        <v>0</v>
      </c>
      <c r="Z121" s="72">
        <v>0.1</v>
      </c>
      <c r="AA121" s="78">
        <v>-0.1</v>
      </c>
      <c r="AB121" s="78">
        <v>-0.67</v>
      </c>
      <c r="AC121" s="78">
        <v>-1.24</v>
      </c>
      <c r="AD121" s="64" t="s">
        <v>25</v>
      </c>
    </row>
    <row r="122" spans="1:30" ht="17.25" thickBot="1">
      <c r="A122" s="73">
        <v>120</v>
      </c>
      <c r="B122" s="58" t="s">
        <v>2748</v>
      </c>
      <c r="C122" s="59" t="s">
        <v>1840</v>
      </c>
      <c r="D122" s="70" t="s">
        <v>111</v>
      </c>
      <c r="E122" s="59" t="s">
        <v>2353</v>
      </c>
      <c r="F122" s="70" t="s">
        <v>3831</v>
      </c>
      <c r="G122" s="70">
        <v>1992</v>
      </c>
      <c r="H122" s="60">
        <v>0</v>
      </c>
      <c r="I122" s="61"/>
      <c r="J122" s="61"/>
      <c r="K122" s="61"/>
      <c r="L122" s="61"/>
      <c r="M122" s="60">
        <v>0</v>
      </c>
      <c r="N122" s="61"/>
      <c r="O122" s="61">
        <v>0</v>
      </c>
      <c r="P122" s="60">
        <v>0</v>
      </c>
      <c r="Q122" s="61"/>
      <c r="R122" s="72">
        <v>6</v>
      </c>
      <c r="S122" s="60"/>
      <c r="T122" s="61"/>
      <c r="U122" s="61"/>
      <c r="V122" s="61"/>
      <c r="W122" s="61"/>
      <c r="X122" s="61"/>
      <c r="Y122" s="60"/>
      <c r="Z122" s="61"/>
      <c r="AA122" s="61"/>
      <c r="AB122" s="61"/>
      <c r="AC122" s="61"/>
      <c r="AD122" s="64" t="s">
        <v>25</v>
      </c>
    </row>
    <row r="123" spans="1:30" ht="17.25" thickBot="1">
      <c r="A123" s="73">
        <v>121</v>
      </c>
      <c r="B123" s="58" t="s">
        <v>159</v>
      </c>
      <c r="C123" s="59" t="s">
        <v>1840</v>
      </c>
      <c r="D123" s="70" t="s">
        <v>104</v>
      </c>
      <c r="E123" s="59" t="s">
        <v>71</v>
      </c>
      <c r="F123" s="70" t="s">
        <v>3535</v>
      </c>
      <c r="G123" s="70">
        <v>1993</v>
      </c>
      <c r="H123" s="71">
        <v>2</v>
      </c>
      <c r="I123" s="72">
        <v>30</v>
      </c>
      <c r="J123" s="72">
        <v>15</v>
      </c>
      <c r="K123" s="72">
        <v>5.6</v>
      </c>
      <c r="L123" s="72">
        <v>0.3</v>
      </c>
      <c r="M123" s="60">
        <v>0</v>
      </c>
      <c r="N123" s="61"/>
      <c r="O123" s="61">
        <v>0</v>
      </c>
      <c r="P123" s="71">
        <v>2</v>
      </c>
      <c r="Q123" s="72">
        <v>15</v>
      </c>
      <c r="R123" s="72">
        <v>4</v>
      </c>
      <c r="S123" s="71">
        <v>3</v>
      </c>
      <c r="T123" s="72">
        <v>1</v>
      </c>
      <c r="U123" s="61">
        <v>0</v>
      </c>
      <c r="V123" s="79">
        <v>1</v>
      </c>
      <c r="W123" s="79">
        <v>3</v>
      </c>
      <c r="X123" s="79">
        <v>1.76</v>
      </c>
      <c r="Y123" s="71">
        <v>0.8</v>
      </c>
      <c r="Z123" s="72">
        <v>0.4</v>
      </c>
      <c r="AA123" s="79">
        <v>0.4</v>
      </c>
      <c r="AB123" s="79">
        <v>1.18</v>
      </c>
      <c r="AC123" s="79">
        <v>0.87</v>
      </c>
      <c r="AD123" s="64" t="s">
        <v>25</v>
      </c>
    </row>
    <row r="124" spans="1:30" ht="17.25" thickBot="1">
      <c r="A124" s="73">
        <v>122</v>
      </c>
      <c r="B124" s="58" t="s">
        <v>2871</v>
      </c>
      <c r="C124" s="59" t="s">
        <v>1814</v>
      </c>
      <c r="D124" s="70" t="s">
        <v>103</v>
      </c>
      <c r="E124" s="59" t="s">
        <v>2353</v>
      </c>
      <c r="F124" s="70" t="s">
        <v>3536</v>
      </c>
      <c r="G124" s="70">
        <v>1998</v>
      </c>
      <c r="H124" s="71">
        <v>2</v>
      </c>
      <c r="I124" s="72">
        <v>39</v>
      </c>
      <c r="J124" s="72">
        <v>20</v>
      </c>
      <c r="K124" s="72">
        <v>7.2</v>
      </c>
      <c r="L124" s="72">
        <v>0.4</v>
      </c>
      <c r="M124" s="60">
        <v>0</v>
      </c>
      <c r="N124" s="61"/>
      <c r="O124" s="61">
        <v>0</v>
      </c>
      <c r="P124" s="71">
        <v>2</v>
      </c>
      <c r="Q124" s="72">
        <v>20</v>
      </c>
      <c r="R124" s="72">
        <v>1</v>
      </c>
      <c r="S124" s="60">
        <v>0</v>
      </c>
      <c r="T124" s="61">
        <v>0</v>
      </c>
      <c r="U124" s="72">
        <v>5</v>
      </c>
      <c r="V124" s="78">
        <v>-5</v>
      </c>
      <c r="W124" s="78">
        <v>-11.54</v>
      </c>
      <c r="X124" s="78">
        <v>-10.28</v>
      </c>
      <c r="Y124" s="71">
        <v>0.2</v>
      </c>
      <c r="Z124" s="72">
        <v>2</v>
      </c>
      <c r="AA124" s="78">
        <v>-1.8</v>
      </c>
      <c r="AB124" s="78">
        <v>-4.1399999999999997</v>
      </c>
      <c r="AC124" s="78">
        <v>-2.5099999999999998</v>
      </c>
      <c r="AD124" s="64" t="s">
        <v>25</v>
      </c>
    </row>
    <row r="125" spans="1:30" ht="17.25" thickBot="1">
      <c r="A125" s="73">
        <v>123</v>
      </c>
      <c r="B125" s="58" t="s">
        <v>160</v>
      </c>
      <c r="C125" s="59" t="s">
        <v>1814</v>
      </c>
      <c r="D125" s="70" t="s">
        <v>104</v>
      </c>
      <c r="E125" s="59" t="s">
        <v>93</v>
      </c>
      <c r="F125" s="70" t="s">
        <v>3537</v>
      </c>
      <c r="G125" s="70">
        <v>1990</v>
      </c>
      <c r="H125" s="71">
        <v>6</v>
      </c>
      <c r="I125" s="72">
        <v>520</v>
      </c>
      <c r="J125" s="72">
        <v>87</v>
      </c>
      <c r="K125" s="72">
        <v>96.3</v>
      </c>
      <c r="L125" s="72">
        <v>5.8</v>
      </c>
      <c r="M125" s="71">
        <v>6</v>
      </c>
      <c r="N125" s="72">
        <v>87</v>
      </c>
      <c r="O125" s="72">
        <v>5</v>
      </c>
      <c r="P125" s="60">
        <v>0</v>
      </c>
      <c r="Q125" s="61"/>
      <c r="R125" s="61">
        <v>0</v>
      </c>
      <c r="S125" s="71">
        <v>0.67</v>
      </c>
      <c r="T125" s="72">
        <v>6</v>
      </c>
      <c r="U125" s="72">
        <v>12</v>
      </c>
      <c r="V125" s="78">
        <v>-6</v>
      </c>
      <c r="W125" s="78">
        <v>-1.04</v>
      </c>
      <c r="X125" s="78">
        <v>-1.04</v>
      </c>
      <c r="Y125" s="71">
        <v>7.5</v>
      </c>
      <c r="Z125" s="72">
        <v>12.4</v>
      </c>
      <c r="AA125" s="78">
        <v>-4.9000000000000004</v>
      </c>
      <c r="AB125" s="78">
        <v>-0.86</v>
      </c>
      <c r="AC125" s="78">
        <v>-1.73</v>
      </c>
      <c r="AD125" s="64" t="s">
        <v>25</v>
      </c>
    </row>
    <row r="126" spans="1:30" ht="17.25" thickBot="1">
      <c r="A126" s="73">
        <v>124</v>
      </c>
      <c r="B126" s="58" t="s">
        <v>161</v>
      </c>
      <c r="C126" s="59" t="s">
        <v>1846</v>
      </c>
      <c r="D126" s="70" t="s">
        <v>103</v>
      </c>
      <c r="E126" s="59" t="s">
        <v>65</v>
      </c>
      <c r="F126" s="70" t="s">
        <v>3538</v>
      </c>
      <c r="G126" s="70">
        <v>1991</v>
      </c>
      <c r="H126" s="71">
        <v>1</v>
      </c>
      <c r="I126" s="72">
        <v>22</v>
      </c>
      <c r="J126" s="72">
        <v>22</v>
      </c>
      <c r="K126" s="72">
        <v>4.0999999999999996</v>
      </c>
      <c r="L126" s="72">
        <v>0.2</v>
      </c>
      <c r="M126" s="71">
        <v>1</v>
      </c>
      <c r="N126" s="72">
        <v>22</v>
      </c>
      <c r="O126" s="61">
        <v>0</v>
      </c>
      <c r="P126" s="60">
        <v>0</v>
      </c>
      <c r="Q126" s="61"/>
      <c r="R126" s="61">
        <v>0</v>
      </c>
      <c r="S126" s="71">
        <v>3</v>
      </c>
      <c r="T126" s="72">
        <v>1</v>
      </c>
      <c r="U126" s="61">
        <v>0</v>
      </c>
      <c r="V126" s="79">
        <v>1</v>
      </c>
      <c r="W126" s="79">
        <v>4.09</v>
      </c>
      <c r="X126" s="79">
        <v>2.0099999999999998</v>
      </c>
      <c r="Y126" s="71">
        <v>0.4</v>
      </c>
      <c r="Z126" s="72">
        <v>0.1</v>
      </c>
      <c r="AA126" s="79">
        <v>0.3</v>
      </c>
      <c r="AB126" s="79">
        <v>1.1299999999999999</v>
      </c>
      <c r="AC126" s="78">
        <v>-0.37</v>
      </c>
      <c r="AD126" s="64" t="s">
        <v>25</v>
      </c>
    </row>
    <row r="127" spans="1:30" ht="17.25" thickBot="1">
      <c r="A127" s="73">
        <v>125</v>
      </c>
      <c r="B127" s="58" t="s">
        <v>2984</v>
      </c>
      <c r="C127" s="59" t="s">
        <v>1846</v>
      </c>
      <c r="D127" s="70" t="s">
        <v>104</v>
      </c>
      <c r="E127" s="59" t="s">
        <v>2352</v>
      </c>
      <c r="F127" s="70" t="s">
        <v>3539</v>
      </c>
      <c r="G127" s="70">
        <v>1999</v>
      </c>
      <c r="H127" s="71">
        <v>3</v>
      </c>
      <c r="I127" s="72">
        <v>139</v>
      </c>
      <c r="J127" s="72">
        <v>46</v>
      </c>
      <c r="K127" s="72">
        <v>30.9</v>
      </c>
      <c r="L127" s="72">
        <v>1.5</v>
      </c>
      <c r="M127" s="71">
        <v>1</v>
      </c>
      <c r="N127" s="72">
        <v>90</v>
      </c>
      <c r="O127" s="72">
        <v>1</v>
      </c>
      <c r="P127" s="71">
        <v>2</v>
      </c>
      <c r="Q127" s="72">
        <v>25</v>
      </c>
      <c r="R127" s="72">
        <v>1</v>
      </c>
      <c r="S127" s="71">
        <v>0.33</v>
      </c>
      <c r="T127" s="72">
        <v>2</v>
      </c>
      <c r="U127" s="72">
        <v>6</v>
      </c>
      <c r="V127" s="78">
        <v>-4</v>
      </c>
      <c r="W127" s="78">
        <v>-2.59</v>
      </c>
      <c r="X127" s="78">
        <v>-1.1399999999999999</v>
      </c>
      <c r="Y127" s="71">
        <v>1.8</v>
      </c>
      <c r="Z127" s="72">
        <v>3.8</v>
      </c>
      <c r="AA127" s="78">
        <v>-1.9</v>
      </c>
      <c r="AB127" s="78">
        <v>-1.25</v>
      </c>
      <c r="AC127" s="78">
        <v>-0.56000000000000005</v>
      </c>
      <c r="AD127" s="64" t="s">
        <v>25</v>
      </c>
    </row>
    <row r="128" spans="1:30" ht="17.25" thickBot="1">
      <c r="A128" s="73">
        <v>126</v>
      </c>
      <c r="B128" s="58" t="s">
        <v>3181</v>
      </c>
      <c r="C128" s="59" t="s">
        <v>1846</v>
      </c>
      <c r="D128" s="70" t="s">
        <v>1812</v>
      </c>
      <c r="E128" s="59" t="s">
        <v>83</v>
      </c>
      <c r="F128" s="70" t="s">
        <v>3540</v>
      </c>
      <c r="G128" s="70">
        <v>1995</v>
      </c>
      <c r="H128" s="71">
        <v>2</v>
      </c>
      <c r="I128" s="72">
        <v>2</v>
      </c>
      <c r="J128" s="72">
        <v>1</v>
      </c>
      <c r="K128" s="72">
        <v>0.4</v>
      </c>
      <c r="L128" s="61">
        <v>0</v>
      </c>
      <c r="M128" s="60">
        <v>0</v>
      </c>
      <c r="N128" s="61"/>
      <c r="O128" s="61">
        <v>0</v>
      </c>
      <c r="P128" s="71">
        <v>2</v>
      </c>
      <c r="Q128" s="72">
        <v>1</v>
      </c>
      <c r="R128" s="72">
        <v>1</v>
      </c>
      <c r="S128" s="71">
        <v>3</v>
      </c>
      <c r="T128" s="72">
        <v>1</v>
      </c>
      <c r="U128" s="61">
        <v>0</v>
      </c>
      <c r="V128" s="79">
        <v>1</v>
      </c>
      <c r="W128" s="79">
        <v>45</v>
      </c>
      <c r="X128" s="79">
        <v>44.83</v>
      </c>
      <c r="Y128" s="71">
        <v>0.6</v>
      </c>
      <c r="Z128" s="72">
        <v>0.2</v>
      </c>
      <c r="AA128" s="79">
        <v>0.4</v>
      </c>
      <c r="AB128" s="79">
        <v>19.399999999999999</v>
      </c>
      <c r="AC128" s="79">
        <v>19.09</v>
      </c>
      <c r="AD128" s="64" t="s">
        <v>25</v>
      </c>
    </row>
    <row r="129" spans="1:30" ht="17.25" thickBot="1">
      <c r="A129" s="73">
        <v>127</v>
      </c>
      <c r="B129" s="58" t="s">
        <v>2691</v>
      </c>
      <c r="C129" s="59" t="s">
        <v>1816</v>
      </c>
      <c r="D129" s="70" t="s">
        <v>1812</v>
      </c>
      <c r="E129" s="59" t="s">
        <v>83</v>
      </c>
      <c r="F129" s="70" t="s">
        <v>3541</v>
      </c>
      <c r="G129" s="70">
        <v>1999</v>
      </c>
      <c r="H129" s="71">
        <v>6</v>
      </c>
      <c r="I129" s="72">
        <v>481</v>
      </c>
      <c r="J129" s="72">
        <v>80</v>
      </c>
      <c r="K129" s="72">
        <v>89.1</v>
      </c>
      <c r="L129" s="72">
        <v>5.3</v>
      </c>
      <c r="M129" s="71">
        <v>6</v>
      </c>
      <c r="N129" s="72">
        <v>80</v>
      </c>
      <c r="O129" s="72">
        <v>2</v>
      </c>
      <c r="P129" s="60">
        <v>0</v>
      </c>
      <c r="Q129" s="61"/>
      <c r="R129" s="61">
        <v>0</v>
      </c>
      <c r="S129" s="71">
        <v>2</v>
      </c>
      <c r="T129" s="72">
        <v>11</v>
      </c>
      <c r="U129" s="72">
        <v>9</v>
      </c>
      <c r="V129" s="79">
        <v>2</v>
      </c>
      <c r="W129" s="79">
        <v>0.37</v>
      </c>
      <c r="X129" s="79">
        <v>0.37</v>
      </c>
      <c r="Y129" s="71">
        <v>10.3</v>
      </c>
      <c r="Z129" s="72">
        <v>8.4</v>
      </c>
      <c r="AA129" s="79">
        <v>2</v>
      </c>
      <c r="AB129" s="79">
        <v>0.37</v>
      </c>
      <c r="AC129" s="78">
        <v>-0.08</v>
      </c>
      <c r="AD129" s="64" t="s">
        <v>25</v>
      </c>
    </row>
    <row r="130" spans="1:30" ht="17.25" thickBot="1">
      <c r="A130" s="73">
        <v>128</v>
      </c>
      <c r="B130" s="58" t="s">
        <v>2855</v>
      </c>
      <c r="C130" s="59" t="s">
        <v>1843</v>
      </c>
      <c r="D130" s="70" t="s">
        <v>104</v>
      </c>
      <c r="E130" s="59" t="s">
        <v>65</v>
      </c>
      <c r="F130" s="70" t="s">
        <v>3542</v>
      </c>
      <c r="G130" s="70">
        <v>1997</v>
      </c>
      <c r="H130" s="71">
        <v>5</v>
      </c>
      <c r="I130" s="72">
        <v>450</v>
      </c>
      <c r="J130" s="72">
        <v>90</v>
      </c>
      <c r="K130" s="72">
        <v>83.3</v>
      </c>
      <c r="L130" s="72">
        <v>5</v>
      </c>
      <c r="M130" s="71">
        <v>5</v>
      </c>
      <c r="N130" s="72">
        <v>90</v>
      </c>
      <c r="O130" s="72">
        <v>5</v>
      </c>
      <c r="P130" s="60">
        <v>0</v>
      </c>
      <c r="Q130" s="61"/>
      <c r="R130" s="61">
        <v>0</v>
      </c>
      <c r="S130" s="71">
        <v>3</v>
      </c>
      <c r="T130" s="72">
        <v>13</v>
      </c>
      <c r="U130" s="72">
        <v>3</v>
      </c>
      <c r="V130" s="79">
        <v>10</v>
      </c>
      <c r="W130" s="79">
        <v>2</v>
      </c>
      <c r="X130" s="78">
        <v>-1</v>
      </c>
      <c r="Y130" s="71">
        <v>11.6</v>
      </c>
      <c r="Z130" s="72">
        <v>4.3</v>
      </c>
      <c r="AA130" s="79">
        <v>7.3</v>
      </c>
      <c r="AB130" s="79">
        <v>1.46</v>
      </c>
      <c r="AC130" s="78">
        <v>-0.16</v>
      </c>
      <c r="AD130" s="64" t="s">
        <v>25</v>
      </c>
    </row>
    <row r="131" spans="1:30" ht="17.25" thickBot="1">
      <c r="A131" s="73">
        <v>129</v>
      </c>
      <c r="B131" s="58" t="s">
        <v>162</v>
      </c>
      <c r="C131" s="59" t="s">
        <v>1848</v>
      </c>
      <c r="D131" s="70" t="s">
        <v>102</v>
      </c>
      <c r="E131" s="59" t="s">
        <v>79</v>
      </c>
      <c r="F131" s="70" t="s">
        <v>3543</v>
      </c>
      <c r="G131" s="70">
        <v>1997</v>
      </c>
      <c r="H131" s="71">
        <v>6</v>
      </c>
      <c r="I131" s="72">
        <v>382</v>
      </c>
      <c r="J131" s="72">
        <v>64</v>
      </c>
      <c r="K131" s="72">
        <v>70.7</v>
      </c>
      <c r="L131" s="72">
        <v>4.2</v>
      </c>
      <c r="M131" s="71">
        <v>5</v>
      </c>
      <c r="N131" s="72">
        <v>67</v>
      </c>
      <c r="O131" s="61">
        <v>0</v>
      </c>
      <c r="P131" s="71">
        <v>1</v>
      </c>
      <c r="Q131" s="72">
        <v>45</v>
      </c>
      <c r="R131" s="61">
        <v>0</v>
      </c>
      <c r="S131" s="71">
        <v>2.67</v>
      </c>
      <c r="T131" s="72">
        <v>12</v>
      </c>
      <c r="U131" s="72">
        <v>4</v>
      </c>
      <c r="V131" s="79">
        <v>8</v>
      </c>
      <c r="W131" s="79">
        <v>1.88</v>
      </c>
      <c r="X131" s="79">
        <v>0.75</v>
      </c>
      <c r="Y131" s="71">
        <v>11</v>
      </c>
      <c r="Z131" s="72">
        <v>4.9000000000000004</v>
      </c>
      <c r="AA131" s="79">
        <v>6.1</v>
      </c>
      <c r="AB131" s="79">
        <v>1.43</v>
      </c>
      <c r="AC131" s="79">
        <v>1.36</v>
      </c>
      <c r="AD131" s="64" t="s">
        <v>25</v>
      </c>
    </row>
    <row r="132" spans="1:30" ht="17.25" thickBot="1">
      <c r="A132" s="73">
        <v>130</v>
      </c>
      <c r="B132" s="58" t="s">
        <v>1804</v>
      </c>
      <c r="C132" s="59" t="s">
        <v>1814</v>
      </c>
      <c r="D132" s="70" t="s">
        <v>103</v>
      </c>
      <c r="E132" s="59" t="s">
        <v>75</v>
      </c>
      <c r="F132" s="70" t="s">
        <v>3832</v>
      </c>
      <c r="G132" s="70">
        <v>2004</v>
      </c>
      <c r="H132" s="60">
        <v>0</v>
      </c>
      <c r="I132" s="61"/>
      <c r="J132" s="61"/>
      <c r="K132" s="61"/>
      <c r="L132" s="61"/>
      <c r="M132" s="60">
        <v>0</v>
      </c>
      <c r="N132" s="61"/>
      <c r="O132" s="61">
        <v>0</v>
      </c>
      <c r="P132" s="60">
        <v>0</v>
      </c>
      <c r="Q132" s="61"/>
      <c r="R132" s="72">
        <v>1</v>
      </c>
      <c r="S132" s="60"/>
      <c r="T132" s="61"/>
      <c r="U132" s="61"/>
      <c r="V132" s="61"/>
      <c r="W132" s="61"/>
      <c r="X132" s="61"/>
      <c r="Y132" s="60"/>
      <c r="Z132" s="61"/>
      <c r="AA132" s="61"/>
      <c r="AB132" s="61"/>
      <c r="AC132" s="61"/>
      <c r="AD132" s="64" t="s">
        <v>25</v>
      </c>
    </row>
    <row r="133" spans="1:30" ht="17.25" thickBot="1">
      <c r="A133" s="73">
        <v>131</v>
      </c>
      <c r="B133" s="58" t="s">
        <v>3375</v>
      </c>
      <c r="C133" s="59" t="s">
        <v>1814</v>
      </c>
      <c r="D133" s="70" t="s">
        <v>1835</v>
      </c>
      <c r="E133" s="59" t="s">
        <v>71</v>
      </c>
      <c r="F133" s="70" t="s">
        <v>3833</v>
      </c>
      <c r="G133" s="70">
        <v>1994</v>
      </c>
      <c r="H133" s="60">
        <v>0</v>
      </c>
      <c r="I133" s="61"/>
      <c r="J133" s="61"/>
      <c r="K133" s="61"/>
      <c r="L133" s="61"/>
      <c r="M133" s="60">
        <v>0</v>
      </c>
      <c r="N133" s="61"/>
      <c r="O133" s="61">
        <v>0</v>
      </c>
      <c r="P133" s="60">
        <v>0</v>
      </c>
      <c r="Q133" s="61"/>
      <c r="R133" s="72">
        <v>2</v>
      </c>
      <c r="S133" s="60"/>
      <c r="T133" s="61"/>
      <c r="U133" s="61"/>
      <c r="V133" s="61"/>
      <c r="W133" s="61"/>
      <c r="X133" s="61"/>
      <c r="Y133" s="60"/>
      <c r="Z133" s="61"/>
      <c r="AA133" s="61"/>
      <c r="AB133" s="61"/>
      <c r="AC133" s="61"/>
      <c r="AD133" s="64" t="s">
        <v>25</v>
      </c>
    </row>
    <row r="134" spans="1:30" ht="17.25" thickBot="1">
      <c r="A134" s="73">
        <v>132</v>
      </c>
      <c r="B134" s="58" t="s">
        <v>163</v>
      </c>
      <c r="C134" s="59" t="s">
        <v>1816</v>
      </c>
      <c r="D134" s="70" t="s">
        <v>104</v>
      </c>
      <c r="E134" s="59" t="s">
        <v>83</v>
      </c>
      <c r="F134" s="70" t="s">
        <v>3544</v>
      </c>
      <c r="G134" s="70">
        <v>1993</v>
      </c>
      <c r="H134" s="71">
        <v>6</v>
      </c>
      <c r="I134" s="72">
        <v>530</v>
      </c>
      <c r="J134" s="72">
        <v>88</v>
      </c>
      <c r="K134" s="72">
        <v>98.1</v>
      </c>
      <c r="L134" s="72">
        <v>5.9</v>
      </c>
      <c r="M134" s="71">
        <v>6</v>
      </c>
      <c r="N134" s="72">
        <v>88</v>
      </c>
      <c r="O134" s="72">
        <v>5</v>
      </c>
      <c r="P134" s="60">
        <v>0</v>
      </c>
      <c r="Q134" s="61"/>
      <c r="R134" s="61">
        <v>0</v>
      </c>
      <c r="S134" s="71">
        <v>2</v>
      </c>
      <c r="T134" s="72">
        <v>12</v>
      </c>
      <c r="U134" s="72">
        <v>10</v>
      </c>
      <c r="V134" s="79">
        <v>2</v>
      </c>
      <c r="W134" s="79">
        <v>0.34</v>
      </c>
      <c r="X134" s="79">
        <v>0.34</v>
      </c>
      <c r="Y134" s="71">
        <v>11.9</v>
      </c>
      <c r="Z134" s="72">
        <v>9.1999999999999993</v>
      </c>
      <c r="AA134" s="79">
        <v>2.7</v>
      </c>
      <c r="AB134" s="79">
        <v>0.46</v>
      </c>
      <c r="AC134" s="79">
        <v>4.26</v>
      </c>
      <c r="AD134" s="64" t="s">
        <v>25</v>
      </c>
    </row>
    <row r="135" spans="1:30" ht="17.25" thickBot="1">
      <c r="A135" s="73">
        <v>133</v>
      </c>
      <c r="B135" s="58" t="s">
        <v>164</v>
      </c>
      <c r="C135" s="59" t="s">
        <v>1816</v>
      </c>
      <c r="D135" s="70" t="s">
        <v>104</v>
      </c>
      <c r="E135" s="59" t="s">
        <v>75</v>
      </c>
      <c r="F135" s="70" t="s">
        <v>3161</v>
      </c>
      <c r="G135" s="70">
        <v>1997</v>
      </c>
      <c r="H135" s="71">
        <v>6</v>
      </c>
      <c r="I135" s="72">
        <v>540</v>
      </c>
      <c r="J135" s="72">
        <v>90</v>
      </c>
      <c r="K135" s="72">
        <v>100</v>
      </c>
      <c r="L135" s="72">
        <v>6</v>
      </c>
      <c r="M135" s="71">
        <v>6</v>
      </c>
      <c r="N135" s="72">
        <v>90</v>
      </c>
      <c r="O135" s="72">
        <v>6</v>
      </c>
      <c r="P135" s="60">
        <v>0</v>
      </c>
      <c r="Q135" s="61"/>
      <c r="R135" s="61">
        <v>0</v>
      </c>
      <c r="S135" s="71">
        <v>1.33</v>
      </c>
      <c r="T135" s="72">
        <v>5</v>
      </c>
      <c r="U135" s="72">
        <v>10</v>
      </c>
      <c r="V135" s="78">
        <v>-5</v>
      </c>
      <c r="W135" s="78">
        <v>-0.83</v>
      </c>
      <c r="X135" s="61"/>
      <c r="Y135" s="71">
        <v>5.4</v>
      </c>
      <c r="Z135" s="72">
        <v>13.1</v>
      </c>
      <c r="AA135" s="78">
        <v>-7.6</v>
      </c>
      <c r="AB135" s="78">
        <v>-1.27</v>
      </c>
      <c r="AC135" s="61"/>
      <c r="AD135" s="64" t="s">
        <v>25</v>
      </c>
    </row>
    <row r="136" spans="1:30" ht="17.25" thickBot="1">
      <c r="A136" s="73">
        <v>134</v>
      </c>
      <c r="B136" s="58" t="s">
        <v>2692</v>
      </c>
      <c r="C136" s="59" t="s">
        <v>1816</v>
      </c>
      <c r="D136" s="70" t="s">
        <v>104</v>
      </c>
      <c r="E136" s="59" t="s">
        <v>81</v>
      </c>
      <c r="F136" s="70" t="s">
        <v>3545</v>
      </c>
      <c r="G136" s="70">
        <v>1998</v>
      </c>
      <c r="H136" s="71">
        <v>6</v>
      </c>
      <c r="I136" s="72">
        <v>540</v>
      </c>
      <c r="J136" s="72">
        <v>90</v>
      </c>
      <c r="K136" s="72">
        <v>100</v>
      </c>
      <c r="L136" s="72">
        <v>6</v>
      </c>
      <c r="M136" s="71">
        <v>6</v>
      </c>
      <c r="N136" s="72">
        <v>90</v>
      </c>
      <c r="O136" s="72">
        <v>6</v>
      </c>
      <c r="P136" s="60">
        <v>0</v>
      </c>
      <c r="Q136" s="61"/>
      <c r="R136" s="61">
        <v>0</v>
      </c>
      <c r="S136" s="71">
        <v>0.83</v>
      </c>
      <c r="T136" s="72">
        <v>5</v>
      </c>
      <c r="U136" s="72">
        <v>6</v>
      </c>
      <c r="V136" s="78">
        <v>-1</v>
      </c>
      <c r="W136" s="78">
        <v>-0.17</v>
      </c>
      <c r="X136" s="61"/>
      <c r="Y136" s="71">
        <v>11.5</v>
      </c>
      <c r="Z136" s="72">
        <v>6.3</v>
      </c>
      <c r="AA136" s="79">
        <v>5.2</v>
      </c>
      <c r="AB136" s="79">
        <v>0.87</v>
      </c>
      <c r="AC136" s="61"/>
      <c r="AD136" s="64" t="s">
        <v>25</v>
      </c>
    </row>
    <row r="137" spans="1:30" ht="17.25" thickBot="1">
      <c r="A137" s="73">
        <v>135</v>
      </c>
      <c r="B137" s="58" t="s">
        <v>165</v>
      </c>
      <c r="C137" s="59" t="s">
        <v>1813</v>
      </c>
      <c r="D137" s="70" t="s">
        <v>102</v>
      </c>
      <c r="E137" s="59" t="s">
        <v>79</v>
      </c>
      <c r="F137" s="70" t="s">
        <v>3546</v>
      </c>
      <c r="G137" s="70">
        <v>2005</v>
      </c>
      <c r="H137" s="71">
        <v>1</v>
      </c>
      <c r="I137" s="72">
        <v>14</v>
      </c>
      <c r="J137" s="72">
        <v>14</v>
      </c>
      <c r="K137" s="72">
        <v>2.6</v>
      </c>
      <c r="L137" s="72">
        <v>0.2</v>
      </c>
      <c r="M137" s="60">
        <v>0</v>
      </c>
      <c r="N137" s="61"/>
      <c r="O137" s="61">
        <v>0</v>
      </c>
      <c r="P137" s="71">
        <v>1</v>
      </c>
      <c r="Q137" s="72">
        <v>14</v>
      </c>
      <c r="R137" s="72">
        <v>3</v>
      </c>
      <c r="S137" s="71">
        <v>1</v>
      </c>
      <c r="T137" s="61">
        <v>0</v>
      </c>
      <c r="U137" s="61">
        <v>0</v>
      </c>
      <c r="V137" s="61">
        <v>0</v>
      </c>
      <c r="W137" s="61">
        <v>0</v>
      </c>
      <c r="X137" s="78">
        <v>-1.71</v>
      </c>
      <c r="Y137" s="60">
        <v>0</v>
      </c>
      <c r="Z137" s="61">
        <v>0</v>
      </c>
      <c r="AA137" s="61">
        <v>0</v>
      </c>
      <c r="AB137" s="79">
        <v>0.24</v>
      </c>
      <c r="AC137" s="78">
        <v>-0.82</v>
      </c>
      <c r="AD137" s="64" t="s">
        <v>25</v>
      </c>
    </row>
    <row r="138" spans="1:30" ht="17.25" thickBot="1">
      <c r="A138" s="73">
        <v>136</v>
      </c>
      <c r="B138" s="58" t="s">
        <v>2693</v>
      </c>
      <c r="C138" s="59" t="s">
        <v>1814</v>
      </c>
      <c r="D138" s="70" t="s">
        <v>103</v>
      </c>
      <c r="E138" s="59" t="s">
        <v>96</v>
      </c>
      <c r="F138" s="70" t="s">
        <v>3333</v>
      </c>
      <c r="G138" s="70">
        <v>2003</v>
      </c>
      <c r="H138" s="71">
        <v>3</v>
      </c>
      <c r="I138" s="72">
        <v>118</v>
      </c>
      <c r="J138" s="72">
        <v>39</v>
      </c>
      <c r="K138" s="72">
        <v>21.9</v>
      </c>
      <c r="L138" s="72">
        <v>1.3</v>
      </c>
      <c r="M138" s="71">
        <v>1</v>
      </c>
      <c r="N138" s="72">
        <v>65</v>
      </c>
      <c r="O138" s="61">
        <v>0</v>
      </c>
      <c r="P138" s="71">
        <v>2</v>
      </c>
      <c r="Q138" s="72">
        <v>27</v>
      </c>
      <c r="R138" s="72">
        <v>2</v>
      </c>
      <c r="S138" s="60">
        <v>0</v>
      </c>
      <c r="T138" s="61">
        <v>0</v>
      </c>
      <c r="U138" s="72">
        <v>2</v>
      </c>
      <c r="V138" s="78">
        <v>-2</v>
      </c>
      <c r="W138" s="78">
        <v>-1.53</v>
      </c>
      <c r="X138" s="78">
        <v>-0.89</v>
      </c>
      <c r="Y138" s="71">
        <v>1.7</v>
      </c>
      <c r="Z138" s="72">
        <v>1.9</v>
      </c>
      <c r="AA138" s="78">
        <v>-0.2</v>
      </c>
      <c r="AB138" s="78">
        <v>-0.16</v>
      </c>
      <c r="AC138" s="78">
        <v>-0.36</v>
      </c>
      <c r="AD138" s="64" t="s">
        <v>25</v>
      </c>
    </row>
    <row r="139" spans="1:30" ht="17.25" thickBot="1">
      <c r="A139" s="73">
        <v>137</v>
      </c>
      <c r="B139" s="58" t="s">
        <v>166</v>
      </c>
      <c r="C139" s="59" t="s">
        <v>1834</v>
      </c>
      <c r="D139" s="70" t="s">
        <v>1849</v>
      </c>
      <c r="E139" s="59" t="s">
        <v>93</v>
      </c>
      <c r="F139" s="70" t="s">
        <v>3547</v>
      </c>
      <c r="G139" s="70">
        <v>1992</v>
      </c>
      <c r="H139" s="71">
        <v>2</v>
      </c>
      <c r="I139" s="72">
        <v>76</v>
      </c>
      <c r="J139" s="72">
        <v>38</v>
      </c>
      <c r="K139" s="72">
        <v>14.1</v>
      </c>
      <c r="L139" s="72">
        <v>0.8</v>
      </c>
      <c r="M139" s="60">
        <v>0</v>
      </c>
      <c r="N139" s="61"/>
      <c r="O139" s="61">
        <v>0</v>
      </c>
      <c r="P139" s="71">
        <v>2</v>
      </c>
      <c r="Q139" s="72">
        <v>38</v>
      </c>
      <c r="R139" s="72">
        <v>4</v>
      </c>
      <c r="S139" s="71">
        <v>0.5</v>
      </c>
      <c r="T139" s="72">
        <v>1</v>
      </c>
      <c r="U139" s="72">
        <v>3</v>
      </c>
      <c r="V139" s="78">
        <v>-2</v>
      </c>
      <c r="W139" s="78">
        <v>-2.37</v>
      </c>
      <c r="X139" s="78">
        <v>-1.59</v>
      </c>
      <c r="Y139" s="71">
        <v>0.8</v>
      </c>
      <c r="Z139" s="72">
        <v>2.5</v>
      </c>
      <c r="AA139" s="78">
        <v>-1.7</v>
      </c>
      <c r="AB139" s="78">
        <v>-2</v>
      </c>
      <c r="AC139" s="78">
        <v>-1.4</v>
      </c>
      <c r="AD139" s="64" t="s">
        <v>25</v>
      </c>
    </row>
    <row r="140" spans="1:30" ht="17.25" thickBot="1">
      <c r="A140" s="73">
        <v>138</v>
      </c>
      <c r="B140" s="58" t="s">
        <v>2996</v>
      </c>
      <c r="C140" s="59" t="s">
        <v>1846</v>
      </c>
      <c r="D140" s="70" t="s">
        <v>102</v>
      </c>
      <c r="E140" s="59" t="s">
        <v>65</v>
      </c>
      <c r="F140" s="70" t="s">
        <v>3548</v>
      </c>
      <c r="G140" s="70">
        <v>2002</v>
      </c>
      <c r="H140" s="71">
        <v>3</v>
      </c>
      <c r="I140" s="72">
        <v>214</v>
      </c>
      <c r="J140" s="72">
        <v>71</v>
      </c>
      <c r="K140" s="72">
        <v>39.6</v>
      </c>
      <c r="L140" s="72">
        <v>2.4</v>
      </c>
      <c r="M140" s="71">
        <v>3</v>
      </c>
      <c r="N140" s="72">
        <v>71</v>
      </c>
      <c r="O140" s="61">
        <v>0</v>
      </c>
      <c r="P140" s="60">
        <v>0</v>
      </c>
      <c r="Q140" s="61"/>
      <c r="R140" s="72">
        <v>1</v>
      </c>
      <c r="S140" s="71">
        <v>3</v>
      </c>
      <c r="T140" s="72">
        <v>9</v>
      </c>
      <c r="U140" s="72">
        <v>2</v>
      </c>
      <c r="V140" s="79">
        <v>7</v>
      </c>
      <c r="W140" s="79">
        <v>2.94</v>
      </c>
      <c r="X140" s="79">
        <v>1.29</v>
      </c>
      <c r="Y140" s="71">
        <v>6.3</v>
      </c>
      <c r="Z140" s="72">
        <v>2.6</v>
      </c>
      <c r="AA140" s="79">
        <v>3.8</v>
      </c>
      <c r="AB140" s="79">
        <v>1.57</v>
      </c>
      <c r="AC140" s="79">
        <v>0.15</v>
      </c>
      <c r="AD140" s="64" t="s">
        <v>25</v>
      </c>
    </row>
    <row r="141" spans="1:30" ht="17.25" thickBot="1">
      <c r="A141" s="73">
        <v>139</v>
      </c>
      <c r="B141" s="58" t="s">
        <v>3376</v>
      </c>
      <c r="C141" s="59" t="s">
        <v>1823</v>
      </c>
      <c r="D141" s="70" t="s">
        <v>103</v>
      </c>
      <c r="E141" s="59" t="s">
        <v>87</v>
      </c>
      <c r="F141" s="70" t="s">
        <v>3549</v>
      </c>
      <c r="G141" s="70">
        <v>1998</v>
      </c>
      <c r="H141" s="71">
        <v>1</v>
      </c>
      <c r="I141" s="72">
        <v>90</v>
      </c>
      <c r="J141" s="72">
        <v>90</v>
      </c>
      <c r="K141" s="72">
        <v>16.7</v>
      </c>
      <c r="L141" s="72">
        <v>1</v>
      </c>
      <c r="M141" s="71">
        <v>1</v>
      </c>
      <c r="N141" s="72">
        <v>90</v>
      </c>
      <c r="O141" s="72">
        <v>1</v>
      </c>
      <c r="P141" s="60">
        <v>0</v>
      </c>
      <c r="Q141" s="61"/>
      <c r="R141" s="72">
        <v>1</v>
      </c>
      <c r="S141" s="60">
        <v>0</v>
      </c>
      <c r="T141" s="61">
        <v>0</v>
      </c>
      <c r="U141" s="72">
        <v>2</v>
      </c>
      <c r="V141" s="78">
        <v>-2</v>
      </c>
      <c r="W141" s="78">
        <v>-2</v>
      </c>
      <c r="X141" s="78">
        <v>-2</v>
      </c>
      <c r="Y141" s="71">
        <v>1</v>
      </c>
      <c r="Z141" s="72">
        <v>1.3</v>
      </c>
      <c r="AA141" s="78">
        <v>-0.3</v>
      </c>
      <c r="AB141" s="78">
        <v>-0.31</v>
      </c>
      <c r="AC141" s="79">
        <v>0.04</v>
      </c>
      <c r="AD141" s="64" t="s">
        <v>25</v>
      </c>
    </row>
    <row r="142" spans="1:30" ht="17.25" thickBot="1">
      <c r="A142" s="73">
        <v>140</v>
      </c>
      <c r="B142" s="58" t="s">
        <v>167</v>
      </c>
      <c r="C142" s="59" t="s">
        <v>1824</v>
      </c>
      <c r="D142" s="70" t="s">
        <v>104</v>
      </c>
      <c r="E142" s="59" t="s">
        <v>63</v>
      </c>
      <c r="F142" s="70" t="s">
        <v>3550</v>
      </c>
      <c r="G142" s="70">
        <v>1997</v>
      </c>
      <c r="H142" s="71">
        <v>5</v>
      </c>
      <c r="I142" s="72">
        <v>296</v>
      </c>
      <c r="J142" s="72">
        <v>59</v>
      </c>
      <c r="K142" s="72">
        <v>54.8</v>
      </c>
      <c r="L142" s="72">
        <v>3.3</v>
      </c>
      <c r="M142" s="71">
        <v>3</v>
      </c>
      <c r="N142" s="72">
        <v>90</v>
      </c>
      <c r="O142" s="72">
        <v>3</v>
      </c>
      <c r="P142" s="71">
        <v>2</v>
      </c>
      <c r="Q142" s="72">
        <v>13</v>
      </c>
      <c r="R142" s="72">
        <v>1</v>
      </c>
      <c r="S142" s="71">
        <v>2.6</v>
      </c>
      <c r="T142" s="72">
        <v>6</v>
      </c>
      <c r="U142" s="72">
        <v>3</v>
      </c>
      <c r="V142" s="79">
        <v>3</v>
      </c>
      <c r="W142" s="79">
        <v>0.91</v>
      </c>
      <c r="X142" s="79">
        <v>0.17</v>
      </c>
      <c r="Y142" s="71">
        <v>5.3</v>
      </c>
      <c r="Z142" s="72">
        <v>3.4</v>
      </c>
      <c r="AA142" s="79">
        <v>1.9</v>
      </c>
      <c r="AB142" s="79">
        <v>0.56999999999999995</v>
      </c>
      <c r="AC142" s="78">
        <v>-0.8</v>
      </c>
      <c r="AD142" s="64" t="s">
        <v>25</v>
      </c>
    </row>
    <row r="143" spans="1:30" ht="17.25" thickBot="1">
      <c r="A143" s="73">
        <v>141</v>
      </c>
      <c r="B143" s="58" t="s">
        <v>168</v>
      </c>
      <c r="C143" s="59" t="s">
        <v>1841</v>
      </c>
      <c r="D143" s="70" t="s">
        <v>1821</v>
      </c>
      <c r="E143" s="59" t="s">
        <v>96</v>
      </c>
      <c r="F143" s="70" t="s">
        <v>3551</v>
      </c>
      <c r="G143" s="70">
        <v>1993</v>
      </c>
      <c r="H143" s="71">
        <v>6</v>
      </c>
      <c r="I143" s="72">
        <v>528</v>
      </c>
      <c r="J143" s="72">
        <v>88</v>
      </c>
      <c r="K143" s="72">
        <v>97.8</v>
      </c>
      <c r="L143" s="72">
        <v>5.9</v>
      </c>
      <c r="M143" s="71">
        <v>6</v>
      </c>
      <c r="N143" s="72">
        <v>88</v>
      </c>
      <c r="O143" s="72">
        <v>4</v>
      </c>
      <c r="P143" s="60">
        <v>0</v>
      </c>
      <c r="Q143" s="61"/>
      <c r="R143" s="61">
        <v>0</v>
      </c>
      <c r="S143" s="71">
        <v>0.67</v>
      </c>
      <c r="T143" s="72">
        <v>5</v>
      </c>
      <c r="U143" s="72">
        <v>10</v>
      </c>
      <c r="V143" s="78">
        <v>-5</v>
      </c>
      <c r="W143" s="78">
        <v>-0.85</v>
      </c>
      <c r="X143" s="78">
        <v>-0.85</v>
      </c>
      <c r="Y143" s="71">
        <v>9.3000000000000007</v>
      </c>
      <c r="Z143" s="72">
        <v>8.6999999999999993</v>
      </c>
      <c r="AA143" s="79">
        <v>0.6</v>
      </c>
      <c r="AB143" s="79">
        <v>0.11</v>
      </c>
      <c r="AC143" s="78">
        <v>-0.63</v>
      </c>
      <c r="AD143" s="64" t="s">
        <v>25</v>
      </c>
    </row>
    <row r="144" spans="1:30" ht="17.25" thickBot="1">
      <c r="A144" s="73">
        <v>142</v>
      </c>
      <c r="B144" s="58" t="s">
        <v>169</v>
      </c>
      <c r="C144" s="59" t="s">
        <v>1841</v>
      </c>
      <c r="D144" s="70" t="s">
        <v>103</v>
      </c>
      <c r="E144" s="59" t="s">
        <v>85</v>
      </c>
      <c r="F144" s="70" t="s">
        <v>3552</v>
      </c>
      <c r="G144" s="70">
        <v>2000</v>
      </c>
      <c r="H144" s="71">
        <v>6</v>
      </c>
      <c r="I144" s="72">
        <v>539</v>
      </c>
      <c r="J144" s="72">
        <v>90</v>
      </c>
      <c r="K144" s="72">
        <v>99.8</v>
      </c>
      <c r="L144" s="72">
        <v>6</v>
      </c>
      <c r="M144" s="71">
        <v>6</v>
      </c>
      <c r="N144" s="72">
        <v>90</v>
      </c>
      <c r="O144" s="72">
        <v>5</v>
      </c>
      <c r="P144" s="60">
        <v>0</v>
      </c>
      <c r="Q144" s="61"/>
      <c r="R144" s="61">
        <v>0</v>
      </c>
      <c r="S144" s="71">
        <v>1.33</v>
      </c>
      <c r="T144" s="72">
        <v>6</v>
      </c>
      <c r="U144" s="72">
        <v>6</v>
      </c>
      <c r="V144" s="61">
        <v>0</v>
      </c>
      <c r="W144" s="61">
        <v>0</v>
      </c>
      <c r="X144" s="79">
        <v>90</v>
      </c>
      <c r="Y144" s="71">
        <v>7.2</v>
      </c>
      <c r="Z144" s="72">
        <v>7.6</v>
      </c>
      <c r="AA144" s="78">
        <v>-0.4</v>
      </c>
      <c r="AB144" s="78">
        <v>-7.0000000000000007E-2</v>
      </c>
      <c r="AC144" s="79">
        <v>57.4</v>
      </c>
      <c r="AD144" s="64" t="s">
        <v>25</v>
      </c>
    </row>
    <row r="145" spans="1:30" ht="17.25" thickBot="1">
      <c r="A145" s="73">
        <v>143</v>
      </c>
      <c r="B145" s="58" t="s">
        <v>2694</v>
      </c>
      <c r="C145" s="59" t="s">
        <v>1814</v>
      </c>
      <c r="D145" s="70" t="s">
        <v>1835</v>
      </c>
      <c r="E145" s="59" t="s">
        <v>2668</v>
      </c>
      <c r="F145" s="70" t="s">
        <v>3553</v>
      </c>
      <c r="G145" s="70">
        <v>1999</v>
      </c>
      <c r="H145" s="71">
        <v>5</v>
      </c>
      <c r="I145" s="72">
        <v>213</v>
      </c>
      <c r="J145" s="72">
        <v>43</v>
      </c>
      <c r="K145" s="72">
        <v>47.3</v>
      </c>
      <c r="L145" s="72">
        <v>2.4</v>
      </c>
      <c r="M145" s="71">
        <v>2</v>
      </c>
      <c r="N145" s="72">
        <v>74</v>
      </c>
      <c r="O145" s="61">
        <v>0</v>
      </c>
      <c r="P145" s="71">
        <v>3</v>
      </c>
      <c r="Q145" s="72">
        <v>22</v>
      </c>
      <c r="R145" s="61">
        <v>0</v>
      </c>
      <c r="S145" s="71">
        <v>0.2</v>
      </c>
      <c r="T145" s="72">
        <v>2</v>
      </c>
      <c r="U145" s="72">
        <v>6</v>
      </c>
      <c r="V145" s="78">
        <v>-4</v>
      </c>
      <c r="W145" s="78">
        <v>-1.69</v>
      </c>
      <c r="X145" s="78">
        <v>-0.17</v>
      </c>
      <c r="Y145" s="71">
        <v>4.5</v>
      </c>
      <c r="Z145" s="72">
        <v>4.5</v>
      </c>
      <c r="AA145" s="61">
        <v>0</v>
      </c>
      <c r="AB145" s="61">
        <v>0</v>
      </c>
      <c r="AC145" s="79">
        <v>0.85</v>
      </c>
      <c r="AD145" s="64" t="s">
        <v>25</v>
      </c>
    </row>
    <row r="146" spans="1:30" ht="17.25" thickBot="1">
      <c r="A146" s="73">
        <v>144</v>
      </c>
      <c r="B146" s="58" t="s">
        <v>3337</v>
      </c>
      <c r="C146" s="59" t="s">
        <v>1814</v>
      </c>
      <c r="D146" s="70" t="s">
        <v>103</v>
      </c>
      <c r="E146" s="59" t="s">
        <v>93</v>
      </c>
      <c r="F146" s="70" t="s">
        <v>3554</v>
      </c>
      <c r="G146" s="70">
        <v>2001</v>
      </c>
      <c r="H146" s="71">
        <v>2</v>
      </c>
      <c r="I146" s="72">
        <v>15</v>
      </c>
      <c r="J146" s="72">
        <v>8</v>
      </c>
      <c r="K146" s="72">
        <v>2.8</v>
      </c>
      <c r="L146" s="72">
        <v>0.2</v>
      </c>
      <c r="M146" s="60">
        <v>0</v>
      </c>
      <c r="N146" s="61"/>
      <c r="O146" s="61">
        <v>0</v>
      </c>
      <c r="P146" s="71">
        <v>2</v>
      </c>
      <c r="Q146" s="72">
        <v>8</v>
      </c>
      <c r="R146" s="61">
        <v>0</v>
      </c>
      <c r="S146" s="71">
        <v>0.5</v>
      </c>
      <c r="T146" s="61">
        <v>0</v>
      </c>
      <c r="U146" s="72">
        <v>2</v>
      </c>
      <c r="V146" s="78">
        <v>-2</v>
      </c>
      <c r="W146" s="78">
        <v>-12</v>
      </c>
      <c r="X146" s="78">
        <v>-11.31</v>
      </c>
      <c r="Y146" s="71">
        <v>0.2</v>
      </c>
      <c r="Z146" s="72">
        <v>1</v>
      </c>
      <c r="AA146" s="78">
        <v>-0.8</v>
      </c>
      <c r="AB146" s="78">
        <v>-4.5599999999999996</v>
      </c>
      <c r="AC146" s="78">
        <v>-3.88</v>
      </c>
      <c r="AD146" s="64" t="s">
        <v>25</v>
      </c>
    </row>
    <row r="147" spans="1:30" ht="17.25" thickBot="1">
      <c r="A147" s="73">
        <v>145</v>
      </c>
      <c r="B147" s="58" t="s">
        <v>367</v>
      </c>
      <c r="C147" s="59" t="s">
        <v>1850</v>
      </c>
      <c r="D147" s="70" t="s">
        <v>111</v>
      </c>
      <c r="E147" s="59" t="s">
        <v>67</v>
      </c>
      <c r="F147" s="70" t="s">
        <v>3834</v>
      </c>
      <c r="G147" s="70">
        <v>1989</v>
      </c>
      <c r="H147" s="60">
        <v>0</v>
      </c>
      <c r="I147" s="61"/>
      <c r="J147" s="61"/>
      <c r="K147" s="61"/>
      <c r="L147" s="61"/>
      <c r="M147" s="60">
        <v>0</v>
      </c>
      <c r="N147" s="61"/>
      <c r="O147" s="61">
        <v>0</v>
      </c>
      <c r="P147" s="60">
        <v>0</v>
      </c>
      <c r="Q147" s="61"/>
      <c r="R147" s="72">
        <v>6</v>
      </c>
      <c r="S147" s="60"/>
      <c r="T147" s="61"/>
      <c r="U147" s="61"/>
      <c r="V147" s="61"/>
      <c r="W147" s="61"/>
      <c r="X147" s="61"/>
      <c r="Y147" s="60"/>
      <c r="Z147" s="61"/>
      <c r="AA147" s="61"/>
      <c r="AB147" s="61"/>
      <c r="AC147" s="61"/>
      <c r="AD147" s="64" t="s">
        <v>25</v>
      </c>
    </row>
    <row r="148" spans="1:30" ht="17.25" thickBot="1">
      <c r="A148" s="73">
        <v>146</v>
      </c>
      <c r="B148" s="58" t="s">
        <v>170</v>
      </c>
      <c r="C148" s="59" t="s">
        <v>1814</v>
      </c>
      <c r="D148" s="70" t="s">
        <v>104</v>
      </c>
      <c r="E148" s="59" t="s">
        <v>73</v>
      </c>
      <c r="F148" s="70" t="s">
        <v>3555</v>
      </c>
      <c r="G148" s="70">
        <v>1991</v>
      </c>
      <c r="H148" s="71">
        <v>6</v>
      </c>
      <c r="I148" s="72">
        <v>540</v>
      </c>
      <c r="J148" s="72">
        <v>90</v>
      </c>
      <c r="K148" s="72">
        <v>100</v>
      </c>
      <c r="L148" s="72">
        <v>6</v>
      </c>
      <c r="M148" s="71">
        <v>6</v>
      </c>
      <c r="N148" s="72">
        <v>90</v>
      </c>
      <c r="O148" s="72">
        <v>6</v>
      </c>
      <c r="P148" s="60">
        <v>0</v>
      </c>
      <c r="Q148" s="61"/>
      <c r="R148" s="61">
        <v>0</v>
      </c>
      <c r="S148" s="71">
        <v>2.5</v>
      </c>
      <c r="T148" s="72">
        <v>18</v>
      </c>
      <c r="U148" s="72">
        <v>8</v>
      </c>
      <c r="V148" s="79">
        <v>10</v>
      </c>
      <c r="W148" s="79">
        <v>1.67</v>
      </c>
      <c r="X148" s="61"/>
      <c r="Y148" s="71">
        <v>12.5</v>
      </c>
      <c r="Z148" s="72">
        <v>9.9</v>
      </c>
      <c r="AA148" s="79">
        <v>2.6</v>
      </c>
      <c r="AB148" s="79">
        <v>0.44</v>
      </c>
      <c r="AC148" s="61"/>
      <c r="AD148" s="64" t="s">
        <v>25</v>
      </c>
    </row>
    <row r="149" spans="1:30" ht="17.25" thickBot="1">
      <c r="A149" s="73">
        <v>147</v>
      </c>
      <c r="B149" s="58" t="s">
        <v>2856</v>
      </c>
      <c r="C149" s="59" t="s">
        <v>1848</v>
      </c>
      <c r="D149" s="70" t="s">
        <v>102</v>
      </c>
      <c r="E149" s="59" t="s">
        <v>83</v>
      </c>
      <c r="F149" s="70" t="s">
        <v>3556</v>
      </c>
      <c r="G149" s="70">
        <v>2003</v>
      </c>
      <c r="H149" s="71">
        <v>5</v>
      </c>
      <c r="I149" s="72">
        <v>61</v>
      </c>
      <c r="J149" s="72">
        <v>12</v>
      </c>
      <c r="K149" s="72">
        <v>11.3</v>
      </c>
      <c r="L149" s="72">
        <v>0.7</v>
      </c>
      <c r="M149" s="60">
        <v>0</v>
      </c>
      <c r="N149" s="61"/>
      <c r="O149" s="61">
        <v>0</v>
      </c>
      <c r="P149" s="71">
        <v>5</v>
      </c>
      <c r="Q149" s="72">
        <v>12</v>
      </c>
      <c r="R149" s="61">
        <v>0</v>
      </c>
      <c r="S149" s="71">
        <v>2.4</v>
      </c>
      <c r="T149" s="72">
        <v>4</v>
      </c>
      <c r="U149" s="61">
        <v>0</v>
      </c>
      <c r="V149" s="79">
        <v>4</v>
      </c>
      <c r="W149" s="79">
        <v>5.9</v>
      </c>
      <c r="X149" s="79">
        <v>6.28</v>
      </c>
      <c r="Y149" s="71">
        <v>2.5</v>
      </c>
      <c r="Z149" s="72">
        <v>1</v>
      </c>
      <c r="AA149" s="79">
        <v>1.5</v>
      </c>
      <c r="AB149" s="79">
        <v>2.17</v>
      </c>
      <c r="AC149" s="79">
        <v>2.02</v>
      </c>
      <c r="AD149" s="64" t="s">
        <v>25</v>
      </c>
    </row>
    <row r="150" spans="1:30" ht="17.25" thickBot="1">
      <c r="A150" s="73">
        <v>148</v>
      </c>
      <c r="B150" s="58" t="s">
        <v>3378</v>
      </c>
      <c r="C150" s="59" t="s">
        <v>1814</v>
      </c>
      <c r="D150" s="70" t="s">
        <v>103</v>
      </c>
      <c r="E150" s="59" t="s">
        <v>85</v>
      </c>
      <c r="F150" s="70" t="s">
        <v>3835</v>
      </c>
      <c r="G150" s="70">
        <v>2003</v>
      </c>
      <c r="H150" s="60">
        <v>0</v>
      </c>
      <c r="I150" s="61"/>
      <c r="J150" s="61"/>
      <c r="K150" s="61"/>
      <c r="L150" s="61"/>
      <c r="M150" s="60">
        <v>0</v>
      </c>
      <c r="N150" s="61"/>
      <c r="O150" s="61">
        <v>0</v>
      </c>
      <c r="P150" s="60">
        <v>0</v>
      </c>
      <c r="Q150" s="61"/>
      <c r="R150" s="72">
        <v>2</v>
      </c>
      <c r="S150" s="60"/>
      <c r="T150" s="61"/>
      <c r="U150" s="61"/>
      <c r="V150" s="61"/>
      <c r="W150" s="61"/>
      <c r="X150" s="61"/>
      <c r="Y150" s="60"/>
      <c r="Z150" s="61"/>
      <c r="AA150" s="61"/>
      <c r="AB150" s="61"/>
      <c r="AC150" s="61"/>
      <c r="AD150" s="64" t="s">
        <v>25</v>
      </c>
    </row>
    <row r="151" spans="1:30" ht="17.25" thickBot="1">
      <c r="A151" s="73">
        <v>149</v>
      </c>
      <c r="B151" s="58" t="s">
        <v>66</v>
      </c>
      <c r="C151" s="59" t="s">
        <v>1824</v>
      </c>
      <c r="D151" s="70" t="s">
        <v>111</v>
      </c>
      <c r="E151" s="59" t="s">
        <v>65</v>
      </c>
      <c r="F151" s="70" t="s">
        <v>3557</v>
      </c>
      <c r="G151" s="70">
        <v>1993</v>
      </c>
      <c r="H151" s="71">
        <v>6</v>
      </c>
      <c r="I151" s="72">
        <v>540</v>
      </c>
      <c r="J151" s="72">
        <v>90</v>
      </c>
      <c r="K151" s="72">
        <v>100</v>
      </c>
      <c r="L151" s="72">
        <v>6</v>
      </c>
      <c r="M151" s="71">
        <v>6</v>
      </c>
      <c r="N151" s="72">
        <v>90</v>
      </c>
      <c r="O151" s="72">
        <v>6</v>
      </c>
      <c r="P151" s="60">
        <v>0</v>
      </c>
      <c r="Q151" s="61"/>
      <c r="R151" s="61">
        <v>0</v>
      </c>
      <c r="S151" s="71">
        <v>3</v>
      </c>
      <c r="T151" s="72">
        <v>16</v>
      </c>
      <c r="U151" s="72">
        <v>3</v>
      </c>
      <c r="V151" s="79">
        <v>13</v>
      </c>
      <c r="W151" s="79">
        <v>2.17</v>
      </c>
      <c r="X151" s="61"/>
      <c r="Y151" s="71">
        <v>13.5</v>
      </c>
      <c r="Z151" s="72">
        <v>4.5999999999999996</v>
      </c>
      <c r="AA151" s="79">
        <v>8.9</v>
      </c>
      <c r="AB151" s="79">
        <v>1.48</v>
      </c>
      <c r="AC151" s="61"/>
      <c r="AD151" s="64" t="s">
        <v>25</v>
      </c>
    </row>
    <row r="152" spans="1:30" ht="17.25" thickBot="1">
      <c r="A152" s="73">
        <v>150</v>
      </c>
      <c r="B152" s="58" t="s">
        <v>171</v>
      </c>
      <c r="C152" s="59" t="s">
        <v>1816</v>
      </c>
      <c r="D152" s="70" t="s">
        <v>1821</v>
      </c>
      <c r="E152" s="59" t="s">
        <v>85</v>
      </c>
      <c r="F152" s="70" t="s">
        <v>3558</v>
      </c>
      <c r="G152" s="70">
        <v>1998</v>
      </c>
      <c r="H152" s="71">
        <v>6</v>
      </c>
      <c r="I152" s="72">
        <v>517</v>
      </c>
      <c r="J152" s="72">
        <v>86</v>
      </c>
      <c r="K152" s="72">
        <v>95.7</v>
      </c>
      <c r="L152" s="72">
        <v>5.7</v>
      </c>
      <c r="M152" s="71">
        <v>6</v>
      </c>
      <c r="N152" s="72">
        <v>86</v>
      </c>
      <c r="O152" s="72">
        <v>2</v>
      </c>
      <c r="P152" s="60">
        <v>0</v>
      </c>
      <c r="Q152" s="61"/>
      <c r="R152" s="61">
        <v>0</v>
      </c>
      <c r="S152" s="71">
        <v>1.33</v>
      </c>
      <c r="T152" s="72">
        <v>5</v>
      </c>
      <c r="U152" s="72">
        <v>4</v>
      </c>
      <c r="V152" s="79">
        <v>1</v>
      </c>
      <c r="W152" s="79">
        <v>0.17</v>
      </c>
      <c r="X152" s="79">
        <v>8</v>
      </c>
      <c r="Y152" s="71">
        <v>7</v>
      </c>
      <c r="Z152" s="72">
        <v>6</v>
      </c>
      <c r="AA152" s="79">
        <v>1</v>
      </c>
      <c r="AB152" s="79">
        <v>0.17</v>
      </c>
      <c r="AC152" s="79">
        <v>8</v>
      </c>
      <c r="AD152" s="64" t="s">
        <v>25</v>
      </c>
    </row>
    <row r="153" spans="1:30" ht="17.25" thickBot="1">
      <c r="A153" s="73">
        <v>151</v>
      </c>
      <c r="B153" s="58" t="s">
        <v>2695</v>
      </c>
      <c r="C153" s="59" t="s">
        <v>1834</v>
      </c>
      <c r="D153" s="70" t="s">
        <v>104</v>
      </c>
      <c r="E153" s="59" t="s">
        <v>2353</v>
      </c>
      <c r="F153" s="70" t="s">
        <v>3559</v>
      </c>
      <c r="G153" s="70">
        <v>1992</v>
      </c>
      <c r="H153" s="71">
        <v>5</v>
      </c>
      <c r="I153" s="72">
        <v>427</v>
      </c>
      <c r="J153" s="72">
        <v>85</v>
      </c>
      <c r="K153" s="72">
        <v>79.099999999999994</v>
      </c>
      <c r="L153" s="72">
        <v>4.7</v>
      </c>
      <c r="M153" s="71">
        <v>5</v>
      </c>
      <c r="N153" s="72">
        <v>85</v>
      </c>
      <c r="O153" s="72">
        <v>4</v>
      </c>
      <c r="P153" s="60">
        <v>0</v>
      </c>
      <c r="Q153" s="61"/>
      <c r="R153" s="61">
        <v>0</v>
      </c>
      <c r="S153" s="71">
        <v>0.2</v>
      </c>
      <c r="T153" s="72">
        <v>4</v>
      </c>
      <c r="U153" s="72">
        <v>15</v>
      </c>
      <c r="V153" s="78">
        <v>-11</v>
      </c>
      <c r="W153" s="78">
        <v>-2.3199999999999998</v>
      </c>
      <c r="X153" s="78">
        <v>-1.52</v>
      </c>
      <c r="Y153" s="71">
        <v>3.1</v>
      </c>
      <c r="Z153" s="72">
        <v>13.1</v>
      </c>
      <c r="AA153" s="78">
        <v>-10</v>
      </c>
      <c r="AB153" s="78">
        <v>-2.11</v>
      </c>
      <c r="AC153" s="78">
        <v>-1.46</v>
      </c>
      <c r="AD153" s="64" t="s">
        <v>25</v>
      </c>
    </row>
    <row r="154" spans="1:30" ht="17.25" thickBot="1">
      <c r="A154" s="73">
        <v>152</v>
      </c>
      <c r="B154" s="58" t="s">
        <v>2749</v>
      </c>
      <c r="C154" s="59" t="s">
        <v>1831</v>
      </c>
      <c r="D154" s="70" t="s">
        <v>104</v>
      </c>
      <c r="E154" s="59" t="s">
        <v>2352</v>
      </c>
      <c r="F154" s="70" t="s">
        <v>3836</v>
      </c>
      <c r="G154" s="70">
        <v>1998</v>
      </c>
      <c r="H154" s="60">
        <v>0</v>
      </c>
      <c r="I154" s="61"/>
      <c r="J154" s="61"/>
      <c r="K154" s="61"/>
      <c r="L154" s="61"/>
      <c r="M154" s="60">
        <v>0</v>
      </c>
      <c r="N154" s="61"/>
      <c r="O154" s="61">
        <v>0</v>
      </c>
      <c r="P154" s="60">
        <v>0</v>
      </c>
      <c r="Q154" s="61"/>
      <c r="R154" s="72">
        <v>1</v>
      </c>
      <c r="S154" s="60"/>
      <c r="T154" s="61"/>
      <c r="U154" s="61"/>
      <c r="V154" s="61"/>
      <c r="W154" s="61"/>
      <c r="X154" s="61"/>
      <c r="Y154" s="60"/>
      <c r="Z154" s="61"/>
      <c r="AA154" s="61"/>
      <c r="AB154" s="61"/>
      <c r="AC154" s="61"/>
      <c r="AD154" s="64" t="s">
        <v>25</v>
      </c>
    </row>
    <row r="155" spans="1:30" ht="17.25" thickBot="1">
      <c r="A155" s="73">
        <v>153</v>
      </c>
      <c r="B155" s="58" t="s">
        <v>172</v>
      </c>
      <c r="C155" s="59" t="s">
        <v>1831</v>
      </c>
      <c r="D155" s="70" t="s">
        <v>1821</v>
      </c>
      <c r="E155" s="59" t="s">
        <v>87</v>
      </c>
      <c r="F155" s="70" t="s">
        <v>3560</v>
      </c>
      <c r="G155" s="70">
        <v>2002</v>
      </c>
      <c r="H155" s="71">
        <v>6</v>
      </c>
      <c r="I155" s="72">
        <v>214</v>
      </c>
      <c r="J155" s="72">
        <v>36</v>
      </c>
      <c r="K155" s="72">
        <v>39.6</v>
      </c>
      <c r="L155" s="72">
        <v>2.4</v>
      </c>
      <c r="M155" s="71">
        <v>1</v>
      </c>
      <c r="N155" s="72">
        <v>90</v>
      </c>
      <c r="O155" s="72">
        <v>1</v>
      </c>
      <c r="P155" s="71">
        <v>5</v>
      </c>
      <c r="Q155" s="72">
        <v>25</v>
      </c>
      <c r="R155" s="61">
        <v>0</v>
      </c>
      <c r="S155" s="71">
        <v>1.17</v>
      </c>
      <c r="T155" s="72">
        <v>4</v>
      </c>
      <c r="U155" s="72">
        <v>1</v>
      </c>
      <c r="V155" s="79">
        <v>3</v>
      </c>
      <c r="W155" s="79">
        <v>1.26</v>
      </c>
      <c r="X155" s="79">
        <v>2.64</v>
      </c>
      <c r="Y155" s="71">
        <v>3.1</v>
      </c>
      <c r="Z155" s="72">
        <v>3.3</v>
      </c>
      <c r="AA155" s="78">
        <v>-0.2</v>
      </c>
      <c r="AB155" s="78">
        <v>-7.0000000000000007E-2</v>
      </c>
      <c r="AC155" s="79">
        <v>0.45</v>
      </c>
      <c r="AD155" s="64" t="s">
        <v>25</v>
      </c>
    </row>
    <row r="156" spans="1:30" ht="17.25" thickBot="1">
      <c r="A156" s="73">
        <v>154</v>
      </c>
      <c r="B156" s="58" t="s">
        <v>173</v>
      </c>
      <c r="C156" s="59" t="s">
        <v>1814</v>
      </c>
      <c r="D156" s="70" t="s">
        <v>103</v>
      </c>
      <c r="E156" s="59" t="s">
        <v>79</v>
      </c>
      <c r="F156" s="70" t="s">
        <v>3561</v>
      </c>
      <c r="G156" s="70">
        <v>2003</v>
      </c>
      <c r="H156" s="71">
        <v>5</v>
      </c>
      <c r="I156" s="72">
        <v>123</v>
      </c>
      <c r="J156" s="72">
        <v>25</v>
      </c>
      <c r="K156" s="72">
        <v>22.8</v>
      </c>
      <c r="L156" s="72">
        <v>1.4</v>
      </c>
      <c r="M156" s="60">
        <v>0</v>
      </c>
      <c r="N156" s="61"/>
      <c r="O156" s="61">
        <v>0</v>
      </c>
      <c r="P156" s="71">
        <v>5</v>
      </c>
      <c r="Q156" s="72">
        <v>25</v>
      </c>
      <c r="R156" s="72">
        <v>1</v>
      </c>
      <c r="S156" s="71">
        <v>2.6</v>
      </c>
      <c r="T156" s="72">
        <v>4</v>
      </c>
      <c r="U156" s="61">
        <v>0</v>
      </c>
      <c r="V156" s="79">
        <v>4</v>
      </c>
      <c r="W156" s="79">
        <v>2.93</v>
      </c>
      <c r="X156" s="79">
        <v>1.63</v>
      </c>
      <c r="Y156" s="71">
        <v>1.8</v>
      </c>
      <c r="Z156" s="72">
        <v>1.9</v>
      </c>
      <c r="AA156" s="61">
        <v>0</v>
      </c>
      <c r="AB156" s="78">
        <v>-0.03</v>
      </c>
      <c r="AC156" s="78">
        <v>-1.38</v>
      </c>
      <c r="AD156" s="64" t="s">
        <v>25</v>
      </c>
    </row>
    <row r="157" spans="1:30" ht="17.25" thickBot="1">
      <c r="A157" s="73">
        <v>155</v>
      </c>
      <c r="B157" s="58" t="s">
        <v>3837</v>
      </c>
      <c r="C157" s="59" t="s">
        <v>1851</v>
      </c>
      <c r="D157" s="70" t="s">
        <v>103</v>
      </c>
      <c r="E157" s="59" t="s">
        <v>63</v>
      </c>
      <c r="F157" s="70" t="s">
        <v>3838</v>
      </c>
      <c r="G157" s="70">
        <v>1992</v>
      </c>
      <c r="H157" s="60">
        <v>0</v>
      </c>
      <c r="I157" s="61"/>
      <c r="J157" s="61"/>
      <c r="K157" s="61"/>
      <c r="L157" s="61"/>
      <c r="M157" s="60">
        <v>0</v>
      </c>
      <c r="N157" s="61"/>
      <c r="O157" s="61">
        <v>0</v>
      </c>
      <c r="P157" s="60">
        <v>0</v>
      </c>
      <c r="Q157" s="61"/>
      <c r="R157" s="72">
        <v>1</v>
      </c>
      <c r="S157" s="60"/>
      <c r="T157" s="61"/>
      <c r="U157" s="61"/>
      <c r="V157" s="61"/>
      <c r="W157" s="61"/>
      <c r="X157" s="61"/>
      <c r="Y157" s="60"/>
      <c r="Z157" s="61"/>
      <c r="AA157" s="61"/>
      <c r="AB157" s="61"/>
      <c r="AC157" s="61"/>
      <c r="AD157" s="64" t="s">
        <v>25</v>
      </c>
    </row>
    <row r="158" spans="1:30" ht="17.25" thickBot="1">
      <c r="A158" s="73">
        <v>156</v>
      </c>
      <c r="B158" s="58" t="s">
        <v>174</v>
      </c>
      <c r="C158" s="59" t="s">
        <v>1824</v>
      </c>
      <c r="D158" s="70" t="s">
        <v>104</v>
      </c>
      <c r="E158" s="59" t="s">
        <v>71</v>
      </c>
      <c r="F158" s="70" t="s">
        <v>3370</v>
      </c>
      <c r="G158" s="70">
        <v>1999</v>
      </c>
      <c r="H158" s="71">
        <v>4</v>
      </c>
      <c r="I158" s="72">
        <v>99</v>
      </c>
      <c r="J158" s="72">
        <v>25</v>
      </c>
      <c r="K158" s="72">
        <v>18.3</v>
      </c>
      <c r="L158" s="72">
        <v>1.1000000000000001</v>
      </c>
      <c r="M158" s="71">
        <v>1</v>
      </c>
      <c r="N158" s="72">
        <v>90</v>
      </c>
      <c r="O158" s="72">
        <v>1</v>
      </c>
      <c r="P158" s="71">
        <v>3</v>
      </c>
      <c r="Q158" s="72">
        <v>3</v>
      </c>
      <c r="R158" s="72">
        <v>2</v>
      </c>
      <c r="S158" s="71">
        <v>2.5</v>
      </c>
      <c r="T158" s="72">
        <v>4</v>
      </c>
      <c r="U158" s="72">
        <v>3</v>
      </c>
      <c r="V158" s="79">
        <v>1</v>
      </c>
      <c r="W158" s="79">
        <v>0.91</v>
      </c>
      <c r="X158" s="78">
        <v>-0.52</v>
      </c>
      <c r="Y158" s="71">
        <v>1.6</v>
      </c>
      <c r="Z158" s="72">
        <v>2.6</v>
      </c>
      <c r="AA158" s="78">
        <v>-1</v>
      </c>
      <c r="AB158" s="78">
        <v>-0.88</v>
      </c>
      <c r="AC158" s="78">
        <v>-1.52</v>
      </c>
      <c r="AD158" s="64" t="s">
        <v>25</v>
      </c>
    </row>
    <row r="159" spans="1:30" ht="17.25" thickBot="1">
      <c r="A159" s="73">
        <v>157</v>
      </c>
      <c r="B159" s="58" t="s">
        <v>2857</v>
      </c>
      <c r="C159" s="59" t="s">
        <v>1863</v>
      </c>
      <c r="D159" s="70" t="s">
        <v>103</v>
      </c>
      <c r="E159" s="59" t="s">
        <v>79</v>
      </c>
      <c r="F159" s="70" t="s">
        <v>3562</v>
      </c>
      <c r="G159" s="70">
        <v>1993</v>
      </c>
      <c r="H159" s="71">
        <v>4</v>
      </c>
      <c r="I159" s="72">
        <v>92</v>
      </c>
      <c r="J159" s="72">
        <v>23</v>
      </c>
      <c r="K159" s="72">
        <v>17</v>
      </c>
      <c r="L159" s="72">
        <v>1</v>
      </c>
      <c r="M159" s="71">
        <v>1</v>
      </c>
      <c r="N159" s="72">
        <v>57</v>
      </c>
      <c r="O159" s="61">
        <v>0</v>
      </c>
      <c r="P159" s="71">
        <v>3</v>
      </c>
      <c r="Q159" s="72">
        <v>12</v>
      </c>
      <c r="R159" s="72">
        <v>1</v>
      </c>
      <c r="S159" s="71">
        <v>3</v>
      </c>
      <c r="T159" s="61">
        <v>0</v>
      </c>
      <c r="U159" s="72">
        <v>1</v>
      </c>
      <c r="V159" s="78">
        <v>-1</v>
      </c>
      <c r="W159" s="78">
        <v>-0.98</v>
      </c>
      <c r="X159" s="78">
        <v>-3.19</v>
      </c>
      <c r="Y159" s="71">
        <v>0.7</v>
      </c>
      <c r="Z159" s="72">
        <v>2.2999999999999998</v>
      </c>
      <c r="AA159" s="78">
        <v>-1.6</v>
      </c>
      <c r="AB159" s="78">
        <v>-1.55</v>
      </c>
      <c r="AC159" s="78">
        <v>-3.12</v>
      </c>
      <c r="AD159" s="64" t="s">
        <v>25</v>
      </c>
    </row>
    <row r="160" spans="1:30" ht="17.25" thickBot="1">
      <c r="A160" s="73">
        <v>158</v>
      </c>
      <c r="B160" s="58" t="s">
        <v>175</v>
      </c>
      <c r="C160" s="59" t="s">
        <v>1827</v>
      </c>
      <c r="D160" s="70" t="s">
        <v>103</v>
      </c>
      <c r="E160" s="59" t="s">
        <v>69</v>
      </c>
      <c r="F160" s="70" t="s">
        <v>3563</v>
      </c>
      <c r="G160" s="70">
        <v>1992</v>
      </c>
      <c r="H160" s="71">
        <v>5</v>
      </c>
      <c r="I160" s="72">
        <v>318</v>
      </c>
      <c r="J160" s="72">
        <v>64</v>
      </c>
      <c r="K160" s="72">
        <v>58.9</v>
      </c>
      <c r="L160" s="72">
        <v>3.5</v>
      </c>
      <c r="M160" s="71">
        <v>3</v>
      </c>
      <c r="N160" s="72">
        <v>90</v>
      </c>
      <c r="O160" s="72">
        <v>3</v>
      </c>
      <c r="P160" s="71">
        <v>2</v>
      </c>
      <c r="Q160" s="72">
        <v>24</v>
      </c>
      <c r="R160" s="72">
        <v>1</v>
      </c>
      <c r="S160" s="71">
        <v>1.2</v>
      </c>
      <c r="T160" s="72">
        <v>6</v>
      </c>
      <c r="U160" s="72">
        <v>9</v>
      </c>
      <c r="V160" s="78">
        <v>-3</v>
      </c>
      <c r="W160" s="78">
        <v>-0.85</v>
      </c>
      <c r="X160" s="78">
        <v>-0.85</v>
      </c>
      <c r="Y160" s="71">
        <v>6.4</v>
      </c>
      <c r="Z160" s="72">
        <v>6.8</v>
      </c>
      <c r="AA160" s="78">
        <v>-0.4</v>
      </c>
      <c r="AB160" s="78">
        <v>-0.13</v>
      </c>
      <c r="AC160" s="78">
        <v>-0.18</v>
      </c>
      <c r="AD160" s="64" t="s">
        <v>25</v>
      </c>
    </row>
    <row r="161" spans="1:30" ht="17.25" thickBot="1">
      <c r="A161" s="73">
        <v>159</v>
      </c>
      <c r="B161" s="58" t="s">
        <v>176</v>
      </c>
      <c r="C161" s="59" t="s">
        <v>1844</v>
      </c>
      <c r="D161" s="70" t="s">
        <v>104</v>
      </c>
      <c r="E161" s="59" t="s">
        <v>73</v>
      </c>
      <c r="F161" s="70" t="s">
        <v>3172</v>
      </c>
      <c r="G161" s="70">
        <v>1998</v>
      </c>
      <c r="H161" s="71">
        <v>5</v>
      </c>
      <c r="I161" s="72">
        <v>450</v>
      </c>
      <c r="J161" s="72">
        <v>90</v>
      </c>
      <c r="K161" s="72">
        <v>83.3</v>
      </c>
      <c r="L161" s="72">
        <v>5</v>
      </c>
      <c r="M161" s="71">
        <v>5</v>
      </c>
      <c r="N161" s="72">
        <v>90</v>
      </c>
      <c r="O161" s="72">
        <v>5</v>
      </c>
      <c r="P161" s="60">
        <v>0</v>
      </c>
      <c r="Q161" s="61"/>
      <c r="R161" s="61">
        <v>0</v>
      </c>
      <c r="S161" s="71">
        <v>2.4</v>
      </c>
      <c r="T161" s="72">
        <v>15</v>
      </c>
      <c r="U161" s="72">
        <v>7</v>
      </c>
      <c r="V161" s="79">
        <v>8</v>
      </c>
      <c r="W161" s="79">
        <v>1.6</v>
      </c>
      <c r="X161" s="78">
        <v>-0.4</v>
      </c>
      <c r="Y161" s="71">
        <v>10.8</v>
      </c>
      <c r="Z161" s="72">
        <v>8.9</v>
      </c>
      <c r="AA161" s="79">
        <v>1.9</v>
      </c>
      <c r="AB161" s="79">
        <v>0.38</v>
      </c>
      <c r="AC161" s="78">
        <v>-0.37</v>
      </c>
      <c r="AD161" s="64" t="s">
        <v>25</v>
      </c>
    </row>
    <row r="162" spans="1:30" ht="17.25" thickBot="1">
      <c r="A162" s="73">
        <v>160</v>
      </c>
      <c r="B162" s="58" t="s">
        <v>3163</v>
      </c>
      <c r="C162" s="59" t="s">
        <v>1852</v>
      </c>
      <c r="D162" s="70" t="s">
        <v>104</v>
      </c>
      <c r="E162" s="59" t="s">
        <v>69</v>
      </c>
      <c r="F162" s="70" t="s">
        <v>3564</v>
      </c>
      <c r="G162" s="70">
        <v>1988</v>
      </c>
      <c r="H162" s="71">
        <v>2</v>
      </c>
      <c r="I162" s="72">
        <v>95</v>
      </c>
      <c r="J162" s="72">
        <v>48</v>
      </c>
      <c r="K162" s="72">
        <v>17.600000000000001</v>
      </c>
      <c r="L162" s="72">
        <v>1.1000000000000001</v>
      </c>
      <c r="M162" s="71">
        <v>1</v>
      </c>
      <c r="N162" s="72">
        <v>88</v>
      </c>
      <c r="O162" s="61">
        <v>0</v>
      </c>
      <c r="P162" s="71">
        <v>1</v>
      </c>
      <c r="Q162" s="72">
        <v>7</v>
      </c>
      <c r="R162" s="72">
        <v>1</v>
      </c>
      <c r="S162" s="71">
        <v>1.5</v>
      </c>
      <c r="T162" s="72">
        <v>1</v>
      </c>
      <c r="U162" s="72">
        <v>2</v>
      </c>
      <c r="V162" s="78">
        <v>-1</v>
      </c>
      <c r="W162" s="78">
        <v>-0.95</v>
      </c>
      <c r="X162" s="78">
        <v>-0.54</v>
      </c>
      <c r="Y162" s="71">
        <v>0.8</v>
      </c>
      <c r="Z162" s="72">
        <v>1.9</v>
      </c>
      <c r="AA162" s="78">
        <v>-1.1000000000000001</v>
      </c>
      <c r="AB162" s="78">
        <v>-1.03</v>
      </c>
      <c r="AC162" s="78">
        <v>-1.19</v>
      </c>
      <c r="AD162" s="64" t="s">
        <v>25</v>
      </c>
    </row>
    <row r="163" spans="1:30" ht="17.25" thickBot="1">
      <c r="A163" s="73">
        <v>161</v>
      </c>
      <c r="B163" s="58" t="s">
        <v>177</v>
      </c>
      <c r="C163" s="59" t="s">
        <v>1814</v>
      </c>
      <c r="D163" s="70" t="s">
        <v>1812</v>
      </c>
      <c r="E163" s="59" t="s">
        <v>85</v>
      </c>
      <c r="F163" s="70" t="s">
        <v>3565</v>
      </c>
      <c r="G163" s="70">
        <v>1998</v>
      </c>
      <c r="H163" s="71">
        <v>6</v>
      </c>
      <c r="I163" s="72">
        <v>540</v>
      </c>
      <c r="J163" s="72">
        <v>90</v>
      </c>
      <c r="K163" s="72">
        <v>100</v>
      </c>
      <c r="L163" s="72">
        <v>6</v>
      </c>
      <c r="M163" s="71">
        <v>6</v>
      </c>
      <c r="N163" s="72">
        <v>90</v>
      </c>
      <c r="O163" s="72">
        <v>6</v>
      </c>
      <c r="P163" s="60">
        <v>0</v>
      </c>
      <c r="Q163" s="61"/>
      <c r="R163" s="61">
        <v>0</v>
      </c>
      <c r="S163" s="71">
        <v>1.33</v>
      </c>
      <c r="T163" s="72">
        <v>6</v>
      </c>
      <c r="U163" s="72">
        <v>7</v>
      </c>
      <c r="V163" s="78">
        <v>-1</v>
      </c>
      <c r="W163" s="78">
        <v>-0.17</v>
      </c>
      <c r="X163" s="61"/>
      <c r="Y163" s="71">
        <v>7.2</v>
      </c>
      <c r="Z163" s="72">
        <v>8.3000000000000007</v>
      </c>
      <c r="AA163" s="78">
        <v>-1</v>
      </c>
      <c r="AB163" s="78">
        <v>-0.17</v>
      </c>
      <c r="AC163" s="61"/>
      <c r="AD163" s="64" t="s">
        <v>25</v>
      </c>
    </row>
    <row r="164" spans="1:30" ht="17.25" thickBot="1">
      <c r="A164" s="73">
        <v>162</v>
      </c>
      <c r="B164" s="58" t="s">
        <v>92</v>
      </c>
      <c r="C164" s="59" t="s">
        <v>1836</v>
      </c>
      <c r="D164" s="70" t="s">
        <v>111</v>
      </c>
      <c r="E164" s="59" t="s">
        <v>91</v>
      </c>
      <c r="F164" s="70" t="s">
        <v>3839</v>
      </c>
      <c r="G164" s="70">
        <v>1985</v>
      </c>
      <c r="H164" s="60">
        <v>0</v>
      </c>
      <c r="I164" s="61"/>
      <c r="J164" s="61"/>
      <c r="K164" s="61"/>
      <c r="L164" s="61"/>
      <c r="M164" s="60">
        <v>0</v>
      </c>
      <c r="N164" s="61"/>
      <c r="O164" s="61">
        <v>0</v>
      </c>
      <c r="P164" s="60">
        <v>0</v>
      </c>
      <c r="Q164" s="61"/>
      <c r="R164" s="72">
        <v>6</v>
      </c>
      <c r="S164" s="60"/>
      <c r="T164" s="61"/>
      <c r="U164" s="61"/>
      <c r="V164" s="61"/>
      <c r="W164" s="61"/>
      <c r="X164" s="61"/>
      <c r="Y164" s="60"/>
      <c r="Z164" s="61"/>
      <c r="AA164" s="61"/>
      <c r="AB164" s="61"/>
      <c r="AC164" s="61"/>
      <c r="AD164" s="64" t="s">
        <v>25</v>
      </c>
    </row>
    <row r="165" spans="1:30" ht="17.25" thickBot="1">
      <c r="A165" s="73">
        <v>163</v>
      </c>
      <c r="B165" s="58" t="s">
        <v>3039</v>
      </c>
      <c r="C165" s="59" t="s">
        <v>1822</v>
      </c>
      <c r="D165" s="70" t="s">
        <v>103</v>
      </c>
      <c r="E165" s="59" t="s">
        <v>73</v>
      </c>
      <c r="F165" s="70" t="s">
        <v>3566</v>
      </c>
      <c r="G165" s="70">
        <v>2002</v>
      </c>
      <c r="H165" s="71">
        <v>2</v>
      </c>
      <c r="I165" s="72">
        <v>72</v>
      </c>
      <c r="J165" s="72">
        <v>36</v>
      </c>
      <c r="K165" s="72">
        <v>13.3</v>
      </c>
      <c r="L165" s="72">
        <v>0.8</v>
      </c>
      <c r="M165" s="60">
        <v>0</v>
      </c>
      <c r="N165" s="61"/>
      <c r="O165" s="61">
        <v>0</v>
      </c>
      <c r="P165" s="71">
        <v>2</v>
      </c>
      <c r="Q165" s="72">
        <v>36</v>
      </c>
      <c r="R165" s="61">
        <v>0</v>
      </c>
      <c r="S165" s="71">
        <v>3</v>
      </c>
      <c r="T165" s="72">
        <v>3</v>
      </c>
      <c r="U165" s="72">
        <v>1</v>
      </c>
      <c r="V165" s="79">
        <v>2</v>
      </c>
      <c r="W165" s="79">
        <v>2.5</v>
      </c>
      <c r="X165" s="79">
        <v>0.96</v>
      </c>
      <c r="Y165" s="71">
        <v>2.2999999999999998</v>
      </c>
      <c r="Z165" s="72">
        <v>1</v>
      </c>
      <c r="AA165" s="79">
        <v>1.4</v>
      </c>
      <c r="AB165" s="79">
        <v>1.7</v>
      </c>
      <c r="AC165" s="79">
        <v>1.46</v>
      </c>
      <c r="AD165" s="64" t="s">
        <v>25</v>
      </c>
    </row>
    <row r="166" spans="1:30" ht="17.25" thickBot="1">
      <c r="A166" s="73">
        <v>164</v>
      </c>
      <c r="B166" s="58" t="s">
        <v>1762</v>
      </c>
      <c r="C166" s="59" t="s">
        <v>1824</v>
      </c>
      <c r="D166" s="70" t="s">
        <v>104</v>
      </c>
      <c r="E166" s="59" t="s">
        <v>87</v>
      </c>
      <c r="F166" s="70" t="s">
        <v>3840</v>
      </c>
      <c r="G166" s="70">
        <v>1989</v>
      </c>
      <c r="H166" s="60">
        <v>0</v>
      </c>
      <c r="I166" s="61"/>
      <c r="J166" s="61"/>
      <c r="K166" s="61"/>
      <c r="L166" s="61"/>
      <c r="M166" s="60">
        <v>0</v>
      </c>
      <c r="N166" s="61"/>
      <c r="O166" s="61">
        <v>0</v>
      </c>
      <c r="P166" s="60">
        <v>0</v>
      </c>
      <c r="Q166" s="61"/>
      <c r="R166" s="72">
        <v>1</v>
      </c>
      <c r="S166" s="60"/>
      <c r="T166" s="61"/>
      <c r="U166" s="61"/>
      <c r="V166" s="61"/>
      <c r="W166" s="61"/>
      <c r="X166" s="61"/>
      <c r="Y166" s="60"/>
      <c r="Z166" s="61"/>
      <c r="AA166" s="61"/>
      <c r="AB166" s="61"/>
      <c r="AC166" s="61"/>
      <c r="AD166" s="64" t="s">
        <v>25</v>
      </c>
    </row>
    <row r="167" spans="1:30" ht="17.25" thickBot="1">
      <c r="A167" s="73">
        <v>165</v>
      </c>
      <c r="B167" s="58" t="s">
        <v>179</v>
      </c>
      <c r="C167" s="59" t="s">
        <v>1834</v>
      </c>
      <c r="D167" s="70" t="s">
        <v>102</v>
      </c>
      <c r="E167" s="59" t="s">
        <v>73</v>
      </c>
      <c r="F167" s="70" t="s">
        <v>3567</v>
      </c>
      <c r="G167" s="70">
        <v>2004</v>
      </c>
      <c r="H167" s="71">
        <v>6</v>
      </c>
      <c r="I167" s="72">
        <v>258</v>
      </c>
      <c r="J167" s="72">
        <v>43</v>
      </c>
      <c r="K167" s="72">
        <v>47.8</v>
      </c>
      <c r="L167" s="72">
        <v>2.9</v>
      </c>
      <c r="M167" s="71">
        <v>3</v>
      </c>
      <c r="N167" s="72">
        <v>72</v>
      </c>
      <c r="O167" s="72">
        <v>1</v>
      </c>
      <c r="P167" s="71">
        <v>3</v>
      </c>
      <c r="Q167" s="72">
        <v>14</v>
      </c>
      <c r="R167" s="61">
        <v>0</v>
      </c>
      <c r="S167" s="71">
        <v>2.5</v>
      </c>
      <c r="T167" s="72">
        <v>7</v>
      </c>
      <c r="U167" s="72">
        <v>5</v>
      </c>
      <c r="V167" s="79">
        <v>2</v>
      </c>
      <c r="W167" s="79">
        <v>0.7</v>
      </c>
      <c r="X167" s="78">
        <v>-1.86</v>
      </c>
      <c r="Y167" s="71">
        <v>5.6</v>
      </c>
      <c r="Z167" s="72">
        <v>5.5</v>
      </c>
      <c r="AA167" s="79">
        <v>0.1</v>
      </c>
      <c r="AB167" s="79">
        <v>0.02</v>
      </c>
      <c r="AC167" s="78">
        <v>-0.79</v>
      </c>
      <c r="AD167" s="64" t="s">
        <v>25</v>
      </c>
    </row>
    <row r="168" spans="1:30" ht="17.25" thickBot="1">
      <c r="A168" s="73">
        <v>166</v>
      </c>
      <c r="B168" s="58" t="s">
        <v>180</v>
      </c>
      <c r="C168" s="59" t="s">
        <v>1843</v>
      </c>
      <c r="D168" s="70" t="s">
        <v>1812</v>
      </c>
      <c r="E168" s="59" t="s">
        <v>69</v>
      </c>
      <c r="F168" s="70" t="s">
        <v>3568</v>
      </c>
      <c r="G168" s="70">
        <v>1994</v>
      </c>
      <c r="H168" s="71">
        <v>6</v>
      </c>
      <c r="I168" s="72">
        <v>540</v>
      </c>
      <c r="J168" s="72">
        <v>90</v>
      </c>
      <c r="K168" s="72">
        <v>100</v>
      </c>
      <c r="L168" s="72">
        <v>6</v>
      </c>
      <c r="M168" s="71">
        <v>6</v>
      </c>
      <c r="N168" s="72">
        <v>90</v>
      </c>
      <c r="O168" s="72">
        <v>6</v>
      </c>
      <c r="P168" s="60">
        <v>0</v>
      </c>
      <c r="Q168" s="61"/>
      <c r="R168" s="61">
        <v>0</v>
      </c>
      <c r="S168" s="71">
        <v>1.5</v>
      </c>
      <c r="T168" s="72">
        <v>7</v>
      </c>
      <c r="U168" s="72">
        <v>10</v>
      </c>
      <c r="V168" s="78">
        <v>-3</v>
      </c>
      <c r="W168" s="78">
        <v>-0.5</v>
      </c>
      <c r="X168" s="61"/>
      <c r="Y168" s="71">
        <v>9.9</v>
      </c>
      <c r="Z168" s="72">
        <v>10.199999999999999</v>
      </c>
      <c r="AA168" s="78">
        <v>-0.3</v>
      </c>
      <c r="AB168" s="78">
        <v>-0.05</v>
      </c>
      <c r="AC168" s="61"/>
      <c r="AD168" s="64" t="s">
        <v>25</v>
      </c>
    </row>
    <row r="169" spans="1:30" ht="17.25" thickBot="1">
      <c r="A169" s="73">
        <v>167</v>
      </c>
      <c r="B169" s="58" t="s">
        <v>2997</v>
      </c>
      <c r="C169" s="59" t="s">
        <v>1822</v>
      </c>
      <c r="D169" s="70" t="s">
        <v>1835</v>
      </c>
      <c r="E169" s="59" t="s">
        <v>69</v>
      </c>
      <c r="F169" s="70" t="s">
        <v>3841</v>
      </c>
      <c r="G169" s="70">
        <v>2003</v>
      </c>
      <c r="H169" s="60">
        <v>0</v>
      </c>
      <c r="I169" s="61"/>
      <c r="J169" s="61"/>
      <c r="K169" s="61"/>
      <c r="L169" s="61"/>
      <c r="M169" s="60">
        <v>0</v>
      </c>
      <c r="N169" s="61"/>
      <c r="O169" s="61">
        <v>0</v>
      </c>
      <c r="P169" s="60">
        <v>0</v>
      </c>
      <c r="Q169" s="61"/>
      <c r="R169" s="72">
        <v>1</v>
      </c>
      <c r="S169" s="60"/>
      <c r="T169" s="61"/>
      <c r="U169" s="61"/>
      <c r="V169" s="61"/>
      <c r="W169" s="61"/>
      <c r="X169" s="61"/>
      <c r="Y169" s="60"/>
      <c r="Z169" s="61"/>
      <c r="AA169" s="61"/>
      <c r="AB169" s="61"/>
      <c r="AC169" s="61"/>
      <c r="AD169" s="64" t="s">
        <v>25</v>
      </c>
    </row>
    <row r="170" spans="1:30" ht="17.25" thickBot="1">
      <c r="A170" s="73">
        <v>168</v>
      </c>
      <c r="B170" s="58" t="s">
        <v>1780</v>
      </c>
      <c r="C170" s="59" t="s">
        <v>1823</v>
      </c>
      <c r="D170" s="70" t="s">
        <v>103</v>
      </c>
      <c r="E170" s="59" t="s">
        <v>81</v>
      </c>
      <c r="F170" s="70" t="s">
        <v>3569</v>
      </c>
      <c r="G170" s="70">
        <v>2001</v>
      </c>
      <c r="H170" s="71">
        <v>6</v>
      </c>
      <c r="I170" s="72">
        <v>507</v>
      </c>
      <c r="J170" s="72">
        <v>85</v>
      </c>
      <c r="K170" s="72">
        <v>93.9</v>
      </c>
      <c r="L170" s="72">
        <v>5.6</v>
      </c>
      <c r="M170" s="71">
        <v>6</v>
      </c>
      <c r="N170" s="72">
        <v>85</v>
      </c>
      <c r="O170" s="72">
        <v>4</v>
      </c>
      <c r="P170" s="60">
        <v>0</v>
      </c>
      <c r="Q170" s="61"/>
      <c r="R170" s="61">
        <v>0</v>
      </c>
      <c r="S170" s="71">
        <v>0.83</v>
      </c>
      <c r="T170" s="72">
        <v>5</v>
      </c>
      <c r="U170" s="72">
        <v>5</v>
      </c>
      <c r="V170" s="61">
        <v>0</v>
      </c>
      <c r="W170" s="61">
        <v>0</v>
      </c>
      <c r="X170" s="79">
        <v>2.73</v>
      </c>
      <c r="Y170" s="71">
        <v>10.5</v>
      </c>
      <c r="Z170" s="72">
        <v>5.5</v>
      </c>
      <c r="AA170" s="79">
        <v>5</v>
      </c>
      <c r="AB170" s="79">
        <v>0.88</v>
      </c>
      <c r="AC170" s="79">
        <v>0.21</v>
      </c>
      <c r="AD170" s="64" t="s">
        <v>25</v>
      </c>
    </row>
    <row r="171" spans="1:30" ht="17.25" thickBot="1">
      <c r="A171" s="73">
        <v>169</v>
      </c>
      <c r="B171" s="58" t="s">
        <v>2696</v>
      </c>
      <c r="C171" s="59" t="s">
        <v>1820</v>
      </c>
      <c r="D171" s="70" t="s">
        <v>111</v>
      </c>
      <c r="E171" s="59" t="s">
        <v>77</v>
      </c>
      <c r="F171" s="70" t="s">
        <v>3570</v>
      </c>
      <c r="G171" s="70">
        <v>1993</v>
      </c>
      <c r="H171" s="71">
        <v>6</v>
      </c>
      <c r="I171" s="72">
        <v>540</v>
      </c>
      <c r="J171" s="72">
        <v>90</v>
      </c>
      <c r="K171" s="72">
        <v>100</v>
      </c>
      <c r="L171" s="72">
        <v>6</v>
      </c>
      <c r="M171" s="71">
        <v>6</v>
      </c>
      <c r="N171" s="72">
        <v>90</v>
      </c>
      <c r="O171" s="72">
        <v>6</v>
      </c>
      <c r="P171" s="60">
        <v>0</v>
      </c>
      <c r="Q171" s="61"/>
      <c r="R171" s="61">
        <v>0</v>
      </c>
      <c r="S171" s="71">
        <v>1</v>
      </c>
      <c r="T171" s="72">
        <v>9</v>
      </c>
      <c r="U171" s="72">
        <v>9</v>
      </c>
      <c r="V171" s="61">
        <v>0</v>
      </c>
      <c r="W171" s="61">
        <v>0</v>
      </c>
      <c r="X171" s="61"/>
      <c r="Y171" s="71">
        <v>11.2</v>
      </c>
      <c r="Z171" s="72">
        <v>7.9</v>
      </c>
      <c r="AA171" s="79">
        <v>3.3</v>
      </c>
      <c r="AB171" s="79">
        <v>0.55000000000000004</v>
      </c>
      <c r="AC171" s="61"/>
      <c r="AD171" s="64" t="s">
        <v>25</v>
      </c>
    </row>
    <row r="172" spans="1:30" ht="17.25" thickBot="1">
      <c r="A172" s="73">
        <v>170</v>
      </c>
      <c r="B172" s="58" t="s">
        <v>181</v>
      </c>
      <c r="C172" s="59" t="s">
        <v>1814</v>
      </c>
      <c r="D172" s="70" t="s">
        <v>1821</v>
      </c>
      <c r="E172" s="59" t="s">
        <v>65</v>
      </c>
      <c r="F172" s="70" t="s">
        <v>3571</v>
      </c>
      <c r="G172" s="70">
        <v>2000</v>
      </c>
      <c r="H172" s="71">
        <v>6</v>
      </c>
      <c r="I172" s="72">
        <v>426</v>
      </c>
      <c r="J172" s="72">
        <v>71</v>
      </c>
      <c r="K172" s="72">
        <v>78.900000000000006</v>
      </c>
      <c r="L172" s="72">
        <v>4.7</v>
      </c>
      <c r="M172" s="71">
        <v>5</v>
      </c>
      <c r="N172" s="72">
        <v>84</v>
      </c>
      <c r="O172" s="72">
        <v>2</v>
      </c>
      <c r="P172" s="71">
        <v>1</v>
      </c>
      <c r="Q172" s="72">
        <v>5</v>
      </c>
      <c r="R172" s="61">
        <v>0</v>
      </c>
      <c r="S172" s="71">
        <v>3</v>
      </c>
      <c r="T172" s="72">
        <v>12</v>
      </c>
      <c r="U172" s="72">
        <v>2</v>
      </c>
      <c r="V172" s="79">
        <v>10</v>
      </c>
      <c r="W172" s="79">
        <v>2.11</v>
      </c>
      <c r="X172" s="78">
        <v>-0.26</v>
      </c>
      <c r="Y172" s="71">
        <v>9.6999999999999993</v>
      </c>
      <c r="Z172" s="72">
        <v>4.2</v>
      </c>
      <c r="AA172" s="79">
        <v>5.4</v>
      </c>
      <c r="AB172" s="79">
        <v>1.1499999999999999</v>
      </c>
      <c r="AC172" s="78">
        <v>-1.6</v>
      </c>
      <c r="AD172" s="64" t="s">
        <v>25</v>
      </c>
    </row>
    <row r="173" spans="1:30" ht="17.25" thickBot="1">
      <c r="A173" s="73">
        <v>171</v>
      </c>
      <c r="B173" s="58" t="s">
        <v>2697</v>
      </c>
      <c r="C173" s="59" t="s">
        <v>1814</v>
      </c>
      <c r="D173" s="70" t="s">
        <v>111</v>
      </c>
      <c r="E173" s="59" t="s">
        <v>2353</v>
      </c>
      <c r="F173" s="70" t="s">
        <v>3572</v>
      </c>
      <c r="G173" s="70">
        <v>1991</v>
      </c>
      <c r="H173" s="71">
        <v>6</v>
      </c>
      <c r="I173" s="72">
        <v>540</v>
      </c>
      <c r="J173" s="72">
        <v>90</v>
      </c>
      <c r="K173" s="72">
        <v>100</v>
      </c>
      <c r="L173" s="72">
        <v>6</v>
      </c>
      <c r="M173" s="71">
        <v>6</v>
      </c>
      <c r="N173" s="72">
        <v>90</v>
      </c>
      <c r="O173" s="72">
        <v>6</v>
      </c>
      <c r="P173" s="60">
        <v>0</v>
      </c>
      <c r="Q173" s="61"/>
      <c r="R173" s="61">
        <v>0</v>
      </c>
      <c r="S173" s="71">
        <v>0.17</v>
      </c>
      <c r="T173" s="72">
        <v>5</v>
      </c>
      <c r="U173" s="72">
        <v>17</v>
      </c>
      <c r="V173" s="78">
        <v>-12</v>
      </c>
      <c r="W173" s="78">
        <v>-2</v>
      </c>
      <c r="X173" s="61"/>
      <c r="Y173" s="71">
        <v>4.5</v>
      </c>
      <c r="Z173" s="72">
        <v>15.3</v>
      </c>
      <c r="AA173" s="78">
        <v>-10.8</v>
      </c>
      <c r="AB173" s="78">
        <v>-1.8</v>
      </c>
      <c r="AC173" s="61"/>
      <c r="AD173" s="64" t="s">
        <v>25</v>
      </c>
    </row>
    <row r="174" spans="1:30" ht="17.25" thickBot="1">
      <c r="A174" s="73">
        <v>172</v>
      </c>
      <c r="B174" s="58" t="s">
        <v>182</v>
      </c>
      <c r="C174" s="59" t="s">
        <v>1822</v>
      </c>
      <c r="D174" s="70" t="s">
        <v>1812</v>
      </c>
      <c r="E174" s="59" t="s">
        <v>91</v>
      </c>
      <c r="F174" s="70" t="s">
        <v>3573</v>
      </c>
      <c r="G174" s="70">
        <v>1996</v>
      </c>
      <c r="H174" s="71">
        <v>5</v>
      </c>
      <c r="I174" s="72">
        <v>143</v>
      </c>
      <c r="J174" s="72">
        <v>29</v>
      </c>
      <c r="K174" s="72">
        <v>26.5</v>
      </c>
      <c r="L174" s="72">
        <v>1.6</v>
      </c>
      <c r="M174" s="71">
        <v>1</v>
      </c>
      <c r="N174" s="72">
        <v>85</v>
      </c>
      <c r="O174" s="61">
        <v>0</v>
      </c>
      <c r="P174" s="71">
        <v>4</v>
      </c>
      <c r="Q174" s="72">
        <v>15</v>
      </c>
      <c r="R174" s="72">
        <v>1</v>
      </c>
      <c r="S174" s="71">
        <v>2</v>
      </c>
      <c r="T174" s="72">
        <v>3</v>
      </c>
      <c r="U174" s="72">
        <v>3</v>
      </c>
      <c r="V174" s="61">
        <v>0</v>
      </c>
      <c r="W174" s="61">
        <v>0</v>
      </c>
      <c r="X174" s="78">
        <v>-0.23</v>
      </c>
      <c r="Y174" s="71">
        <v>2.8</v>
      </c>
      <c r="Z174" s="72">
        <v>2.8</v>
      </c>
      <c r="AA174" s="78">
        <v>-0.1</v>
      </c>
      <c r="AB174" s="78">
        <v>-0.04</v>
      </c>
      <c r="AC174" s="79">
        <v>0.92</v>
      </c>
      <c r="AD174" s="64" t="s">
        <v>25</v>
      </c>
    </row>
    <row r="175" spans="1:30" ht="17.25" thickBot="1">
      <c r="A175" s="73">
        <v>173</v>
      </c>
      <c r="B175" s="58" t="s">
        <v>2872</v>
      </c>
      <c r="C175" s="59" t="s">
        <v>1814</v>
      </c>
      <c r="D175" s="70" t="s">
        <v>111</v>
      </c>
      <c r="E175" s="59" t="s">
        <v>71</v>
      </c>
      <c r="F175" s="70" t="s">
        <v>3842</v>
      </c>
      <c r="G175" s="70">
        <v>1988</v>
      </c>
      <c r="H175" s="60">
        <v>0</v>
      </c>
      <c r="I175" s="61"/>
      <c r="J175" s="61"/>
      <c r="K175" s="61"/>
      <c r="L175" s="61"/>
      <c r="M175" s="60">
        <v>0</v>
      </c>
      <c r="N175" s="61"/>
      <c r="O175" s="61">
        <v>0</v>
      </c>
      <c r="P175" s="60">
        <v>0</v>
      </c>
      <c r="Q175" s="61"/>
      <c r="R175" s="72">
        <v>5</v>
      </c>
      <c r="S175" s="60"/>
      <c r="T175" s="61"/>
      <c r="U175" s="61"/>
      <c r="V175" s="61"/>
      <c r="W175" s="61"/>
      <c r="X175" s="61"/>
      <c r="Y175" s="60"/>
      <c r="Z175" s="61"/>
      <c r="AA175" s="61"/>
      <c r="AB175" s="61"/>
      <c r="AC175" s="61"/>
      <c r="AD175" s="64" t="s">
        <v>25</v>
      </c>
    </row>
    <row r="176" spans="1:30" ht="17.25" thickBot="1">
      <c r="A176" s="73">
        <v>174</v>
      </c>
      <c r="B176" s="58" t="s">
        <v>2698</v>
      </c>
      <c r="C176" s="59" t="s">
        <v>2699</v>
      </c>
      <c r="D176" s="70" t="s">
        <v>1821</v>
      </c>
      <c r="E176" s="59" t="s">
        <v>2352</v>
      </c>
      <c r="F176" s="70" t="s">
        <v>3574</v>
      </c>
      <c r="G176" s="70">
        <v>2000</v>
      </c>
      <c r="H176" s="71">
        <v>4</v>
      </c>
      <c r="I176" s="72">
        <v>348</v>
      </c>
      <c r="J176" s="72">
        <v>87</v>
      </c>
      <c r="K176" s="72">
        <v>77.3</v>
      </c>
      <c r="L176" s="72">
        <v>3.9</v>
      </c>
      <c r="M176" s="71">
        <v>4</v>
      </c>
      <c r="N176" s="72">
        <v>87</v>
      </c>
      <c r="O176" s="72">
        <v>1</v>
      </c>
      <c r="P176" s="60">
        <v>0</v>
      </c>
      <c r="Q176" s="61"/>
      <c r="R176" s="61">
        <v>0</v>
      </c>
      <c r="S176" s="71">
        <v>0.25</v>
      </c>
      <c r="T176" s="72">
        <v>4</v>
      </c>
      <c r="U176" s="72">
        <v>12</v>
      </c>
      <c r="V176" s="78">
        <v>-8</v>
      </c>
      <c r="W176" s="78">
        <v>-2.0699999999999998</v>
      </c>
      <c r="X176" s="78">
        <v>-1.19</v>
      </c>
      <c r="Y176" s="71">
        <v>2.5</v>
      </c>
      <c r="Z176" s="72">
        <v>7.3</v>
      </c>
      <c r="AA176" s="78">
        <v>-4.8</v>
      </c>
      <c r="AB176" s="78">
        <v>-1.25</v>
      </c>
      <c r="AC176" s="78">
        <v>-1.69</v>
      </c>
      <c r="AD176" s="64" t="s">
        <v>25</v>
      </c>
    </row>
    <row r="177" spans="1:30" ht="17.25" thickBot="1">
      <c r="A177" s="73">
        <v>175</v>
      </c>
      <c r="B177" s="58" t="s">
        <v>2750</v>
      </c>
      <c r="C177" s="59" t="s">
        <v>1814</v>
      </c>
      <c r="D177" s="70" t="s">
        <v>103</v>
      </c>
      <c r="E177" s="59" t="s">
        <v>2668</v>
      </c>
      <c r="F177" s="70" t="s">
        <v>3843</v>
      </c>
      <c r="G177" s="70">
        <v>2002</v>
      </c>
      <c r="H177" s="60">
        <v>0</v>
      </c>
      <c r="I177" s="61"/>
      <c r="J177" s="61"/>
      <c r="K177" s="61"/>
      <c r="L177" s="61"/>
      <c r="M177" s="60">
        <v>0</v>
      </c>
      <c r="N177" s="61"/>
      <c r="O177" s="61">
        <v>0</v>
      </c>
      <c r="P177" s="60">
        <v>0</v>
      </c>
      <c r="Q177" s="61"/>
      <c r="R177" s="72">
        <v>2</v>
      </c>
      <c r="S177" s="60"/>
      <c r="T177" s="61"/>
      <c r="U177" s="61"/>
      <c r="V177" s="61"/>
      <c r="W177" s="61"/>
      <c r="X177" s="61"/>
      <c r="Y177" s="60"/>
      <c r="Z177" s="61"/>
      <c r="AA177" s="61"/>
      <c r="AB177" s="61"/>
      <c r="AC177" s="61"/>
      <c r="AD177" s="64" t="s">
        <v>25</v>
      </c>
    </row>
    <row r="178" spans="1:30" ht="17.25" thickBot="1">
      <c r="A178" s="73">
        <v>176</v>
      </c>
      <c r="B178" s="58" t="s">
        <v>3182</v>
      </c>
      <c r="C178" s="59" t="s">
        <v>3183</v>
      </c>
      <c r="D178" s="70" t="s">
        <v>103</v>
      </c>
      <c r="E178" s="59" t="s">
        <v>75</v>
      </c>
      <c r="F178" s="70" t="s">
        <v>3844</v>
      </c>
      <c r="G178" s="70">
        <v>2000</v>
      </c>
      <c r="H178" s="60">
        <v>0</v>
      </c>
      <c r="I178" s="61"/>
      <c r="J178" s="61"/>
      <c r="K178" s="61"/>
      <c r="L178" s="61"/>
      <c r="M178" s="60">
        <v>0</v>
      </c>
      <c r="N178" s="61"/>
      <c r="O178" s="61">
        <v>0</v>
      </c>
      <c r="P178" s="60">
        <v>0</v>
      </c>
      <c r="Q178" s="61"/>
      <c r="R178" s="72">
        <v>3</v>
      </c>
      <c r="S178" s="60"/>
      <c r="T178" s="61"/>
      <c r="U178" s="61"/>
      <c r="V178" s="61"/>
      <c r="W178" s="61"/>
      <c r="X178" s="61"/>
      <c r="Y178" s="60"/>
      <c r="Z178" s="61"/>
      <c r="AA178" s="61"/>
      <c r="AB178" s="61"/>
      <c r="AC178" s="61"/>
      <c r="AD178" s="64" t="s">
        <v>25</v>
      </c>
    </row>
    <row r="179" spans="1:30" ht="17.25" thickBot="1">
      <c r="A179" s="73">
        <v>177</v>
      </c>
      <c r="B179" s="58" t="s">
        <v>3184</v>
      </c>
      <c r="C179" s="59" t="s">
        <v>1834</v>
      </c>
      <c r="D179" s="70" t="s">
        <v>102</v>
      </c>
      <c r="E179" s="59" t="s">
        <v>93</v>
      </c>
      <c r="F179" s="70" t="s">
        <v>3845</v>
      </c>
      <c r="G179" s="70">
        <v>2005</v>
      </c>
      <c r="H179" s="60">
        <v>0</v>
      </c>
      <c r="I179" s="61"/>
      <c r="J179" s="61"/>
      <c r="K179" s="61"/>
      <c r="L179" s="61"/>
      <c r="M179" s="60">
        <v>0</v>
      </c>
      <c r="N179" s="61"/>
      <c r="O179" s="61">
        <v>0</v>
      </c>
      <c r="P179" s="60">
        <v>0</v>
      </c>
      <c r="Q179" s="61"/>
      <c r="R179" s="72">
        <v>1</v>
      </c>
      <c r="S179" s="60"/>
      <c r="T179" s="61"/>
      <c r="U179" s="61"/>
      <c r="V179" s="61"/>
      <c r="W179" s="61"/>
      <c r="X179" s="61"/>
      <c r="Y179" s="60"/>
      <c r="Z179" s="61"/>
      <c r="AA179" s="61"/>
      <c r="AB179" s="61"/>
      <c r="AC179" s="61"/>
      <c r="AD179" s="64" t="s">
        <v>25</v>
      </c>
    </row>
    <row r="180" spans="1:30" ht="17.25" thickBot="1">
      <c r="A180" s="73">
        <v>178</v>
      </c>
      <c r="B180" s="58" t="s">
        <v>184</v>
      </c>
      <c r="C180" s="59" t="s">
        <v>1819</v>
      </c>
      <c r="D180" s="70" t="s">
        <v>103</v>
      </c>
      <c r="E180" s="59" t="s">
        <v>87</v>
      </c>
      <c r="F180" s="70" t="s">
        <v>3846</v>
      </c>
      <c r="G180" s="70">
        <v>1992</v>
      </c>
      <c r="H180" s="60">
        <v>0</v>
      </c>
      <c r="I180" s="61"/>
      <c r="J180" s="61"/>
      <c r="K180" s="61"/>
      <c r="L180" s="61"/>
      <c r="M180" s="60">
        <v>0</v>
      </c>
      <c r="N180" s="61"/>
      <c r="O180" s="61">
        <v>0</v>
      </c>
      <c r="P180" s="60">
        <v>0</v>
      </c>
      <c r="Q180" s="61"/>
      <c r="R180" s="72">
        <v>3</v>
      </c>
      <c r="S180" s="60"/>
      <c r="T180" s="61"/>
      <c r="U180" s="61"/>
      <c r="V180" s="61"/>
      <c r="W180" s="61"/>
      <c r="X180" s="61"/>
      <c r="Y180" s="60"/>
      <c r="Z180" s="61"/>
      <c r="AA180" s="61"/>
      <c r="AB180" s="61"/>
      <c r="AC180" s="61"/>
      <c r="AD180" s="64" t="s">
        <v>25</v>
      </c>
    </row>
    <row r="181" spans="1:30" ht="17.25" thickBot="1">
      <c r="A181" s="73">
        <v>179</v>
      </c>
      <c r="B181" s="58" t="s">
        <v>185</v>
      </c>
      <c r="C181" s="59" t="s">
        <v>1820</v>
      </c>
      <c r="D181" s="70" t="s">
        <v>1812</v>
      </c>
      <c r="E181" s="59" t="s">
        <v>79</v>
      </c>
      <c r="F181" s="70" t="s">
        <v>3575</v>
      </c>
      <c r="G181" s="70">
        <v>1999</v>
      </c>
      <c r="H181" s="71">
        <v>6</v>
      </c>
      <c r="I181" s="72">
        <v>275</v>
      </c>
      <c r="J181" s="72">
        <v>46</v>
      </c>
      <c r="K181" s="72">
        <v>50.9</v>
      </c>
      <c r="L181" s="72">
        <v>3.1</v>
      </c>
      <c r="M181" s="71">
        <v>4</v>
      </c>
      <c r="N181" s="72">
        <v>60</v>
      </c>
      <c r="O181" s="61">
        <v>0</v>
      </c>
      <c r="P181" s="71">
        <v>2</v>
      </c>
      <c r="Q181" s="72">
        <v>18</v>
      </c>
      <c r="R181" s="61">
        <v>0</v>
      </c>
      <c r="S181" s="71">
        <v>2.67</v>
      </c>
      <c r="T181" s="72">
        <v>6</v>
      </c>
      <c r="U181" s="72">
        <v>4</v>
      </c>
      <c r="V181" s="79">
        <v>2</v>
      </c>
      <c r="W181" s="79">
        <v>0.65</v>
      </c>
      <c r="X181" s="78">
        <v>-2.06</v>
      </c>
      <c r="Y181" s="71">
        <v>6.8</v>
      </c>
      <c r="Z181" s="72">
        <v>3.1</v>
      </c>
      <c r="AA181" s="79">
        <v>3.8</v>
      </c>
      <c r="AB181" s="79">
        <v>1.24</v>
      </c>
      <c r="AC181" s="79">
        <v>0.42</v>
      </c>
      <c r="AD181" s="64" t="s">
        <v>25</v>
      </c>
    </row>
    <row r="182" spans="1:30" ht="17.25" thickBot="1">
      <c r="A182" s="73">
        <v>180</v>
      </c>
      <c r="B182" s="58" t="s">
        <v>186</v>
      </c>
      <c r="C182" s="59" t="s">
        <v>1814</v>
      </c>
      <c r="D182" s="70" t="s">
        <v>103</v>
      </c>
      <c r="E182" s="59" t="s">
        <v>81</v>
      </c>
      <c r="F182" s="70" t="s">
        <v>3326</v>
      </c>
      <c r="G182" s="70">
        <v>2000</v>
      </c>
      <c r="H182" s="71">
        <v>6</v>
      </c>
      <c r="I182" s="72">
        <v>495</v>
      </c>
      <c r="J182" s="72">
        <v>83</v>
      </c>
      <c r="K182" s="72">
        <v>91.7</v>
      </c>
      <c r="L182" s="72">
        <v>5.5</v>
      </c>
      <c r="M182" s="71">
        <v>6</v>
      </c>
      <c r="N182" s="72">
        <v>83</v>
      </c>
      <c r="O182" s="72">
        <v>4</v>
      </c>
      <c r="P182" s="60">
        <v>0</v>
      </c>
      <c r="Q182" s="61"/>
      <c r="R182" s="61">
        <v>0</v>
      </c>
      <c r="S182" s="71">
        <v>0.83</v>
      </c>
      <c r="T182" s="72">
        <v>5</v>
      </c>
      <c r="U182" s="72">
        <v>5</v>
      </c>
      <c r="V182" s="61">
        <v>0</v>
      </c>
      <c r="W182" s="61">
        <v>0</v>
      </c>
      <c r="X182" s="79">
        <v>2</v>
      </c>
      <c r="Y182" s="71">
        <v>10.6</v>
      </c>
      <c r="Z182" s="72">
        <v>5.3</v>
      </c>
      <c r="AA182" s="79">
        <v>5.3</v>
      </c>
      <c r="AB182" s="79">
        <v>0.97</v>
      </c>
      <c r="AC182" s="79">
        <v>1.18</v>
      </c>
      <c r="AD182" s="64" t="s">
        <v>25</v>
      </c>
    </row>
    <row r="183" spans="1:30" ht="17.25" thickBot="1">
      <c r="A183" s="73">
        <v>181</v>
      </c>
      <c r="B183" s="58" t="s">
        <v>187</v>
      </c>
      <c r="C183" s="59" t="s">
        <v>1853</v>
      </c>
      <c r="D183" s="70" t="s">
        <v>103</v>
      </c>
      <c r="E183" s="59" t="s">
        <v>96</v>
      </c>
      <c r="F183" s="70" t="s">
        <v>3576</v>
      </c>
      <c r="G183" s="70">
        <v>1989</v>
      </c>
      <c r="H183" s="71">
        <v>6</v>
      </c>
      <c r="I183" s="72">
        <v>494</v>
      </c>
      <c r="J183" s="72">
        <v>82</v>
      </c>
      <c r="K183" s="72">
        <v>91.5</v>
      </c>
      <c r="L183" s="72">
        <v>5.5</v>
      </c>
      <c r="M183" s="71">
        <v>6</v>
      </c>
      <c r="N183" s="72">
        <v>82</v>
      </c>
      <c r="O183" s="72">
        <v>4</v>
      </c>
      <c r="P183" s="60">
        <v>0</v>
      </c>
      <c r="Q183" s="61"/>
      <c r="R183" s="61">
        <v>0</v>
      </c>
      <c r="S183" s="71">
        <v>0.67</v>
      </c>
      <c r="T183" s="72">
        <v>5</v>
      </c>
      <c r="U183" s="72">
        <v>8</v>
      </c>
      <c r="V183" s="78">
        <v>-3</v>
      </c>
      <c r="W183" s="78">
        <v>-0.55000000000000004</v>
      </c>
      <c r="X183" s="79">
        <v>3.37</v>
      </c>
      <c r="Y183" s="71">
        <v>9</v>
      </c>
      <c r="Z183" s="72">
        <v>7.3</v>
      </c>
      <c r="AA183" s="79">
        <v>1.7</v>
      </c>
      <c r="AB183" s="79">
        <v>0.32</v>
      </c>
      <c r="AC183" s="79">
        <v>2.2599999999999998</v>
      </c>
      <c r="AD183" s="64" t="s">
        <v>25</v>
      </c>
    </row>
    <row r="184" spans="1:30" ht="17.25" thickBot="1">
      <c r="A184" s="73">
        <v>182</v>
      </c>
      <c r="B184" s="58" t="s">
        <v>188</v>
      </c>
      <c r="C184" s="59" t="s">
        <v>1823</v>
      </c>
      <c r="D184" s="70" t="s">
        <v>1821</v>
      </c>
      <c r="E184" s="59" t="s">
        <v>69</v>
      </c>
      <c r="F184" s="70" t="s">
        <v>3577</v>
      </c>
      <c r="G184" s="70">
        <v>2004</v>
      </c>
      <c r="H184" s="71">
        <v>4</v>
      </c>
      <c r="I184" s="72">
        <v>145</v>
      </c>
      <c r="J184" s="72">
        <v>36</v>
      </c>
      <c r="K184" s="72">
        <v>26.9</v>
      </c>
      <c r="L184" s="72">
        <v>1.6</v>
      </c>
      <c r="M184" s="71">
        <v>2</v>
      </c>
      <c r="N184" s="72">
        <v>66</v>
      </c>
      <c r="O184" s="61">
        <v>0</v>
      </c>
      <c r="P184" s="71">
        <v>2</v>
      </c>
      <c r="Q184" s="72">
        <v>7</v>
      </c>
      <c r="R184" s="72">
        <v>2</v>
      </c>
      <c r="S184" s="71">
        <v>0.75</v>
      </c>
      <c r="T184" s="61">
        <v>0</v>
      </c>
      <c r="U184" s="72">
        <v>3</v>
      </c>
      <c r="V184" s="78">
        <v>-3</v>
      </c>
      <c r="W184" s="78">
        <v>-1.86</v>
      </c>
      <c r="X184" s="78">
        <v>-1.86</v>
      </c>
      <c r="Y184" s="71">
        <v>2.6</v>
      </c>
      <c r="Z184" s="72">
        <v>3.7</v>
      </c>
      <c r="AA184" s="78">
        <v>-1.1000000000000001</v>
      </c>
      <c r="AB184" s="78">
        <v>-0.69</v>
      </c>
      <c r="AC184" s="78">
        <v>-0.88</v>
      </c>
      <c r="AD184" s="64" t="s">
        <v>25</v>
      </c>
    </row>
    <row r="185" spans="1:30" ht="17.25" thickBot="1">
      <c r="A185" s="73">
        <v>183</v>
      </c>
      <c r="B185" s="58" t="s">
        <v>189</v>
      </c>
      <c r="C185" s="59" t="s">
        <v>1814</v>
      </c>
      <c r="D185" s="70" t="s">
        <v>103</v>
      </c>
      <c r="E185" s="59" t="s">
        <v>96</v>
      </c>
      <c r="F185" s="70" t="s">
        <v>3578</v>
      </c>
      <c r="G185" s="70">
        <v>2001</v>
      </c>
      <c r="H185" s="71">
        <v>6</v>
      </c>
      <c r="I185" s="72">
        <v>437</v>
      </c>
      <c r="J185" s="72">
        <v>73</v>
      </c>
      <c r="K185" s="72">
        <v>80.900000000000006</v>
      </c>
      <c r="L185" s="72">
        <v>4.9000000000000004</v>
      </c>
      <c r="M185" s="71">
        <v>5</v>
      </c>
      <c r="N185" s="72">
        <v>85</v>
      </c>
      <c r="O185" s="72">
        <v>3</v>
      </c>
      <c r="P185" s="71">
        <v>1</v>
      </c>
      <c r="Q185" s="72">
        <v>11</v>
      </c>
      <c r="R185" s="61">
        <v>0</v>
      </c>
      <c r="S185" s="71">
        <v>0.67</v>
      </c>
      <c r="T185" s="72">
        <v>5</v>
      </c>
      <c r="U185" s="72">
        <v>9</v>
      </c>
      <c r="V185" s="78">
        <v>-4</v>
      </c>
      <c r="W185" s="78">
        <v>-0.82</v>
      </c>
      <c r="X185" s="79">
        <v>0.05</v>
      </c>
      <c r="Y185" s="71">
        <v>8.6999999999999993</v>
      </c>
      <c r="Z185" s="72">
        <v>7</v>
      </c>
      <c r="AA185" s="79">
        <v>1.7</v>
      </c>
      <c r="AB185" s="79">
        <v>0.36</v>
      </c>
      <c r="AC185" s="79">
        <v>1.24</v>
      </c>
      <c r="AD185" s="64" t="s">
        <v>25</v>
      </c>
    </row>
    <row r="186" spans="1:30" ht="17.25" thickBot="1">
      <c r="A186" s="73">
        <v>184</v>
      </c>
      <c r="B186" s="58" t="s">
        <v>3185</v>
      </c>
      <c r="C186" s="59" t="s">
        <v>3186</v>
      </c>
      <c r="D186" s="70" t="s">
        <v>104</v>
      </c>
      <c r="E186" s="59" t="s">
        <v>77</v>
      </c>
      <c r="F186" s="70" t="s">
        <v>3579</v>
      </c>
      <c r="G186" s="70">
        <v>1993</v>
      </c>
      <c r="H186" s="71">
        <v>1</v>
      </c>
      <c r="I186" s="72">
        <v>18</v>
      </c>
      <c r="J186" s="72">
        <v>18</v>
      </c>
      <c r="K186" s="72">
        <v>3.3</v>
      </c>
      <c r="L186" s="72">
        <v>0.2</v>
      </c>
      <c r="M186" s="60">
        <v>0</v>
      </c>
      <c r="N186" s="61"/>
      <c r="O186" s="61">
        <v>0</v>
      </c>
      <c r="P186" s="71">
        <v>1</v>
      </c>
      <c r="Q186" s="72">
        <v>18</v>
      </c>
      <c r="R186" s="72">
        <v>2</v>
      </c>
      <c r="S186" s="60">
        <v>0</v>
      </c>
      <c r="T186" s="61">
        <v>0</v>
      </c>
      <c r="U186" s="61">
        <v>0</v>
      </c>
      <c r="V186" s="61">
        <v>0</v>
      </c>
      <c r="W186" s="61">
        <v>0</v>
      </c>
      <c r="X186" s="61">
        <v>0</v>
      </c>
      <c r="Y186" s="71">
        <v>0.1</v>
      </c>
      <c r="Z186" s="72">
        <v>0.1</v>
      </c>
      <c r="AA186" s="61">
        <v>0</v>
      </c>
      <c r="AB186" s="79">
        <v>0.25</v>
      </c>
      <c r="AC186" s="78">
        <v>-0.31</v>
      </c>
      <c r="AD186" s="64" t="s">
        <v>25</v>
      </c>
    </row>
    <row r="187" spans="1:30" ht="17.25" thickBot="1">
      <c r="A187" s="73">
        <v>185</v>
      </c>
      <c r="B187" s="58" t="s">
        <v>190</v>
      </c>
      <c r="C187" s="59" t="s">
        <v>1814</v>
      </c>
      <c r="D187" s="70" t="s">
        <v>1812</v>
      </c>
      <c r="E187" s="59" t="s">
        <v>87</v>
      </c>
      <c r="F187" s="70" t="s">
        <v>3580</v>
      </c>
      <c r="G187" s="70">
        <v>2000</v>
      </c>
      <c r="H187" s="71">
        <v>6</v>
      </c>
      <c r="I187" s="72">
        <v>540</v>
      </c>
      <c r="J187" s="72">
        <v>90</v>
      </c>
      <c r="K187" s="72">
        <v>100</v>
      </c>
      <c r="L187" s="72">
        <v>6</v>
      </c>
      <c r="M187" s="71">
        <v>6</v>
      </c>
      <c r="N187" s="72">
        <v>90</v>
      </c>
      <c r="O187" s="72">
        <v>6</v>
      </c>
      <c r="P187" s="60">
        <v>0</v>
      </c>
      <c r="Q187" s="61"/>
      <c r="R187" s="61">
        <v>0</v>
      </c>
      <c r="S187" s="71">
        <v>1.17</v>
      </c>
      <c r="T187" s="72">
        <v>7</v>
      </c>
      <c r="U187" s="72">
        <v>9</v>
      </c>
      <c r="V187" s="78">
        <v>-2</v>
      </c>
      <c r="W187" s="78">
        <v>-0.33</v>
      </c>
      <c r="X187" s="61"/>
      <c r="Y187" s="71">
        <v>6.3</v>
      </c>
      <c r="Z187" s="72">
        <v>8.3000000000000007</v>
      </c>
      <c r="AA187" s="78">
        <v>-2</v>
      </c>
      <c r="AB187" s="78">
        <v>-0.34</v>
      </c>
      <c r="AC187" s="61"/>
      <c r="AD187" s="64" t="s">
        <v>25</v>
      </c>
    </row>
    <row r="188" spans="1:30" ht="17.25" thickBot="1">
      <c r="A188" s="73">
        <v>186</v>
      </c>
      <c r="B188" s="58" t="s">
        <v>3379</v>
      </c>
      <c r="C188" s="59" t="s">
        <v>1814</v>
      </c>
      <c r="D188" s="70" t="s">
        <v>104</v>
      </c>
      <c r="E188" s="59" t="s">
        <v>81</v>
      </c>
      <c r="F188" s="70" t="s">
        <v>3847</v>
      </c>
      <c r="G188" s="70">
        <v>2003</v>
      </c>
      <c r="H188" s="60">
        <v>0</v>
      </c>
      <c r="I188" s="61"/>
      <c r="J188" s="61"/>
      <c r="K188" s="61"/>
      <c r="L188" s="61"/>
      <c r="M188" s="60">
        <v>0</v>
      </c>
      <c r="N188" s="61"/>
      <c r="O188" s="61">
        <v>0</v>
      </c>
      <c r="P188" s="60">
        <v>0</v>
      </c>
      <c r="Q188" s="61"/>
      <c r="R188" s="72">
        <v>1</v>
      </c>
      <c r="S188" s="60"/>
      <c r="T188" s="61"/>
      <c r="U188" s="61"/>
      <c r="V188" s="61"/>
      <c r="W188" s="61"/>
      <c r="X188" s="61"/>
      <c r="Y188" s="60"/>
      <c r="Z188" s="61"/>
      <c r="AA188" s="61"/>
      <c r="AB188" s="61"/>
      <c r="AC188" s="61"/>
      <c r="AD188" s="64" t="s">
        <v>25</v>
      </c>
    </row>
    <row r="189" spans="1:30" ht="17.25" thickBot="1">
      <c r="A189" s="73">
        <v>187</v>
      </c>
      <c r="B189" s="58" t="s">
        <v>191</v>
      </c>
      <c r="C189" s="59" t="s">
        <v>1813</v>
      </c>
      <c r="D189" s="70" t="s">
        <v>103</v>
      </c>
      <c r="E189" s="59" t="s">
        <v>73</v>
      </c>
      <c r="F189" s="70" t="s">
        <v>3581</v>
      </c>
      <c r="G189" s="70">
        <v>2001</v>
      </c>
      <c r="H189" s="71">
        <v>6</v>
      </c>
      <c r="I189" s="72">
        <v>346</v>
      </c>
      <c r="J189" s="72">
        <v>58</v>
      </c>
      <c r="K189" s="72">
        <v>64.099999999999994</v>
      </c>
      <c r="L189" s="72">
        <v>3.8</v>
      </c>
      <c r="M189" s="71">
        <v>4</v>
      </c>
      <c r="N189" s="72">
        <v>79</v>
      </c>
      <c r="O189" s="72">
        <v>2</v>
      </c>
      <c r="P189" s="71">
        <v>2</v>
      </c>
      <c r="Q189" s="72">
        <v>16</v>
      </c>
      <c r="R189" s="61">
        <v>0</v>
      </c>
      <c r="S189" s="71">
        <v>2.5</v>
      </c>
      <c r="T189" s="72">
        <v>12</v>
      </c>
      <c r="U189" s="72">
        <v>5</v>
      </c>
      <c r="V189" s="79">
        <v>7</v>
      </c>
      <c r="W189" s="79">
        <v>1.82</v>
      </c>
      <c r="X189" s="79">
        <v>0.43</v>
      </c>
      <c r="Y189" s="71">
        <v>8.5</v>
      </c>
      <c r="Z189" s="72">
        <v>7</v>
      </c>
      <c r="AA189" s="79">
        <v>1.6</v>
      </c>
      <c r="AB189" s="79">
        <v>0.4</v>
      </c>
      <c r="AC189" s="78">
        <v>-0.09</v>
      </c>
      <c r="AD189" s="64" t="s">
        <v>25</v>
      </c>
    </row>
    <row r="190" spans="1:30" ht="17.25" thickBot="1">
      <c r="A190" s="73">
        <v>188</v>
      </c>
      <c r="B190" s="58" t="s">
        <v>192</v>
      </c>
      <c r="C190" s="59" t="s">
        <v>1814</v>
      </c>
      <c r="D190" s="70" t="s">
        <v>104</v>
      </c>
      <c r="E190" s="59" t="s">
        <v>96</v>
      </c>
      <c r="F190" s="70" t="s">
        <v>3582</v>
      </c>
      <c r="G190" s="70">
        <v>1998</v>
      </c>
      <c r="H190" s="71">
        <v>1</v>
      </c>
      <c r="I190" s="72">
        <v>1</v>
      </c>
      <c r="J190" s="72">
        <v>1</v>
      </c>
      <c r="K190" s="72">
        <v>0.2</v>
      </c>
      <c r="L190" s="61">
        <v>0</v>
      </c>
      <c r="M190" s="60">
        <v>0</v>
      </c>
      <c r="N190" s="61"/>
      <c r="O190" s="61">
        <v>0</v>
      </c>
      <c r="P190" s="71">
        <v>1</v>
      </c>
      <c r="Q190" s="72">
        <v>1</v>
      </c>
      <c r="R190" s="72">
        <v>5</v>
      </c>
      <c r="S190" s="71">
        <v>1</v>
      </c>
      <c r="T190" s="61">
        <v>0</v>
      </c>
      <c r="U190" s="61">
        <v>0</v>
      </c>
      <c r="V190" s="61">
        <v>0</v>
      </c>
      <c r="W190" s="61">
        <v>0</v>
      </c>
      <c r="X190" s="79">
        <v>0.83</v>
      </c>
      <c r="Y190" s="60">
        <v>0</v>
      </c>
      <c r="Z190" s="72">
        <v>0.4</v>
      </c>
      <c r="AA190" s="78">
        <v>-0.3</v>
      </c>
      <c r="AB190" s="78">
        <v>-29.85</v>
      </c>
      <c r="AC190" s="78">
        <v>-30.03</v>
      </c>
      <c r="AD190" s="64" t="s">
        <v>25</v>
      </c>
    </row>
    <row r="191" spans="1:30" ht="17.25" thickBot="1">
      <c r="A191" s="73">
        <v>189</v>
      </c>
      <c r="B191" s="58" t="s">
        <v>368</v>
      </c>
      <c r="C191" s="59" t="s">
        <v>1843</v>
      </c>
      <c r="D191" s="70" t="s">
        <v>103</v>
      </c>
      <c r="E191" s="59" t="s">
        <v>96</v>
      </c>
      <c r="F191" s="70" t="s">
        <v>3848</v>
      </c>
      <c r="G191" s="70">
        <v>1993</v>
      </c>
      <c r="H191" s="60">
        <v>0</v>
      </c>
      <c r="I191" s="61"/>
      <c r="J191" s="61"/>
      <c r="K191" s="61"/>
      <c r="L191" s="61"/>
      <c r="M191" s="60">
        <v>0</v>
      </c>
      <c r="N191" s="61"/>
      <c r="O191" s="61">
        <v>0</v>
      </c>
      <c r="P191" s="60">
        <v>0</v>
      </c>
      <c r="Q191" s="61"/>
      <c r="R191" s="72">
        <v>1</v>
      </c>
      <c r="S191" s="60"/>
      <c r="T191" s="61"/>
      <c r="U191" s="61"/>
      <c r="V191" s="61"/>
      <c r="W191" s="61"/>
      <c r="X191" s="61"/>
      <c r="Y191" s="60"/>
      <c r="Z191" s="61"/>
      <c r="AA191" s="61"/>
      <c r="AB191" s="61"/>
      <c r="AC191" s="61"/>
      <c r="AD191" s="64" t="s">
        <v>25</v>
      </c>
    </row>
    <row r="192" spans="1:30" ht="17.25" thickBot="1">
      <c r="A192" s="73">
        <v>190</v>
      </c>
      <c r="B192" s="58" t="s">
        <v>1774</v>
      </c>
      <c r="C192" s="59" t="s">
        <v>1824</v>
      </c>
      <c r="D192" s="70" t="s">
        <v>103</v>
      </c>
      <c r="E192" s="59" t="s">
        <v>93</v>
      </c>
      <c r="F192" s="70" t="s">
        <v>3583</v>
      </c>
      <c r="G192" s="70">
        <v>2001</v>
      </c>
      <c r="H192" s="71">
        <v>6</v>
      </c>
      <c r="I192" s="72">
        <v>491</v>
      </c>
      <c r="J192" s="72">
        <v>82</v>
      </c>
      <c r="K192" s="72">
        <v>90.9</v>
      </c>
      <c r="L192" s="72">
        <v>5.5</v>
      </c>
      <c r="M192" s="71">
        <v>6</v>
      </c>
      <c r="N192" s="72">
        <v>82</v>
      </c>
      <c r="O192" s="72">
        <v>2</v>
      </c>
      <c r="P192" s="60">
        <v>0</v>
      </c>
      <c r="Q192" s="61"/>
      <c r="R192" s="61">
        <v>0</v>
      </c>
      <c r="S192" s="71">
        <v>0.67</v>
      </c>
      <c r="T192" s="72">
        <v>4</v>
      </c>
      <c r="U192" s="72">
        <v>11</v>
      </c>
      <c r="V192" s="78">
        <v>-7</v>
      </c>
      <c r="W192" s="78">
        <v>-1.28</v>
      </c>
      <c r="X192" s="78">
        <v>-3.12</v>
      </c>
      <c r="Y192" s="71">
        <v>5.8</v>
      </c>
      <c r="Z192" s="72">
        <v>11.6</v>
      </c>
      <c r="AA192" s="78">
        <v>-5.8</v>
      </c>
      <c r="AB192" s="78">
        <v>-1.07</v>
      </c>
      <c r="AC192" s="78">
        <v>-3.08</v>
      </c>
      <c r="AD192" s="64" t="s">
        <v>25</v>
      </c>
    </row>
    <row r="193" spans="1:30" ht="17.25" thickBot="1">
      <c r="A193" s="73">
        <v>191</v>
      </c>
      <c r="B193" s="58" t="s">
        <v>193</v>
      </c>
      <c r="C193" s="59" t="s">
        <v>1843</v>
      </c>
      <c r="D193" s="70" t="s">
        <v>104</v>
      </c>
      <c r="E193" s="59" t="s">
        <v>93</v>
      </c>
      <c r="F193" s="70" t="s">
        <v>3352</v>
      </c>
      <c r="G193" s="70">
        <v>1999</v>
      </c>
      <c r="H193" s="71">
        <v>3</v>
      </c>
      <c r="I193" s="72">
        <v>71</v>
      </c>
      <c r="J193" s="72">
        <v>24</v>
      </c>
      <c r="K193" s="72">
        <v>13.1</v>
      </c>
      <c r="L193" s="72">
        <v>0.8</v>
      </c>
      <c r="M193" s="60">
        <v>0</v>
      </c>
      <c r="N193" s="61"/>
      <c r="O193" s="61">
        <v>0</v>
      </c>
      <c r="P193" s="71">
        <v>3</v>
      </c>
      <c r="Q193" s="72">
        <v>24</v>
      </c>
      <c r="R193" s="72">
        <v>3</v>
      </c>
      <c r="S193" s="71">
        <v>1.33</v>
      </c>
      <c r="T193" s="72">
        <v>2</v>
      </c>
      <c r="U193" s="72">
        <v>1</v>
      </c>
      <c r="V193" s="79">
        <v>1</v>
      </c>
      <c r="W193" s="79">
        <v>1.27</v>
      </c>
      <c r="X193" s="79">
        <v>2.61</v>
      </c>
      <c r="Y193" s="71">
        <v>1.3</v>
      </c>
      <c r="Z193" s="72">
        <v>1.7</v>
      </c>
      <c r="AA193" s="78">
        <v>-0.4</v>
      </c>
      <c r="AB193" s="78">
        <v>-0.52</v>
      </c>
      <c r="AC193" s="79">
        <v>0.31</v>
      </c>
      <c r="AD193" s="64" t="s">
        <v>25</v>
      </c>
    </row>
    <row r="194" spans="1:30" ht="17.25" thickBot="1">
      <c r="A194" s="73">
        <v>192</v>
      </c>
      <c r="B194" s="58" t="s">
        <v>194</v>
      </c>
      <c r="C194" s="59" t="s">
        <v>1814</v>
      </c>
      <c r="D194" s="70" t="s">
        <v>104</v>
      </c>
      <c r="E194" s="59" t="s">
        <v>79</v>
      </c>
      <c r="F194" s="70" t="s">
        <v>3584</v>
      </c>
      <c r="G194" s="70">
        <v>1997</v>
      </c>
      <c r="H194" s="71">
        <v>5</v>
      </c>
      <c r="I194" s="72">
        <v>344</v>
      </c>
      <c r="J194" s="72">
        <v>69</v>
      </c>
      <c r="K194" s="72">
        <v>63.7</v>
      </c>
      <c r="L194" s="72">
        <v>3.8</v>
      </c>
      <c r="M194" s="71">
        <v>3</v>
      </c>
      <c r="N194" s="72">
        <v>90</v>
      </c>
      <c r="O194" s="72">
        <v>3</v>
      </c>
      <c r="P194" s="71">
        <v>2</v>
      </c>
      <c r="Q194" s="72">
        <v>37</v>
      </c>
      <c r="R194" s="72">
        <v>1</v>
      </c>
      <c r="S194" s="71">
        <v>3</v>
      </c>
      <c r="T194" s="72">
        <v>11</v>
      </c>
      <c r="U194" s="72">
        <v>2</v>
      </c>
      <c r="V194" s="79">
        <v>9</v>
      </c>
      <c r="W194" s="79">
        <v>2.35</v>
      </c>
      <c r="X194" s="79">
        <v>1.9</v>
      </c>
      <c r="Y194" s="71">
        <v>8.6999999999999993</v>
      </c>
      <c r="Z194" s="72">
        <v>4.5</v>
      </c>
      <c r="AA194" s="79">
        <v>4.2</v>
      </c>
      <c r="AB194" s="79">
        <v>1.1100000000000001</v>
      </c>
      <c r="AC194" s="79">
        <v>0.22</v>
      </c>
      <c r="AD194" s="64" t="s">
        <v>25</v>
      </c>
    </row>
    <row r="195" spans="1:30" ht="17.25" thickBot="1">
      <c r="A195" s="73">
        <v>193</v>
      </c>
      <c r="B195" s="58" t="s">
        <v>195</v>
      </c>
      <c r="C195" s="59" t="s">
        <v>1822</v>
      </c>
      <c r="D195" s="70" t="s">
        <v>102</v>
      </c>
      <c r="E195" s="59" t="s">
        <v>65</v>
      </c>
      <c r="F195" s="70" t="s">
        <v>3585</v>
      </c>
      <c r="G195" s="70">
        <v>2000</v>
      </c>
      <c r="H195" s="71">
        <v>2</v>
      </c>
      <c r="I195" s="72">
        <v>16</v>
      </c>
      <c r="J195" s="72">
        <v>8</v>
      </c>
      <c r="K195" s="72">
        <v>3</v>
      </c>
      <c r="L195" s="72">
        <v>0.2</v>
      </c>
      <c r="M195" s="60">
        <v>0</v>
      </c>
      <c r="N195" s="61"/>
      <c r="O195" s="61">
        <v>0</v>
      </c>
      <c r="P195" s="71">
        <v>2</v>
      </c>
      <c r="Q195" s="72">
        <v>8</v>
      </c>
      <c r="R195" s="72">
        <v>4</v>
      </c>
      <c r="S195" s="71">
        <v>3</v>
      </c>
      <c r="T195" s="72">
        <v>1</v>
      </c>
      <c r="U195" s="61">
        <v>0</v>
      </c>
      <c r="V195" s="79">
        <v>1</v>
      </c>
      <c r="W195" s="79">
        <v>5.63</v>
      </c>
      <c r="X195" s="79">
        <v>3.56</v>
      </c>
      <c r="Y195" s="71">
        <v>0.2</v>
      </c>
      <c r="Z195" s="61">
        <v>0</v>
      </c>
      <c r="AA195" s="79">
        <v>0.2</v>
      </c>
      <c r="AB195" s="79">
        <v>0.96</v>
      </c>
      <c r="AC195" s="78">
        <v>-0.54</v>
      </c>
      <c r="AD195" s="64" t="s">
        <v>25</v>
      </c>
    </row>
    <row r="196" spans="1:30" ht="17.25" thickBot="1">
      <c r="A196" s="73">
        <v>194</v>
      </c>
      <c r="B196" s="58" t="s">
        <v>3187</v>
      </c>
      <c r="C196" s="59" t="s">
        <v>1825</v>
      </c>
      <c r="D196" s="70" t="s">
        <v>103</v>
      </c>
      <c r="E196" s="59" t="s">
        <v>93</v>
      </c>
      <c r="F196" s="70" t="s">
        <v>3849</v>
      </c>
      <c r="G196" s="70">
        <v>2005</v>
      </c>
      <c r="H196" s="60">
        <v>0</v>
      </c>
      <c r="I196" s="61"/>
      <c r="J196" s="61"/>
      <c r="K196" s="61"/>
      <c r="L196" s="61"/>
      <c r="M196" s="60">
        <v>0</v>
      </c>
      <c r="N196" s="61"/>
      <c r="O196" s="61">
        <v>0</v>
      </c>
      <c r="P196" s="60">
        <v>0</v>
      </c>
      <c r="Q196" s="61"/>
      <c r="R196" s="72">
        <v>1</v>
      </c>
      <c r="S196" s="60"/>
      <c r="T196" s="61"/>
      <c r="U196" s="61"/>
      <c r="V196" s="61"/>
      <c r="W196" s="61"/>
      <c r="X196" s="61"/>
      <c r="Y196" s="60"/>
      <c r="Z196" s="61"/>
      <c r="AA196" s="61"/>
      <c r="AB196" s="61"/>
      <c r="AC196" s="61"/>
      <c r="AD196" s="64" t="s">
        <v>25</v>
      </c>
    </row>
    <row r="197" spans="1:30" ht="17.25" thickBot="1">
      <c r="A197" s="73">
        <v>195</v>
      </c>
      <c r="B197" s="58" t="s">
        <v>196</v>
      </c>
      <c r="C197" s="59" t="s">
        <v>1814</v>
      </c>
      <c r="D197" s="70" t="s">
        <v>102</v>
      </c>
      <c r="E197" s="59" t="s">
        <v>67</v>
      </c>
      <c r="F197" s="70" t="s">
        <v>3586</v>
      </c>
      <c r="G197" s="70">
        <v>2001</v>
      </c>
      <c r="H197" s="71">
        <v>6</v>
      </c>
      <c r="I197" s="72">
        <v>452</v>
      </c>
      <c r="J197" s="72">
        <v>75</v>
      </c>
      <c r="K197" s="72">
        <v>83.7</v>
      </c>
      <c r="L197" s="72">
        <v>5</v>
      </c>
      <c r="M197" s="71">
        <v>5</v>
      </c>
      <c r="N197" s="72">
        <v>75</v>
      </c>
      <c r="O197" s="72">
        <v>2</v>
      </c>
      <c r="P197" s="71">
        <v>1</v>
      </c>
      <c r="Q197" s="72">
        <v>79</v>
      </c>
      <c r="R197" s="61">
        <v>0</v>
      </c>
      <c r="S197" s="71">
        <v>1.5</v>
      </c>
      <c r="T197" s="72">
        <v>14</v>
      </c>
      <c r="U197" s="72">
        <v>5</v>
      </c>
      <c r="V197" s="79">
        <v>9</v>
      </c>
      <c r="W197" s="79">
        <v>1.79</v>
      </c>
      <c r="X197" s="79">
        <v>1.79</v>
      </c>
      <c r="Y197" s="71">
        <v>9.8000000000000007</v>
      </c>
      <c r="Z197" s="72">
        <v>4.9000000000000004</v>
      </c>
      <c r="AA197" s="79">
        <v>4.9000000000000004</v>
      </c>
      <c r="AB197" s="79">
        <v>0.98</v>
      </c>
      <c r="AC197" s="79">
        <v>0.11</v>
      </c>
      <c r="AD197" s="64" t="s">
        <v>25</v>
      </c>
    </row>
    <row r="198" spans="1:30" ht="17.25" thickBot="1">
      <c r="A198" s="73">
        <v>196</v>
      </c>
      <c r="B198" s="58" t="s">
        <v>369</v>
      </c>
      <c r="C198" s="59" t="s">
        <v>1814</v>
      </c>
      <c r="D198" s="70" t="s">
        <v>102</v>
      </c>
      <c r="E198" s="59" t="s">
        <v>85</v>
      </c>
      <c r="F198" s="70" t="s">
        <v>3850</v>
      </c>
      <c r="G198" s="70">
        <v>2003</v>
      </c>
      <c r="H198" s="60">
        <v>0</v>
      </c>
      <c r="I198" s="61"/>
      <c r="J198" s="61"/>
      <c r="K198" s="61"/>
      <c r="L198" s="61"/>
      <c r="M198" s="60">
        <v>0</v>
      </c>
      <c r="N198" s="61"/>
      <c r="O198" s="61">
        <v>0</v>
      </c>
      <c r="P198" s="60">
        <v>0</v>
      </c>
      <c r="Q198" s="61"/>
      <c r="R198" s="72">
        <v>3</v>
      </c>
      <c r="S198" s="60"/>
      <c r="T198" s="61"/>
      <c r="U198" s="61"/>
      <c r="V198" s="61"/>
      <c r="W198" s="61"/>
      <c r="X198" s="61"/>
      <c r="Y198" s="60"/>
      <c r="Z198" s="61"/>
      <c r="AA198" s="61"/>
      <c r="AB198" s="61"/>
      <c r="AC198" s="61"/>
      <c r="AD198" s="64" t="s">
        <v>25</v>
      </c>
    </row>
    <row r="199" spans="1:30" ht="17.25" thickBot="1">
      <c r="A199" s="73">
        <v>197</v>
      </c>
      <c r="B199" s="58" t="s">
        <v>2998</v>
      </c>
      <c r="C199" s="59" t="s">
        <v>1814</v>
      </c>
      <c r="D199" s="70" t="s">
        <v>103</v>
      </c>
      <c r="E199" s="59" t="s">
        <v>69</v>
      </c>
      <c r="F199" s="70" t="s">
        <v>3851</v>
      </c>
      <c r="G199" s="70">
        <v>2004</v>
      </c>
      <c r="H199" s="60">
        <v>0</v>
      </c>
      <c r="I199" s="61"/>
      <c r="J199" s="61"/>
      <c r="K199" s="61"/>
      <c r="L199" s="61"/>
      <c r="M199" s="60">
        <v>0</v>
      </c>
      <c r="N199" s="61"/>
      <c r="O199" s="61">
        <v>0</v>
      </c>
      <c r="P199" s="60">
        <v>0</v>
      </c>
      <c r="Q199" s="61"/>
      <c r="R199" s="72">
        <v>4</v>
      </c>
      <c r="S199" s="60"/>
      <c r="T199" s="61"/>
      <c r="U199" s="61"/>
      <c r="V199" s="61"/>
      <c r="W199" s="61"/>
      <c r="X199" s="61"/>
      <c r="Y199" s="60"/>
      <c r="Z199" s="61"/>
      <c r="AA199" s="61"/>
      <c r="AB199" s="61"/>
      <c r="AC199" s="61"/>
      <c r="AD199" s="64" t="s">
        <v>25</v>
      </c>
    </row>
    <row r="200" spans="1:30" ht="17.25" thickBot="1">
      <c r="A200" s="73">
        <v>198</v>
      </c>
      <c r="B200" s="58" t="s">
        <v>3342</v>
      </c>
      <c r="C200" s="59" t="s">
        <v>1820</v>
      </c>
      <c r="D200" s="70" t="s">
        <v>1812</v>
      </c>
      <c r="E200" s="59" t="s">
        <v>79</v>
      </c>
      <c r="F200" s="70" t="s">
        <v>3587</v>
      </c>
      <c r="G200" s="70">
        <v>2002</v>
      </c>
      <c r="H200" s="71">
        <v>2</v>
      </c>
      <c r="I200" s="72">
        <v>15</v>
      </c>
      <c r="J200" s="72">
        <v>8</v>
      </c>
      <c r="K200" s="72">
        <v>2.8</v>
      </c>
      <c r="L200" s="72">
        <v>0.2</v>
      </c>
      <c r="M200" s="60">
        <v>0</v>
      </c>
      <c r="N200" s="61"/>
      <c r="O200" s="61">
        <v>0</v>
      </c>
      <c r="P200" s="71">
        <v>2</v>
      </c>
      <c r="Q200" s="72">
        <v>8</v>
      </c>
      <c r="R200" s="61">
        <v>0</v>
      </c>
      <c r="S200" s="71">
        <v>3</v>
      </c>
      <c r="T200" s="72">
        <v>1</v>
      </c>
      <c r="U200" s="61">
        <v>0</v>
      </c>
      <c r="V200" s="79">
        <v>1</v>
      </c>
      <c r="W200" s="79">
        <v>6</v>
      </c>
      <c r="X200" s="79">
        <v>4.46</v>
      </c>
      <c r="Y200" s="71">
        <v>0.9</v>
      </c>
      <c r="Z200" s="61">
        <v>0</v>
      </c>
      <c r="AA200" s="79">
        <v>0.8</v>
      </c>
      <c r="AB200" s="79">
        <v>4.93</v>
      </c>
      <c r="AC200" s="79">
        <v>4.01</v>
      </c>
      <c r="AD200" s="64" t="s">
        <v>25</v>
      </c>
    </row>
    <row r="201" spans="1:30" ht="17.25" thickBot="1">
      <c r="A201" s="73">
        <v>199</v>
      </c>
      <c r="B201" s="58" t="s">
        <v>197</v>
      </c>
      <c r="C201" s="59" t="s">
        <v>1814</v>
      </c>
      <c r="D201" s="70" t="s">
        <v>102</v>
      </c>
      <c r="E201" s="59" t="s">
        <v>65</v>
      </c>
      <c r="F201" s="70" t="s">
        <v>3588</v>
      </c>
      <c r="G201" s="70">
        <v>1995</v>
      </c>
      <c r="H201" s="71">
        <v>3</v>
      </c>
      <c r="I201" s="72">
        <v>184</v>
      </c>
      <c r="J201" s="72">
        <v>61</v>
      </c>
      <c r="K201" s="72">
        <v>34.1</v>
      </c>
      <c r="L201" s="72">
        <v>2</v>
      </c>
      <c r="M201" s="71">
        <v>2</v>
      </c>
      <c r="N201" s="72">
        <v>90</v>
      </c>
      <c r="O201" s="72">
        <v>2</v>
      </c>
      <c r="P201" s="71">
        <v>1</v>
      </c>
      <c r="Q201" s="72">
        <v>4</v>
      </c>
      <c r="R201" s="72">
        <v>1</v>
      </c>
      <c r="S201" s="71">
        <v>3</v>
      </c>
      <c r="T201" s="72">
        <v>3</v>
      </c>
      <c r="U201" s="72">
        <v>1</v>
      </c>
      <c r="V201" s="79">
        <v>2</v>
      </c>
      <c r="W201" s="79">
        <v>0.98</v>
      </c>
      <c r="X201" s="78">
        <v>-1.8</v>
      </c>
      <c r="Y201" s="71">
        <v>4.5</v>
      </c>
      <c r="Z201" s="72">
        <v>1</v>
      </c>
      <c r="AA201" s="79">
        <v>3.5</v>
      </c>
      <c r="AB201" s="79">
        <v>1.71</v>
      </c>
      <c r="AC201" s="79">
        <v>0.35</v>
      </c>
      <c r="AD201" s="64" t="s">
        <v>25</v>
      </c>
    </row>
    <row r="202" spans="1:30" ht="17.25" thickBot="1">
      <c r="A202" s="73">
        <v>200</v>
      </c>
      <c r="B202" s="58" t="s">
        <v>1787</v>
      </c>
      <c r="C202" s="59" t="s">
        <v>1834</v>
      </c>
      <c r="D202" s="70" t="s">
        <v>104</v>
      </c>
      <c r="E202" s="59" t="s">
        <v>95</v>
      </c>
      <c r="F202" s="70" t="s">
        <v>3852</v>
      </c>
      <c r="G202" s="70">
        <v>2003</v>
      </c>
      <c r="H202" s="60">
        <v>0</v>
      </c>
      <c r="I202" s="61"/>
      <c r="J202" s="61"/>
      <c r="K202" s="61"/>
      <c r="L202" s="61"/>
      <c r="M202" s="60">
        <v>0</v>
      </c>
      <c r="N202" s="61"/>
      <c r="O202" s="61">
        <v>0</v>
      </c>
      <c r="P202" s="60">
        <v>0</v>
      </c>
      <c r="Q202" s="61"/>
      <c r="R202" s="72">
        <v>1</v>
      </c>
      <c r="S202" s="60"/>
      <c r="T202" s="61"/>
      <c r="U202" s="61"/>
      <c r="V202" s="61"/>
      <c r="W202" s="61"/>
      <c r="X202" s="61"/>
      <c r="Y202" s="60"/>
      <c r="Z202" s="61"/>
      <c r="AA202" s="61"/>
      <c r="AB202" s="61"/>
      <c r="AC202" s="61"/>
      <c r="AD202" s="64" t="s">
        <v>25</v>
      </c>
    </row>
    <row r="203" spans="1:30" ht="17.25" thickBot="1">
      <c r="A203" s="73">
        <v>201</v>
      </c>
      <c r="B203" s="58" t="s">
        <v>198</v>
      </c>
      <c r="C203" s="59" t="s">
        <v>1838</v>
      </c>
      <c r="D203" s="70" t="s">
        <v>103</v>
      </c>
      <c r="E203" s="59" t="s">
        <v>73</v>
      </c>
      <c r="F203" s="70" t="s">
        <v>3589</v>
      </c>
      <c r="G203" s="70">
        <v>1991</v>
      </c>
      <c r="H203" s="71">
        <v>5</v>
      </c>
      <c r="I203" s="72">
        <v>438</v>
      </c>
      <c r="J203" s="72">
        <v>88</v>
      </c>
      <c r="K203" s="72">
        <v>81.099999999999994</v>
      </c>
      <c r="L203" s="72">
        <v>4.9000000000000004</v>
      </c>
      <c r="M203" s="71">
        <v>5</v>
      </c>
      <c r="N203" s="72">
        <v>88</v>
      </c>
      <c r="O203" s="72">
        <v>3</v>
      </c>
      <c r="P203" s="60">
        <v>0</v>
      </c>
      <c r="Q203" s="61"/>
      <c r="R203" s="61">
        <v>0</v>
      </c>
      <c r="S203" s="71">
        <v>2.4</v>
      </c>
      <c r="T203" s="72">
        <v>15</v>
      </c>
      <c r="U203" s="72">
        <v>6</v>
      </c>
      <c r="V203" s="79">
        <v>9</v>
      </c>
      <c r="W203" s="79">
        <v>1.85</v>
      </c>
      <c r="X203" s="79">
        <v>0.97</v>
      </c>
      <c r="Y203" s="71">
        <v>10.5</v>
      </c>
      <c r="Z203" s="72">
        <v>8.1999999999999993</v>
      </c>
      <c r="AA203" s="79">
        <v>2.2999999999999998</v>
      </c>
      <c r="AB203" s="79">
        <v>0.48</v>
      </c>
      <c r="AC203" s="79">
        <v>0.22</v>
      </c>
      <c r="AD203" s="64" t="s">
        <v>25</v>
      </c>
    </row>
    <row r="204" spans="1:30" ht="17.25" thickBot="1">
      <c r="A204" s="73">
        <v>202</v>
      </c>
      <c r="B204" s="58" t="s">
        <v>199</v>
      </c>
      <c r="C204" s="59" t="s">
        <v>1814</v>
      </c>
      <c r="D204" s="70" t="s">
        <v>104</v>
      </c>
      <c r="E204" s="59" t="s">
        <v>85</v>
      </c>
      <c r="F204" s="70" t="s">
        <v>3590</v>
      </c>
      <c r="G204" s="70">
        <v>2000</v>
      </c>
      <c r="H204" s="71">
        <v>5</v>
      </c>
      <c r="I204" s="72">
        <v>449</v>
      </c>
      <c r="J204" s="72">
        <v>90</v>
      </c>
      <c r="K204" s="72">
        <v>83.1</v>
      </c>
      <c r="L204" s="72">
        <v>5</v>
      </c>
      <c r="M204" s="71">
        <v>5</v>
      </c>
      <c r="N204" s="72">
        <v>90</v>
      </c>
      <c r="O204" s="72">
        <v>4</v>
      </c>
      <c r="P204" s="60">
        <v>0</v>
      </c>
      <c r="Q204" s="61"/>
      <c r="R204" s="61">
        <v>0</v>
      </c>
      <c r="S204" s="71">
        <v>1.6</v>
      </c>
      <c r="T204" s="72">
        <v>5</v>
      </c>
      <c r="U204" s="72">
        <v>4</v>
      </c>
      <c r="V204" s="79">
        <v>1</v>
      </c>
      <c r="W204" s="79">
        <v>0.2</v>
      </c>
      <c r="X204" s="79">
        <v>2.1800000000000002</v>
      </c>
      <c r="Y204" s="71">
        <v>6.1</v>
      </c>
      <c r="Z204" s="72">
        <v>5.2</v>
      </c>
      <c r="AA204" s="79">
        <v>0.8</v>
      </c>
      <c r="AB204" s="79">
        <v>0.17</v>
      </c>
      <c r="AC204" s="79">
        <v>2.02</v>
      </c>
      <c r="AD204" s="64" t="s">
        <v>25</v>
      </c>
    </row>
    <row r="205" spans="1:30" ht="17.25" thickBot="1">
      <c r="A205" s="73">
        <v>203</v>
      </c>
      <c r="B205" s="58" t="s">
        <v>200</v>
      </c>
      <c r="C205" s="59" t="s">
        <v>1824</v>
      </c>
      <c r="D205" s="70" t="s">
        <v>103</v>
      </c>
      <c r="E205" s="59" t="s">
        <v>67</v>
      </c>
      <c r="F205" s="70" t="s">
        <v>3591</v>
      </c>
      <c r="G205" s="70">
        <v>1997</v>
      </c>
      <c r="H205" s="71">
        <v>6</v>
      </c>
      <c r="I205" s="72">
        <v>524</v>
      </c>
      <c r="J205" s="72">
        <v>87</v>
      </c>
      <c r="K205" s="72">
        <v>97</v>
      </c>
      <c r="L205" s="72">
        <v>5.8</v>
      </c>
      <c r="M205" s="71">
        <v>6</v>
      </c>
      <c r="N205" s="72">
        <v>87</v>
      </c>
      <c r="O205" s="72">
        <v>4</v>
      </c>
      <c r="P205" s="60">
        <v>0</v>
      </c>
      <c r="Q205" s="61"/>
      <c r="R205" s="61">
        <v>0</v>
      </c>
      <c r="S205" s="71">
        <v>1.5</v>
      </c>
      <c r="T205" s="72">
        <v>14</v>
      </c>
      <c r="U205" s="72">
        <v>7</v>
      </c>
      <c r="V205" s="79">
        <v>7</v>
      </c>
      <c r="W205" s="79">
        <v>1.2</v>
      </c>
      <c r="X205" s="78">
        <v>-10.050000000000001</v>
      </c>
      <c r="Y205" s="71">
        <v>11</v>
      </c>
      <c r="Z205" s="72">
        <v>6</v>
      </c>
      <c r="AA205" s="79">
        <v>5</v>
      </c>
      <c r="AB205" s="79">
        <v>0.86</v>
      </c>
      <c r="AC205" s="78">
        <v>-3.44</v>
      </c>
      <c r="AD205" s="64" t="s">
        <v>25</v>
      </c>
    </row>
    <row r="206" spans="1:30" ht="17.25" thickBot="1">
      <c r="A206" s="73">
        <v>204</v>
      </c>
      <c r="B206" s="58" t="s">
        <v>2700</v>
      </c>
      <c r="C206" s="59" t="s">
        <v>1816</v>
      </c>
      <c r="D206" s="70" t="s">
        <v>104</v>
      </c>
      <c r="E206" s="59" t="s">
        <v>81</v>
      </c>
      <c r="F206" s="70" t="s">
        <v>3592</v>
      </c>
      <c r="G206" s="70">
        <v>2003</v>
      </c>
      <c r="H206" s="71">
        <v>6</v>
      </c>
      <c r="I206" s="72">
        <v>410</v>
      </c>
      <c r="J206" s="72">
        <v>68</v>
      </c>
      <c r="K206" s="72">
        <v>75.900000000000006</v>
      </c>
      <c r="L206" s="72">
        <v>4.5999999999999996</v>
      </c>
      <c r="M206" s="71">
        <v>5</v>
      </c>
      <c r="N206" s="72">
        <v>79</v>
      </c>
      <c r="O206" s="72">
        <v>2</v>
      </c>
      <c r="P206" s="71">
        <v>1</v>
      </c>
      <c r="Q206" s="72">
        <v>15</v>
      </c>
      <c r="R206" s="61">
        <v>0</v>
      </c>
      <c r="S206" s="71">
        <v>0.83</v>
      </c>
      <c r="T206" s="72">
        <v>4</v>
      </c>
      <c r="U206" s="72">
        <v>3</v>
      </c>
      <c r="V206" s="79">
        <v>1</v>
      </c>
      <c r="W206" s="79">
        <v>0.22</v>
      </c>
      <c r="X206" s="79">
        <v>1.6</v>
      </c>
      <c r="Y206" s="71">
        <v>8.9</v>
      </c>
      <c r="Z206" s="72">
        <v>3.2</v>
      </c>
      <c r="AA206" s="79">
        <v>5.7</v>
      </c>
      <c r="AB206" s="79">
        <v>1.25</v>
      </c>
      <c r="AC206" s="79">
        <v>1.56</v>
      </c>
      <c r="AD206" s="64" t="s">
        <v>25</v>
      </c>
    </row>
    <row r="207" spans="1:30" ht="17.25" thickBot="1">
      <c r="A207" s="73">
        <v>205</v>
      </c>
      <c r="B207" s="58" t="s">
        <v>2701</v>
      </c>
      <c r="C207" s="59" t="s">
        <v>1845</v>
      </c>
      <c r="D207" s="70" t="s">
        <v>104</v>
      </c>
      <c r="E207" s="59" t="s">
        <v>65</v>
      </c>
      <c r="F207" s="70" t="s">
        <v>3593</v>
      </c>
      <c r="G207" s="70">
        <v>2002</v>
      </c>
      <c r="H207" s="71">
        <v>5</v>
      </c>
      <c r="I207" s="72">
        <v>371</v>
      </c>
      <c r="J207" s="72">
        <v>74</v>
      </c>
      <c r="K207" s="72">
        <v>68.7</v>
      </c>
      <c r="L207" s="72">
        <v>4.0999999999999996</v>
      </c>
      <c r="M207" s="71">
        <v>4</v>
      </c>
      <c r="N207" s="72">
        <v>90</v>
      </c>
      <c r="O207" s="72">
        <v>3</v>
      </c>
      <c r="P207" s="71">
        <v>1</v>
      </c>
      <c r="Q207" s="72">
        <v>12</v>
      </c>
      <c r="R207" s="72">
        <v>1</v>
      </c>
      <c r="S207" s="71">
        <v>3</v>
      </c>
      <c r="T207" s="72">
        <v>8</v>
      </c>
      <c r="U207" s="72">
        <v>2</v>
      </c>
      <c r="V207" s="79">
        <v>6</v>
      </c>
      <c r="W207" s="79">
        <v>1.46</v>
      </c>
      <c r="X207" s="78">
        <v>-2.27</v>
      </c>
      <c r="Y207" s="71">
        <v>9.6</v>
      </c>
      <c r="Z207" s="72">
        <v>3</v>
      </c>
      <c r="AA207" s="79">
        <v>6.6</v>
      </c>
      <c r="AB207" s="79">
        <v>1.6</v>
      </c>
      <c r="AC207" s="79">
        <v>0.37</v>
      </c>
      <c r="AD207" s="64" t="s">
        <v>25</v>
      </c>
    </row>
    <row r="208" spans="1:30" ht="17.25" thickBot="1">
      <c r="A208" s="73">
        <v>206</v>
      </c>
      <c r="B208" s="58" t="s">
        <v>201</v>
      </c>
      <c r="C208" s="59" t="s">
        <v>1818</v>
      </c>
      <c r="D208" s="70" t="s">
        <v>102</v>
      </c>
      <c r="E208" s="59" t="s">
        <v>65</v>
      </c>
      <c r="F208" s="70" t="s">
        <v>3594</v>
      </c>
      <c r="G208" s="70">
        <v>2000</v>
      </c>
      <c r="H208" s="71">
        <v>6</v>
      </c>
      <c r="I208" s="72">
        <v>528</v>
      </c>
      <c r="J208" s="72">
        <v>88</v>
      </c>
      <c r="K208" s="72">
        <v>97.8</v>
      </c>
      <c r="L208" s="72">
        <v>5.9</v>
      </c>
      <c r="M208" s="71">
        <v>6</v>
      </c>
      <c r="N208" s="72">
        <v>88</v>
      </c>
      <c r="O208" s="72">
        <v>4</v>
      </c>
      <c r="P208" s="60">
        <v>0</v>
      </c>
      <c r="Q208" s="61"/>
      <c r="R208" s="61">
        <v>0</v>
      </c>
      <c r="S208" s="71">
        <v>3</v>
      </c>
      <c r="T208" s="72">
        <v>16</v>
      </c>
      <c r="U208" s="72">
        <v>3</v>
      </c>
      <c r="V208" s="79">
        <v>13</v>
      </c>
      <c r="W208" s="79">
        <v>2.2200000000000002</v>
      </c>
      <c r="X208" s="79">
        <v>2.2200000000000002</v>
      </c>
      <c r="Y208" s="71">
        <v>13.4</v>
      </c>
      <c r="Z208" s="72">
        <v>4.5999999999999996</v>
      </c>
      <c r="AA208" s="79">
        <v>8.8000000000000007</v>
      </c>
      <c r="AB208" s="79">
        <v>1.51</v>
      </c>
      <c r="AC208" s="79">
        <v>0.94</v>
      </c>
      <c r="AD208" s="64" t="s">
        <v>25</v>
      </c>
    </row>
    <row r="209" spans="1:30" ht="17.25" thickBot="1">
      <c r="A209" s="73">
        <v>207</v>
      </c>
      <c r="B209" s="58" t="s">
        <v>2702</v>
      </c>
      <c r="C209" s="59" t="s">
        <v>1814</v>
      </c>
      <c r="D209" s="70" t="s">
        <v>102</v>
      </c>
      <c r="E209" s="59" t="s">
        <v>2353</v>
      </c>
      <c r="F209" s="70" t="s">
        <v>3595</v>
      </c>
      <c r="G209" s="70">
        <v>2004</v>
      </c>
      <c r="H209" s="71">
        <v>2</v>
      </c>
      <c r="I209" s="72">
        <v>13</v>
      </c>
      <c r="J209" s="72">
        <v>7</v>
      </c>
      <c r="K209" s="72">
        <v>2.4</v>
      </c>
      <c r="L209" s="72">
        <v>0.1</v>
      </c>
      <c r="M209" s="60">
        <v>0</v>
      </c>
      <c r="N209" s="61"/>
      <c r="O209" s="61">
        <v>0</v>
      </c>
      <c r="P209" s="71">
        <v>2</v>
      </c>
      <c r="Q209" s="72">
        <v>7</v>
      </c>
      <c r="R209" s="61">
        <v>0</v>
      </c>
      <c r="S209" s="60">
        <v>0</v>
      </c>
      <c r="T209" s="61">
        <v>0</v>
      </c>
      <c r="U209" s="72">
        <v>1</v>
      </c>
      <c r="V209" s="78">
        <v>-1</v>
      </c>
      <c r="W209" s="78">
        <v>-6.92</v>
      </c>
      <c r="X209" s="78">
        <v>-5.04</v>
      </c>
      <c r="Y209" s="60">
        <v>0</v>
      </c>
      <c r="Z209" s="72">
        <v>0.1</v>
      </c>
      <c r="AA209" s="78">
        <v>-0.1</v>
      </c>
      <c r="AB209" s="78">
        <v>-0.65</v>
      </c>
      <c r="AC209" s="79">
        <v>1.18</v>
      </c>
      <c r="AD209" s="64" t="s">
        <v>25</v>
      </c>
    </row>
    <row r="210" spans="1:30" ht="17.25" thickBot="1">
      <c r="A210" s="73">
        <v>208</v>
      </c>
      <c r="B210" s="58" t="s">
        <v>3188</v>
      </c>
      <c r="C210" s="59" t="s">
        <v>1814</v>
      </c>
      <c r="D210" s="70" t="s">
        <v>104</v>
      </c>
      <c r="E210" s="59" t="s">
        <v>67</v>
      </c>
      <c r="F210" s="70" t="s">
        <v>3596</v>
      </c>
      <c r="G210" s="70">
        <v>2004</v>
      </c>
      <c r="H210" s="71">
        <v>1</v>
      </c>
      <c r="I210" s="72">
        <v>10</v>
      </c>
      <c r="J210" s="72">
        <v>10</v>
      </c>
      <c r="K210" s="72">
        <v>1.9</v>
      </c>
      <c r="L210" s="72">
        <v>0.1</v>
      </c>
      <c r="M210" s="60">
        <v>0</v>
      </c>
      <c r="N210" s="61"/>
      <c r="O210" s="61">
        <v>0</v>
      </c>
      <c r="P210" s="71">
        <v>1</v>
      </c>
      <c r="Q210" s="72">
        <v>10</v>
      </c>
      <c r="R210" s="72">
        <v>2</v>
      </c>
      <c r="S210" s="71">
        <v>3</v>
      </c>
      <c r="T210" s="72">
        <v>1</v>
      </c>
      <c r="U210" s="61">
        <v>0</v>
      </c>
      <c r="V210" s="79">
        <v>1</v>
      </c>
      <c r="W210" s="79">
        <v>9</v>
      </c>
      <c r="X210" s="79">
        <v>7.64</v>
      </c>
      <c r="Y210" s="71">
        <v>0.6</v>
      </c>
      <c r="Z210" s="72">
        <v>0.1</v>
      </c>
      <c r="AA210" s="79">
        <v>0.5</v>
      </c>
      <c r="AB210" s="79">
        <v>4.59</v>
      </c>
      <c r="AC210" s="79">
        <v>3.69</v>
      </c>
      <c r="AD210" s="64" t="s">
        <v>25</v>
      </c>
    </row>
    <row r="211" spans="1:30" ht="17.25" thickBot="1">
      <c r="A211" s="73">
        <v>209</v>
      </c>
      <c r="B211" s="58" t="s">
        <v>2858</v>
      </c>
      <c r="C211" s="59" t="s">
        <v>1820</v>
      </c>
      <c r="D211" s="70" t="s">
        <v>103</v>
      </c>
      <c r="E211" s="59" t="s">
        <v>2353</v>
      </c>
      <c r="F211" s="70" t="s">
        <v>3597</v>
      </c>
      <c r="G211" s="70">
        <v>1997</v>
      </c>
      <c r="H211" s="71">
        <v>5</v>
      </c>
      <c r="I211" s="72">
        <v>415</v>
      </c>
      <c r="J211" s="72">
        <v>83</v>
      </c>
      <c r="K211" s="72">
        <v>76.900000000000006</v>
      </c>
      <c r="L211" s="72">
        <v>4.5999999999999996</v>
      </c>
      <c r="M211" s="71">
        <v>5</v>
      </c>
      <c r="N211" s="72">
        <v>83</v>
      </c>
      <c r="O211" s="72">
        <v>3</v>
      </c>
      <c r="P211" s="60">
        <v>0</v>
      </c>
      <c r="Q211" s="61"/>
      <c r="R211" s="61">
        <v>0</v>
      </c>
      <c r="S211" s="71">
        <v>0.2</v>
      </c>
      <c r="T211" s="72">
        <v>5</v>
      </c>
      <c r="U211" s="72">
        <v>11</v>
      </c>
      <c r="V211" s="78">
        <v>-6</v>
      </c>
      <c r="W211" s="78">
        <v>-1.3</v>
      </c>
      <c r="X211" s="79">
        <v>3.02</v>
      </c>
      <c r="Y211" s="71">
        <v>3.7</v>
      </c>
      <c r="Z211" s="72">
        <v>11.4</v>
      </c>
      <c r="AA211" s="78">
        <v>-7.7</v>
      </c>
      <c r="AB211" s="78">
        <v>-1.66</v>
      </c>
      <c r="AC211" s="79">
        <v>0.62</v>
      </c>
      <c r="AD211" s="64" t="s">
        <v>25</v>
      </c>
    </row>
    <row r="212" spans="1:30" ht="17.25" thickBot="1">
      <c r="A212" s="73">
        <v>210</v>
      </c>
      <c r="B212" s="58" t="s">
        <v>2999</v>
      </c>
      <c r="C212" s="59" t="s">
        <v>1840</v>
      </c>
      <c r="D212" s="70" t="s">
        <v>103</v>
      </c>
      <c r="E212" s="59" t="s">
        <v>75</v>
      </c>
      <c r="F212" s="70" t="s">
        <v>3598</v>
      </c>
      <c r="G212" s="70">
        <v>2005</v>
      </c>
      <c r="H212" s="71">
        <v>1</v>
      </c>
      <c r="I212" s="72">
        <v>75</v>
      </c>
      <c r="J212" s="72">
        <v>75</v>
      </c>
      <c r="K212" s="72">
        <v>13.9</v>
      </c>
      <c r="L212" s="72">
        <v>0.8</v>
      </c>
      <c r="M212" s="60">
        <v>0</v>
      </c>
      <c r="N212" s="61"/>
      <c r="O212" s="61">
        <v>0</v>
      </c>
      <c r="P212" s="71">
        <v>1</v>
      </c>
      <c r="Q212" s="72">
        <v>75</v>
      </c>
      <c r="R212" s="72">
        <v>1</v>
      </c>
      <c r="S212" s="60">
        <v>0</v>
      </c>
      <c r="T212" s="72">
        <v>1</v>
      </c>
      <c r="U212" s="72">
        <v>5</v>
      </c>
      <c r="V212" s="78">
        <v>-4</v>
      </c>
      <c r="W212" s="78">
        <v>-4.8</v>
      </c>
      <c r="X212" s="78">
        <v>-4.6100000000000003</v>
      </c>
      <c r="Y212" s="71">
        <v>1.4</v>
      </c>
      <c r="Z212" s="72">
        <v>2.2000000000000002</v>
      </c>
      <c r="AA212" s="78">
        <v>-0.8</v>
      </c>
      <c r="AB212" s="78">
        <v>-0.92</v>
      </c>
      <c r="AC212" s="79">
        <v>0.41</v>
      </c>
      <c r="AD212" s="64" t="s">
        <v>25</v>
      </c>
    </row>
    <row r="213" spans="1:30" ht="17.25" thickBot="1">
      <c r="A213" s="73">
        <v>211</v>
      </c>
      <c r="B213" s="58" t="s">
        <v>202</v>
      </c>
      <c r="C213" s="59" t="s">
        <v>1838</v>
      </c>
      <c r="D213" s="70" t="s">
        <v>1812</v>
      </c>
      <c r="E213" s="59" t="s">
        <v>63</v>
      </c>
      <c r="F213" s="70" t="s">
        <v>3599</v>
      </c>
      <c r="G213" s="70">
        <v>1999</v>
      </c>
      <c r="H213" s="71">
        <v>6</v>
      </c>
      <c r="I213" s="72">
        <v>367</v>
      </c>
      <c r="J213" s="72">
        <v>61</v>
      </c>
      <c r="K213" s="72">
        <v>68</v>
      </c>
      <c r="L213" s="72">
        <v>4.0999999999999996</v>
      </c>
      <c r="M213" s="71">
        <v>4</v>
      </c>
      <c r="N213" s="72">
        <v>78</v>
      </c>
      <c r="O213" s="72">
        <v>2</v>
      </c>
      <c r="P213" s="71">
        <v>2</v>
      </c>
      <c r="Q213" s="72">
        <v>28</v>
      </c>
      <c r="R213" s="61">
        <v>0</v>
      </c>
      <c r="S213" s="71">
        <v>2.33</v>
      </c>
      <c r="T213" s="72">
        <v>5</v>
      </c>
      <c r="U213" s="72">
        <v>4</v>
      </c>
      <c r="V213" s="79">
        <v>1</v>
      </c>
      <c r="W213" s="79">
        <v>0.25</v>
      </c>
      <c r="X213" s="78">
        <v>-1.84</v>
      </c>
      <c r="Y213" s="71">
        <v>6.3</v>
      </c>
      <c r="Z213" s="72">
        <v>4</v>
      </c>
      <c r="AA213" s="79">
        <v>2.2999999999999998</v>
      </c>
      <c r="AB213" s="79">
        <v>0.55000000000000004</v>
      </c>
      <c r="AC213" s="78">
        <v>-1.19</v>
      </c>
      <c r="AD213" s="64" t="s">
        <v>25</v>
      </c>
    </row>
    <row r="214" spans="1:30" ht="17.25" thickBot="1">
      <c r="A214" s="73">
        <v>212</v>
      </c>
      <c r="B214" s="58" t="s">
        <v>203</v>
      </c>
      <c r="C214" s="59" t="s">
        <v>1820</v>
      </c>
      <c r="D214" s="70" t="s">
        <v>104</v>
      </c>
      <c r="E214" s="59" t="s">
        <v>73</v>
      </c>
      <c r="F214" s="70" t="s">
        <v>3600</v>
      </c>
      <c r="G214" s="70">
        <v>2000</v>
      </c>
      <c r="H214" s="71">
        <v>3</v>
      </c>
      <c r="I214" s="72">
        <v>270</v>
      </c>
      <c r="J214" s="72">
        <v>90</v>
      </c>
      <c r="K214" s="72">
        <v>50</v>
      </c>
      <c r="L214" s="72">
        <v>3</v>
      </c>
      <c r="M214" s="71">
        <v>3</v>
      </c>
      <c r="N214" s="72">
        <v>90</v>
      </c>
      <c r="O214" s="72">
        <v>3</v>
      </c>
      <c r="P214" s="60">
        <v>0</v>
      </c>
      <c r="Q214" s="61"/>
      <c r="R214" s="72">
        <v>2</v>
      </c>
      <c r="S214" s="71">
        <v>3</v>
      </c>
      <c r="T214" s="72">
        <v>10</v>
      </c>
      <c r="U214" s="72">
        <v>3</v>
      </c>
      <c r="V214" s="79">
        <v>7</v>
      </c>
      <c r="W214" s="79">
        <v>2.33</v>
      </c>
      <c r="X214" s="79">
        <v>1.33</v>
      </c>
      <c r="Y214" s="71">
        <v>7</v>
      </c>
      <c r="Z214" s="72">
        <v>3.6</v>
      </c>
      <c r="AA214" s="79">
        <v>3.3</v>
      </c>
      <c r="AB214" s="79">
        <v>1.1200000000000001</v>
      </c>
      <c r="AC214" s="79">
        <v>1.36</v>
      </c>
      <c r="AD214" s="64" t="s">
        <v>25</v>
      </c>
    </row>
    <row r="215" spans="1:30" ht="17.25" thickBot="1">
      <c r="A215" s="73">
        <v>213</v>
      </c>
      <c r="B215" s="58" t="s">
        <v>204</v>
      </c>
      <c r="C215" s="59" t="s">
        <v>1856</v>
      </c>
      <c r="D215" s="70" t="s">
        <v>1812</v>
      </c>
      <c r="E215" s="59" t="s">
        <v>93</v>
      </c>
      <c r="F215" s="70" t="s">
        <v>3601</v>
      </c>
      <c r="G215" s="70">
        <v>1996</v>
      </c>
      <c r="H215" s="71">
        <v>6</v>
      </c>
      <c r="I215" s="72">
        <v>244</v>
      </c>
      <c r="J215" s="72">
        <v>41</v>
      </c>
      <c r="K215" s="72">
        <v>45.2</v>
      </c>
      <c r="L215" s="72">
        <v>2.7</v>
      </c>
      <c r="M215" s="71">
        <v>3</v>
      </c>
      <c r="N215" s="72">
        <v>50</v>
      </c>
      <c r="O215" s="61">
        <v>0</v>
      </c>
      <c r="P215" s="71">
        <v>3</v>
      </c>
      <c r="Q215" s="72">
        <v>32</v>
      </c>
      <c r="R215" s="61">
        <v>0</v>
      </c>
      <c r="S215" s="71">
        <v>0.67</v>
      </c>
      <c r="T215" s="72">
        <v>4</v>
      </c>
      <c r="U215" s="72">
        <v>4</v>
      </c>
      <c r="V215" s="61">
        <v>0</v>
      </c>
      <c r="W215" s="61">
        <v>0</v>
      </c>
      <c r="X215" s="79">
        <v>1.82</v>
      </c>
      <c r="Y215" s="71">
        <v>3.4</v>
      </c>
      <c r="Z215" s="72">
        <v>5.5</v>
      </c>
      <c r="AA215" s="78">
        <v>-2.1</v>
      </c>
      <c r="AB215" s="78">
        <v>-0.79</v>
      </c>
      <c r="AC215" s="61">
        <v>0</v>
      </c>
      <c r="AD215" s="64" t="s">
        <v>25</v>
      </c>
    </row>
    <row r="216" spans="1:30" ht="17.25" thickBot="1">
      <c r="A216" s="73">
        <v>214</v>
      </c>
      <c r="B216" s="58" t="s">
        <v>88</v>
      </c>
      <c r="C216" s="59" t="s">
        <v>1814</v>
      </c>
      <c r="D216" s="70" t="s">
        <v>111</v>
      </c>
      <c r="E216" s="59" t="s">
        <v>69</v>
      </c>
      <c r="F216" s="70" t="s">
        <v>3853</v>
      </c>
      <c r="G216" s="70">
        <v>1997</v>
      </c>
      <c r="H216" s="60">
        <v>0</v>
      </c>
      <c r="I216" s="61"/>
      <c r="J216" s="61"/>
      <c r="K216" s="61"/>
      <c r="L216" s="61"/>
      <c r="M216" s="60">
        <v>0</v>
      </c>
      <c r="N216" s="61"/>
      <c r="O216" s="61">
        <v>0</v>
      </c>
      <c r="P216" s="60">
        <v>0</v>
      </c>
      <c r="Q216" s="61"/>
      <c r="R216" s="72">
        <v>3</v>
      </c>
      <c r="S216" s="60"/>
      <c r="T216" s="61"/>
      <c r="U216" s="61"/>
      <c r="V216" s="61"/>
      <c r="W216" s="61"/>
      <c r="X216" s="61"/>
      <c r="Y216" s="60"/>
      <c r="Z216" s="61"/>
      <c r="AA216" s="61"/>
      <c r="AB216" s="61"/>
      <c r="AC216" s="61"/>
      <c r="AD216" s="64" t="s">
        <v>25</v>
      </c>
    </row>
    <row r="217" spans="1:30" ht="17.25" thickBot="1">
      <c r="A217" s="73">
        <v>215</v>
      </c>
      <c r="B217" s="58" t="s">
        <v>88</v>
      </c>
      <c r="C217" s="59" t="s">
        <v>1814</v>
      </c>
      <c r="D217" s="70" t="s">
        <v>111</v>
      </c>
      <c r="E217" s="59" t="s">
        <v>85</v>
      </c>
      <c r="F217" s="70" t="s">
        <v>3853</v>
      </c>
      <c r="G217" s="70">
        <v>1997</v>
      </c>
      <c r="H217" s="60">
        <v>0</v>
      </c>
      <c r="I217" s="61"/>
      <c r="J217" s="61"/>
      <c r="K217" s="61"/>
      <c r="L217" s="61"/>
      <c r="M217" s="60">
        <v>0</v>
      </c>
      <c r="N217" s="61"/>
      <c r="O217" s="61">
        <v>0</v>
      </c>
      <c r="P217" s="60">
        <v>0</v>
      </c>
      <c r="Q217" s="61"/>
      <c r="R217" s="72">
        <v>3</v>
      </c>
      <c r="S217" s="60"/>
      <c r="T217" s="61"/>
      <c r="U217" s="61"/>
      <c r="V217" s="61"/>
      <c r="W217" s="61"/>
      <c r="X217" s="61"/>
      <c r="Y217" s="60"/>
      <c r="Z217" s="61"/>
      <c r="AA217" s="61"/>
      <c r="AB217" s="61"/>
      <c r="AC217" s="61"/>
      <c r="AD217" s="64" t="s">
        <v>25</v>
      </c>
    </row>
    <row r="218" spans="1:30" ht="17.25" thickBot="1">
      <c r="A218" s="73">
        <v>216</v>
      </c>
      <c r="B218" s="58" t="s">
        <v>205</v>
      </c>
      <c r="C218" s="59" t="s">
        <v>1814</v>
      </c>
      <c r="D218" s="70" t="s">
        <v>104</v>
      </c>
      <c r="E218" s="59" t="s">
        <v>77</v>
      </c>
      <c r="F218" s="70" t="s">
        <v>3501</v>
      </c>
      <c r="G218" s="70">
        <v>1997</v>
      </c>
      <c r="H218" s="71">
        <v>5</v>
      </c>
      <c r="I218" s="72">
        <v>401</v>
      </c>
      <c r="J218" s="72">
        <v>80</v>
      </c>
      <c r="K218" s="72">
        <v>74.3</v>
      </c>
      <c r="L218" s="72">
        <v>4.5</v>
      </c>
      <c r="M218" s="71">
        <v>5</v>
      </c>
      <c r="N218" s="72">
        <v>80</v>
      </c>
      <c r="O218" s="72">
        <v>4</v>
      </c>
      <c r="P218" s="60">
        <v>0</v>
      </c>
      <c r="Q218" s="61"/>
      <c r="R218" s="61">
        <v>0</v>
      </c>
      <c r="S218" s="71">
        <v>1.2</v>
      </c>
      <c r="T218" s="72">
        <v>8</v>
      </c>
      <c r="U218" s="72">
        <v>5</v>
      </c>
      <c r="V218" s="79">
        <v>3</v>
      </c>
      <c r="W218" s="79">
        <v>0.67</v>
      </c>
      <c r="X218" s="79">
        <v>2.62</v>
      </c>
      <c r="Y218" s="71">
        <v>9.8000000000000007</v>
      </c>
      <c r="Z218" s="72">
        <v>5.0999999999999996</v>
      </c>
      <c r="AA218" s="79">
        <v>4.7</v>
      </c>
      <c r="AB218" s="79">
        <v>1.05</v>
      </c>
      <c r="AC218" s="79">
        <v>1.96</v>
      </c>
      <c r="AD218" s="64" t="s">
        <v>25</v>
      </c>
    </row>
    <row r="219" spans="1:30" ht="17.25" thickBot="1">
      <c r="A219" s="73">
        <v>217</v>
      </c>
      <c r="B219" s="58" t="s">
        <v>206</v>
      </c>
      <c r="C219" s="59" t="s">
        <v>1856</v>
      </c>
      <c r="D219" s="70" t="s">
        <v>102</v>
      </c>
      <c r="E219" s="59" t="s">
        <v>71</v>
      </c>
      <c r="F219" s="70" t="s">
        <v>3602</v>
      </c>
      <c r="G219" s="70">
        <v>1992</v>
      </c>
      <c r="H219" s="71">
        <v>6</v>
      </c>
      <c r="I219" s="72">
        <v>482</v>
      </c>
      <c r="J219" s="72">
        <v>80</v>
      </c>
      <c r="K219" s="72">
        <v>89.3</v>
      </c>
      <c r="L219" s="72">
        <v>5.4</v>
      </c>
      <c r="M219" s="71">
        <v>6</v>
      </c>
      <c r="N219" s="72">
        <v>80</v>
      </c>
      <c r="O219" s="72">
        <v>2</v>
      </c>
      <c r="P219" s="60">
        <v>0</v>
      </c>
      <c r="Q219" s="61"/>
      <c r="R219" s="61">
        <v>0</v>
      </c>
      <c r="S219" s="71">
        <v>2.33</v>
      </c>
      <c r="T219" s="72">
        <v>13</v>
      </c>
      <c r="U219" s="72">
        <v>6</v>
      </c>
      <c r="V219" s="79">
        <v>7</v>
      </c>
      <c r="W219" s="79">
        <v>1.31</v>
      </c>
      <c r="X219" s="78">
        <v>-0.24</v>
      </c>
      <c r="Y219" s="71">
        <v>9.8000000000000007</v>
      </c>
      <c r="Z219" s="72">
        <v>7.5</v>
      </c>
      <c r="AA219" s="79">
        <v>2.2999999999999998</v>
      </c>
      <c r="AB219" s="79">
        <v>0.42</v>
      </c>
      <c r="AC219" s="79">
        <v>0.57999999999999996</v>
      </c>
      <c r="AD219" s="64" t="s">
        <v>25</v>
      </c>
    </row>
    <row r="220" spans="1:30" ht="17.25" thickBot="1">
      <c r="A220" s="73">
        <v>218</v>
      </c>
      <c r="B220" s="58" t="s">
        <v>207</v>
      </c>
      <c r="C220" s="59" t="s">
        <v>1813</v>
      </c>
      <c r="D220" s="70" t="s">
        <v>104</v>
      </c>
      <c r="E220" s="59" t="s">
        <v>77</v>
      </c>
      <c r="F220" s="70" t="s">
        <v>3603</v>
      </c>
      <c r="G220" s="70">
        <v>2002</v>
      </c>
      <c r="H220" s="71">
        <v>6</v>
      </c>
      <c r="I220" s="72">
        <v>472</v>
      </c>
      <c r="J220" s="72">
        <v>79</v>
      </c>
      <c r="K220" s="72">
        <v>87.4</v>
      </c>
      <c r="L220" s="72">
        <v>5.2</v>
      </c>
      <c r="M220" s="71">
        <v>6</v>
      </c>
      <c r="N220" s="72">
        <v>79</v>
      </c>
      <c r="O220" s="72">
        <v>1</v>
      </c>
      <c r="P220" s="60">
        <v>0</v>
      </c>
      <c r="Q220" s="61"/>
      <c r="R220" s="61">
        <v>0</v>
      </c>
      <c r="S220" s="71">
        <v>1</v>
      </c>
      <c r="T220" s="72">
        <v>7</v>
      </c>
      <c r="U220" s="72">
        <v>9</v>
      </c>
      <c r="V220" s="78">
        <v>-2</v>
      </c>
      <c r="W220" s="78">
        <v>-0.38</v>
      </c>
      <c r="X220" s="78">
        <v>-3.03</v>
      </c>
      <c r="Y220" s="71">
        <v>8.1</v>
      </c>
      <c r="Z220" s="72">
        <v>7.6</v>
      </c>
      <c r="AA220" s="79">
        <v>0.6</v>
      </c>
      <c r="AB220" s="79">
        <v>0.11</v>
      </c>
      <c r="AC220" s="78">
        <v>-3.47</v>
      </c>
      <c r="AD220" s="64" t="s">
        <v>25</v>
      </c>
    </row>
    <row r="221" spans="1:30" ht="17.25" thickBot="1">
      <c r="A221" s="73">
        <v>219</v>
      </c>
      <c r="B221" s="58" t="s">
        <v>370</v>
      </c>
      <c r="C221" s="59" t="s">
        <v>1814</v>
      </c>
      <c r="D221" s="70" t="s">
        <v>104</v>
      </c>
      <c r="E221" s="59" t="s">
        <v>95</v>
      </c>
      <c r="F221" s="70" t="s">
        <v>3604</v>
      </c>
      <c r="G221" s="70">
        <v>2002</v>
      </c>
      <c r="H221" s="71">
        <v>1</v>
      </c>
      <c r="I221" s="72">
        <v>16</v>
      </c>
      <c r="J221" s="72">
        <v>16</v>
      </c>
      <c r="K221" s="72">
        <v>3</v>
      </c>
      <c r="L221" s="72">
        <v>0.2</v>
      </c>
      <c r="M221" s="60">
        <v>0</v>
      </c>
      <c r="N221" s="61"/>
      <c r="O221" s="61">
        <v>0</v>
      </c>
      <c r="P221" s="71">
        <v>1</v>
      </c>
      <c r="Q221" s="72">
        <v>16</v>
      </c>
      <c r="R221" s="72">
        <v>2</v>
      </c>
      <c r="S221" s="71">
        <v>1</v>
      </c>
      <c r="T221" s="72">
        <v>1</v>
      </c>
      <c r="U221" s="61">
        <v>0</v>
      </c>
      <c r="V221" s="79">
        <v>1</v>
      </c>
      <c r="W221" s="79">
        <v>5.63</v>
      </c>
      <c r="X221" s="79">
        <v>6.83</v>
      </c>
      <c r="Y221" s="71">
        <v>1</v>
      </c>
      <c r="Z221" s="72">
        <v>0.2</v>
      </c>
      <c r="AA221" s="79">
        <v>0.8</v>
      </c>
      <c r="AB221" s="79">
        <v>4.47</v>
      </c>
      <c r="AC221" s="79">
        <v>5.51</v>
      </c>
      <c r="AD221" s="64" t="s">
        <v>25</v>
      </c>
    </row>
    <row r="222" spans="1:30" ht="17.25" thickBot="1">
      <c r="A222" s="73">
        <v>220</v>
      </c>
      <c r="B222" s="58" t="s">
        <v>208</v>
      </c>
      <c r="C222" s="59" t="s">
        <v>1834</v>
      </c>
      <c r="D222" s="70" t="s">
        <v>103</v>
      </c>
      <c r="E222" s="59" t="s">
        <v>93</v>
      </c>
      <c r="F222" s="70" t="s">
        <v>3663</v>
      </c>
      <c r="G222" s="70">
        <v>2002</v>
      </c>
      <c r="H222" s="60">
        <v>0</v>
      </c>
      <c r="I222" s="61"/>
      <c r="J222" s="61"/>
      <c r="K222" s="61"/>
      <c r="L222" s="61"/>
      <c r="M222" s="60">
        <v>0</v>
      </c>
      <c r="N222" s="61"/>
      <c r="O222" s="61">
        <v>0</v>
      </c>
      <c r="P222" s="60">
        <v>0</v>
      </c>
      <c r="Q222" s="61"/>
      <c r="R222" s="72">
        <v>3</v>
      </c>
      <c r="S222" s="60"/>
      <c r="T222" s="61"/>
      <c r="U222" s="61"/>
      <c r="V222" s="61"/>
      <c r="W222" s="61"/>
      <c r="X222" s="61"/>
      <c r="Y222" s="60"/>
      <c r="Z222" s="61"/>
      <c r="AA222" s="61"/>
      <c r="AB222" s="61"/>
      <c r="AC222" s="61"/>
      <c r="AD222" s="64" t="s">
        <v>25</v>
      </c>
    </row>
    <row r="223" spans="1:30" ht="17.25" thickBot="1">
      <c r="A223" s="73">
        <v>221</v>
      </c>
      <c r="B223" s="58" t="s">
        <v>3381</v>
      </c>
      <c r="C223" s="59" t="s">
        <v>1814</v>
      </c>
      <c r="D223" s="70" t="s">
        <v>104</v>
      </c>
      <c r="E223" s="59" t="s">
        <v>85</v>
      </c>
      <c r="F223" s="70" t="s">
        <v>3854</v>
      </c>
      <c r="G223" s="70">
        <v>1995</v>
      </c>
      <c r="H223" s="60">
        <v>0</v>
      </c>
      <c r="I223" s="61"/>
      <c r="J223" s="61"/>
      <c r="K223" s="61"/>
      <c r="L223" s="61"/>
      <c r="M223" s="60">
        <v>0</v>
      </c>
      <c r="N223" s="61"/>
      <c r="O223" s="61">
        <v>0</v>
      </c>
      <c r="P223" s="60">
        <v>0</v>
      </c>
      <c r="Q223" s="61"/>
      <c r="R223" s="72">
        <v>2</v>
      </c>
      <c r="S223" s="60"/>
      <c r="T223" s="61"/>
      <c r="U223" s="61"/>
      <c r="V223" s="61"/>
      <c r="W223" s="61"/>
      <c r="X223" s="61"/>
      <c r="Y223" s="60"/>
      <c r="Z223" s="61"/>
      <c r="AA223" s="61"/>
      <c r="AB223" s="61"/>
      <c r="AC223" s="61"/>
      <c r="AD223" s="64" t="s">
        <v>25</v>
      </c>
    </row>
    <row r="224" spans="1:30" ht="17.25" thickBot="1">
      <c r="A224" s="73">
        <v>222</v>
      </c>
      <c r="B224" s="58" t="s">
        <v>2751</v>
      </c>
      <c r="C224" s="59" t="s">
        <v>1811</v>
      </c>
      <c r="D224" s="70" t="s">
        <v>111</v>
      </c>
      <c r="E224" s="59" t="s">
        <v>87</v>
      </c>
      <c r="F224" s="70" t="s">
        <v>3855</v>
      </c>
      <c r="G224" s="70">
        <v>1995</v>
      </c>
      <c r="H224" s="60">
        <v>0</v>
      </c>
      <c r="I224" s="61"/>
      <c r="J224" s="61"/>
      <c r="K224" s="61"/>
      <c r="L224" s="61"/>
      <c r="M224" s="60">
        <v>0</v>
      </c>
      <c r="N224" s="61"/>
      <c r="O224" s="61">
        <v>0</v>
      </c>
      <c r="P224" s="60">
        <v>0</v>
      </c>
      <c r="Q224" s="61"/>
      <c r="R224" s="72">
        <v>4</v>
      </c>
      <c r="S224" s="60"/>
      <c r="T224" s="61"/>
      <c r="U224" s="61"/>
      <c r="V224" s="61"/>
      <c r="W224" s="61"/>
      <c r="X224" s="61"/>
      <c r="Y224" s="60"/>
      <c r="Z224" s="61"/>
      <c r="AA224" s="61"/>
      <c r="AB224" s="61"/>
      <c r="AC224" s="61"/>
      <c r="AD224" s="64" t="s">
        <v>25</v>
      </c>
    </row>
    <row r="225" spans="1:30" ht="17.25" thickBot="1">
      <c r="A225" s="73">
        <v>223</v>
      </c>
      <c r="B225" s="58" t="s">
        <v>3346</v>
      </c>
      <c r="C225" s="59" t="s">
        <v>1814</v>
      </c>
      <c r="D225" s="70" t="s">
        <v>2863</v>
      </c>
      <c r="E225" s="59" t="s">
        <v>87</v>
      </c>
      <c r="F225" s="70" t="s">
        <v>3605</v>
      </c>
      <c r="G225" s="70">
        <v>2000</v>
      </c>
      <c r="H225" s="71">
        <v>2</v>
      </c>
      <c r="I225" s="72">
        <v>105</v>
      </c>
      <c r="J225" s="72">
        <v>53</v>
      </c>
      <c r="K225" s="72">
        <v>19.399999999999999</v>
      </c>
      <c r="L225" s="72">
        <v>1.2</v>
      </c>
      <c r="M225" s="71">
        <v>1</v>
      </c>
      <c r="N225" s="72">
        <v>70</v>
      </c>
      <c r="O225" s="61">
        <v>0</v>
      </c>
      <c r="P225" s="71">
        <v>1</v>
      </c>
      <c r="Q225" s="72">
        <v>35</v>
      </c>
      <c r="R225" s="61">
        <v>0</v>
      </c>
      <c r="S225" s="71">
        <v>0.5</v>
      </c>
      <c r="T225" s="72">
        <v>1</v>
      </c>
      <c r="U225" s="72">
        <v>1</v>
      </c>
      <c r="V225" s="61">
        <v>0</v>
      </c>
      <c r="W225" s="61">
        <v>0</v>
      </c>
      <c r="X225" s="79">
        <v>0.41</v>
      </c>
      <c r="Y225" s="71">
        <v>1.3</v>
      </c>
      <c r="Z225" s="72">
        <v>0.7</v>
      </c>
      <c r="AA225" s="79">
        <v>0.6</v>
      </c>
      <c r="AB225" s="79">
        <v>0.52</v>
      </c>
      <c r="AC225" s="79">
        <v>1.07</v>
      </c>
      <c r="AD225" s="64" t="s">
        <v>25</v>
      </c>
    </row>
    <row r="226" spans="1:30" ht="17.25" thickBot="1">
      <c r="A226" s="73">
        <v>224</v>
      </c>
      <c r="B226" s="58" t="s">
        <v>3165</v>
      </c>
      <c r="C226" s="59" t="s">
        <v>1814</v>
      </c>
      <c r="D226" s="70" t="s">
        <v>103</v>
      </c>
      <c r="E226" s="59" t="s">
        <v>85</v>
      </c>
      <c r="F226" s="70" t="s">
        <v>3606</v>
      </c>
      <c r="G226" s="70">
        <v>1995</v>
      </c>
      <c r="H226" s="71">
        <v>3</v>
      </c>
      <c r="I226" s="72">
        <v>181</v>
      </c>
      <c r="J226" s="72">
        <v>60</v>
      </c>
      <c r="K226" s="72">
        <v>33.5</v>
      </c>
      <c r="L226" s="72">
        <v>2</v>
      </c>
      <c r="M226" s="71">
        <v>2</v>
      </c>
      <c r="N226" s="72">
        <v>90</v>
      </c>
      <c r="O226" s="72">
        <v>2</v>
      </c>
      <c r="P226" s="71">
        <v>1</v>
      </c>
      <c r="Q226" s="72">
        <v>1</v>
      </c>
      <c r="R226" s="61">
        <v>0</v>
      </c>
      <c r="S226" s="71">
        <v>1.33</v>
      </c>
      <c r="T226" s="72">
        <v>1</v>
      </c>
      <c r="U226" s="72">
        <v>4</v>
      </c>
      <c r="V226" s="78">
        <v>-3</v>
      </c>
      <c r="W226" s="78">
        <v>-1.49</v>
      </c>
      <c r="X226" s="78">
        <v>-1.99</v>
      </c>
      <c r="Y226" s="71">
        <v>1.6</v>
      </c>
      <c r="Z226" s="72">
        <v>4</v>
      </c>
      <c r="AA226" s="78">
        <v>-2.5</v>
      </c>
      <c r="AB226" s="78">
        <v>-1.23</v>
      </c>
      <c r="AC226" s="78">
        <v>-1.58</v>
      </c>
      <c r="AD226" s="64" t="s">
        <v>25</v>
      </c>
    </row>
    <row r="227" spans="1:30" ht="17.25" thickBot="1">
      <c r="A227" s="73">
        <v>225</v>
      </c>
      <c r="B227" s="58" t="s">
        <v>2873</v>
      </c>
      <c r="C227" s="59" t="s">
        <v>1814</v>
      </c>
      <c r="D227" s="70" t="s">
        <v>104</v>
      </c>
      <c r="E227" s="59" t="s">
        <v>81</v>
      </c>
      <c r="F227" s="70" t="s">
        <v>3856</v>
      </c>
      <c r="G227" s="70">
        <v>2003</v>
      </c>
      <c r="H227" s="60">
        <v>0</v>
      </c>
      <c r="I227" s="61"/>
      <c r="J227" s="61"/>
      <c r="K227" s="61"/>
      <c r="L227" s="61"/>
      <c r="M227" s="60">
        <v>0</v>
      </c>
      <c r="N227" s="61"/>
      <c r="O227" s="61">
        <v>0</v>
      </c>
      <c r="P227" s="60">
        <v>0</v>
      </c>
      <c r="Q227" s="61"/>
      <c r="R227" s="72">
        <v>2</v>
      </c>
      <c r="S227" s="60"/>
      <c r="T227" s="61"/>
      <c r="U227" s="61"/>
      <c r="V227" s="61"/>
      <c r="W227" s="61"/>
      <c r="X227" s="61"/>
      <c r="Y227" s="60"/>
      <c r="Z227" s="61"/>
      <c r="AA227" s="61"/>
      <c r="AB227" s="61"/>
      <c r="AC227" s="61"/>
      <c r="AD227" s="64" t="s">
        <v>25</v>
      </c>
    </row>
    <row r="228" spans="1:30" ht="17.25" thickBot="1">
      <c r="A228" s="73">
        <v>226</v>
      </c>
      <c r="B228" s="58" t="s">
        <v>3857</v>
      </c>
      <c r="C228" s="59" t="s">
        <v>1814</v>
      </c>
      <c r="D228" s="70" t="s">
        <v>104</v>
      </c>
      <c r="E228" s="59" t="s">
        <v>96</v>
      </c>
      <c r="F228" s="70" t="s">
        <v>3858</v>
      </c>
      <c r="G228" s="70">
        <v>2001</v>
      </c>
      <c r="H228" s="60">
        <v>0</v>
      </c>
      <c r="I228" s="61"/>
      <c r="J228" s="61"/>
      <c r="K228" s="61"/>
      <c r="L228" s="61"/>
      <c r="M228" s="60">
        <v>0</v>
      </c>
      <c r="N228" s="61"/>
      <c r="O228" s="61">
        <v>0</v>
      </c>
      <c r="P228" s="60">
        <v>0</v>
      </c>
      <c r="Q228" s="61"/>
      <c r="R228" s="72">
        <v>1</v>
      </c>
      <c r="S228" s="60"/>
      <c r="T228" s="61"/>
      <c r="U228" s="61"/>
      <c r="V228" s="61"/>
      <c r="W228" s="61"/>
      <c r="X228" s="61"/>
      <c r="Y228" s="60"/>
      <c r="Z228" s="61"/>
      <c r="AA228" s="61"/>
      <c r="AB228" s="61"/>
      <c r="AC228" s="61"/>
      <c r="AD228" s="64" t="s">
        <v>25</v>
      </c>
    </row>
    <row r="229" spans="1:30" ht="17.25" thickBot="1">
      <c r="A229" s="73">
        <v>227</v>
      </c>
      <c r="B229" s="58" t="s">
        <v>209</v>
      </c>
      <c r="C229" s="59" t="s">
        <v>1827</v>
      </c>
      <c r="D229" s="70" t="s">
        <v>103</v>
      </c>
      <c r="E229" s="59" t="s">
        <v>71</v>
      </c>
      <c r="F229" s="70" t="s">
        <v>3607</v>
      </c>
      <c r="G229" s="70">
        <v>1995</v>
      </c>
      <c r="H229" s="71">
        <v>5</v>
      </c>
      <c r="I229" s="72">
        <v>83</v>
      </c>
      <c r="J229" s="72">
        <v>17</v>
      </c>
      <c r="K229" s="72">
        <v>15.4</v>
      </c>
      <c r="L229" s="72">
        <v>0.9</v>
      </c>
      <c r="M229" s="60">
        <v>0</v>
      </c>
      <c r="N229" s="61"/>
      <c r="O229" s="61">
        <v>0</v>
      </c>
      <c r="P229" s="71">
        <v>5</v>
      </c>
      <c r="Q229" s="72">
        <v>17</v>
      </c>
      <c r="R229" s="72">
        <v>1</v>
      </c>
      <c r="S229" s="71">
        <v>2.6</v>
      </c>
      <c r="T229" s="72">
        <v>4</v>
      </c>
      <c r="U229" s="72">
        <v>1</v>
      </c>
      <c r="V229" s="79">
        <v>3</v>
      </c>
      <c r="W229" s="79">
        <v>3.25</v>
      </c>
      <c r="X229" s="79">
        <v>2.27</v>
      </c>
      <c r="Y229" s="71">
        <v>1.8</v>
      </c>
      <c r="Z229" s="72">
        <v>1.3</v>
      </c>
      <c r="AA229" s="79">
        <v>0.5</v>
      </c>
      <c r="AB229" s="79">
        <v>0.54</v>
      </c>
      <c r="AC229" s="79">
        <v>0.21</v>
      </c>
      <c r="AD229" s="64" t="s">
        <v>25</v>
      </c>
    </row>
    <row r="230" spans="1:30" ht="17.25" thickBot="1">
      <c r="A230" s="73">
        <v>228</v>
      </c>
      <c r="B230" s="58" t="s">
        <v>3166</v>
      </c>
      <c r="C230" s="59" t="s">
        <v>1827</v>
      </c>
      <c r="D230" s="70" t="s">
        <v>102</v>
      </c>
      <c r="E230" s="59" t="s">
        <v>69</v>
      </c>
      <c r="F230" s="70" t="s">
        <v>3357</v>
      </c>
      <c r="G230" s="70">
        <v>2003</v>
      </c>
      <c r="H230" s="71">
        <v>3</v>
      </c>
      <c r="I230" s="72">
        <v>177</v>
      </c>
      <c r="J230" s="72">
        <v>59</v>
      </c>
      <c r="K230" s="72">
        <v>32.799999999999997</v>
      </c>
      <c r="L230" s="72">
        <v>2</v>
      </c>
      <c r="M230" s="71">
        <v>2</v>
      </c>
      <c r="N230" s="72">
        <v>77</v>
      </c>
      <c r="O230" s="72">
        <v>1</v>
      </c>
      <c r="P230" s="71">
        <v>1</v>
      </c>
      <c r="Q230" s="72">
        <v>24</v>
      </c>
      <c r="R230" s="61">
        <v>0</v>
      </c>
      <c r="S230" s="71">
        <v>1</v>
      </c>
      <c r="T230" s="72">
        <v>1</v>
      </c>
      <c r="U230" s="72">
        <v>4</v>
      </c>
      <c r="V230" s="78">
        <v>-3</v>
      </c>
      <c r="W230" s="78">
        <v>-1.53</v>
      </c>
      <c r="X230" s="78">
        <v>-1.53</v>
      </c>
      <c r="Y230" s="71">
        <v>2.2000000000000002</v>
      </c>
      <c r="Z230" s="72">
        <v>3.3</v>
      </c>
      <c r="AA230" s="78">
        <v>-1.1000000000000001</v>
      </c>
      <c r="AB230" s="78">
        <v>-0.56000000000000005</v>
      </c>
      <c r="AC230" s="78">
        <v>-0.76</v>
      </c>
      <c r="AD230" s="64" t="s">
        <v>25</v>
      </c>
    </row>
    <row r="231" spans="1:30" ht="17.25" thickBot="1">
      <c r="A231" s="73">
        <v>229</v>
      </c>
      <c r="B231" s="58" t="s">
        <v>1975</v>
      </c>
      <c r="C231" s="59" t="s">
        <v>1824</v>
      </c>
      <c r="D231" s="70" t="s">
        <v>104</v>
      </c>
      <c r="E231" s="59" t="s">
        <v>73</v>
      </c>
      <c r="F231" s="70" t="s">
        <v>3859</v>
      </c>
      <c r="G231" s="70">
        <v>1998</v>
      </c>
      <c r="H231" s="60">
        <v>0</v>
      </c>
      <c r="I231" s="61"/>
      <c r="J231" s="61"/>
      <c r="K231" s="61"/>
      <c r="L231" s="61"/>
      <c r="M231" s="60">
        <v>0</v>
      </c>
      <c r="N231" s="61"/>
      <c r="O231" s="61">
        <v>0</v>
      </c>
      <c r="P231" s="60">
        <v>0</v>
      </c>
      <c r="Q231" s="61"/>
      <c r="R231" s="72">
        <v>6</v>
      </c>
      <c r="S231" s="60"/>
      <c r="T231" s="61"/>
      <c r="U231" s="61"/>
      <c r="V231" s="61"/>
      <c r="W231" s="61"/>
      <c r="X231" s="61"/>
      <c r="Y231" s="60"/>
      <c r="Z231" s="61"/>
      <c r="AA231" s="61"/>
      <c r="AB231" s="61"/>
      <c r="AC231" s="61"/>
      <c r="AD231" s="64" t="s">
        <v>25</v>
      </c>
    </row>
    <row r="232" spans="1:30" ht="17.25" thickBot="1">
      <c r="A232" s="73">
        <v>230</v>
      </c>
      <c r="B232" s="58" t="s">
        <v>210</v>
      </c>
      <c r="C232" s="59" t="s">
        <v>1814</v>
      </c>
      <c r="D232" s="70" t="s">
        <v>1821</v>
      </c>
      <c r="E232" s="59" t="s">
        <v>91</v>
      </c>
      <c r="F232" s="70" t="s">
        <v>3374</v>
      </c>
      <c r="G232" s="70">
        <v>1992</v>
      </c>
      <c r="H232" s="71">
        <v>5</v>
      </c>
      <c r="I232" s="72">
        <v>38</v>
      </c>
      <c r="J232" s="72">
        <v>8</v>
      </c>
      <c r="K232" s="72">
        <v>7</v>
      </c>
      <c r="L232" s="72">
        <v>0.4</v>
      </c>
      <c r="M232" s="60">
        <v>0</v>
      </c>
      <c r="N232" s="61"/>
      <c r="O232" s="61">
        <v>0</v>
      </c>
      <c r="P232" s="71">
        <v>5</v>
      </c>
      <c r="Q232" s="72">
        <v>8</v>
      </c>
      <c r="R232" s="72">
        <v>1</v>
      </c>
      <c r="S232" s="71">
        <v>1.4</v>
      </c>
      <c r="T232" s="72">
        <v>1</v>
      </c>
      <c r="U232" s="72">
        <v>2</v>
      </c>
      <c r="V232" s="78">
        <v>-1</v>
      </c>
      <c r="W232" s="78">
        <v>-2.37</v>
      </c>
      <c r="X232" s="78">
        <v>-2.73</v>
      </c>
      <c r="Y232" s="71">
        <v>1</v>
      </c>
      <c r="Z232" s="72">
        <v>1.8</v>
      </c>
      <c r="AA232" s="78">
        <v>-0.8</v>
      </c>
      <c r="AB232" s="78">
        <v>-1.91</v>
      </c>
      <c r="AC232" s="78">
        <v>-1.28</v>
      </c>
      <c r="AD232" s="64" t="s">
        <v>25</v>
      </c>
    </row>
    <row r="233" spans="1:30" ht="17.25" thickBot="1">
      <c r="A233" s="73">
        <v>231</v>
      </c>
      <c r="B233" s="58" t="s">
        <v>211</v>
      </c>
      <c r="C233" s="59" t="s">
        <v>1831</v>
      </c>
      <c r="D233" s="70" t="s">
        <v>102</v>
      </c>
      <c r="E233" s="59" t="s">
        <v>67</v>
      </c>
      <c r="F233" s="70" t="s">
        <v>3608</v>
      </c>
      <c r="G233" s="70">
        <v>1999</v>
      </c>
      <c r="H233" s="71">
        <v>5</v>
      </c>
      <c r="I233" s="72">
        <v>297</v>
      </c>
      <c r="J233" s="72">
        <v>59</v>
      </c>
      <c r="K233" s="72">
        <v>55</v>
      </c>
      <c r="L233" s="72">
        <v>3.3</v>
      </c>
      <c r="M233" s="71">
        <v>4</v>
      </c>
      <c r="N233" s="72">
        <v>69</v>
      </c>
      <c r="O233" s="61">
        <v>0</v>
      </c>
      <c r="P233" s="71">
        <v>1</v>
      </c>
      <c r="Q233" s="72">
        <v>21</v>
      </c>
      <c r="R233" s="72">
        <v>1</v>
      </c>
      <c r="S233" s="71">
        <v>1.2</v>
      </c>
      <c r="T233" s="72">
        <v>6</v>
      </c>
      <c r="U233" s="72">
        <v>5</v>
      </c>
      <c r="V233" s="79">
        <v>1</v>
      </c>
      <c r="W233" s="79">
        <v>0.3</v>
      </c>
      <c r="X233" s="78">
        <v>-2.66</v>
      </c>
      <c r="Y233" s="71">
        <v>5.4</v>
      </c>
      <c r="Z233" s="72">
        <v>4</v>
      </c>
      <c r="AA233" s="79">
        <v>1.4</v>
      </c>
      <c r="AB233" s="79">
        <v>0.43</v>
      </c>
      <c r="AC233" s="78">
        <v>-1.17</v>
      </c>
      <c r="AD233" s="64" t="s">
        <v>25</v>
      </c>
    </row>
    <row r="234" spans="1:30" ht="17.25" thickBot="1">
      <c r="A234" s="73">
        <v>232</v>
      </c>
      <c r="B234" s="58" t="s">
        <v>212</v>
      </c>
      <c r="C234" s="59" t="s">
        <v>1829</v>
      </c>
      <c r="D234" s="70" t="s">
        <v>103</v>
      </c>
      <c r="E234" s="59" t="s">
        <v>96</v>
      </c>
      <c r="F234" s="70" t="s">
        <v>3609</v>
      </c>
      <c r="G234" s="70">
        <v>1996</v>
      </c>
      <c r="H234" s="71">
        <v>2</v>
      </c>
      <c r="I234" s="72">
        <v>140</v>
      </c>
      <c r="J234" s="72">
        <v>70</v>
      </c>
      <c r="K234" s="72">
        <v>25.9</v>
      </c>
      <c r="L234" s="72">
        <v>1.6</v>
      </c>
      <c r="M234" s="71">
        <v>2</v>
      </c>
      <c r="N234" s="72">
        <v>70</v>
      </c>
      <c r="O234" s="72">
        <v>1</v>
      </c>
      <c r="P234" s="60">
        <v>0</v>
      </c>
      <c r="Q234" s="61"/>
      <c r="R234" s="61">
        <v>0</v>
      </c>
      <c r="S234" s="60">
        <v>0</v>
      </c>
      <c r="T234" s="61">
        <v>0</v>
      </c>
      <c r="U234" s="72">
        <v>3</v>
      </c>
      <c r="V234" s="78">
        <v>-3</v>
      </c>
      <c r="W234" s="78">
        <v>-1.93</v>
      </c>
      <c r="X234" s="78">
        <v>-1.48</v>
      </c>
      <c r="Y234" s="71">
        <v>2.9</v>
      </c>
      <c r="Z234" s="72">
        <v>3.3</v>
      </c>
      <c r="AA234" s="78">
        <v>-0.3</v>
      </c>
      <c r="AB234" s="78">
        <v>-0.21</v>
      </c>
      <c r="AC234" s="78">
        <v>-0.44</v>
      </c>
      <c r="AD234" s="64" t="s">
        <v>25</v>
      </c>
    </row>
    <row r="235" spans="1:30" ht="17.25" thickBot="1">
      <c r="A235" s="73">
        <v>233</v>
      </c>
      <c r="B235" s="58" t="s">
        <v>212</v>
      </c>
      <c r="C235" s="59" t="s">
        <v>1829</v>
      </c>
      <c r="D235" s="70" t="s">
        <v>103</v>
      </c>
      <c r="E235" s="59" t="s">
        <v>75</v>
      </c>
      <c r="F235" s="70" t="s">
        <v>3609</v>
      </c>
      <c r="G235" s="70">
        <v>1996</v>
      </c>
      <c r="H235" s="71">
        <v>2</v>
      </c>
      <c r="I235" s="72">
        <v>45</v>
      </c>
      <c r="J235" s="72">
        <v>23</v>
      </c>
      <c r="K235" s="72">
        <v>8.3000000000000007</v>
      </c>
      <c r="L235" s="72">
        <v>0.5</v>
      </c>
      <c r="M235" s="60">
        <v>0</v>
      </c>
      <c r="N235" s="61"/>
      <c r="O235" s="61">
        <v>0</v>
      </c>
      <c r="P235" s="71">
        <v>2</v>
      </c>
      <c r="Q235" s="72">
        <v>23</v>
      </c>
      <c r="R235" s="61">
        <v>0</v>
      </c>
      <c r="S235" s="71">
        <v>2</v>
      </c>
      <c r="T235" s="72">
        <v>1</v>
      </c>
      <c r="U235" s="61">
        <v>0</v>
      </c>
      <c r="V235" s="79">
        <v>1</v>
      </c>
      <c r="W235" s="79">
        <v>2</v>
      </c>
      <c r="X235" s="79">
        <v>3.09</v>
      </c>
      <c r="Y235" s="71">
        <v>0.7</v>
      </c>
      <c r="Z235" s="72">
        <v>0.5</v>
      </c>
      <c r="AA235" s="79">
        <v>0.2</v>
      </c>
      <c r="AB235" s="79">
        <v>0.49</v>
      </c>
      <c r="AC235" s="79">
        <v>1.92</v>
      </c>
      <c r="AD235" s="64" t="s">
        <v>25</v>
      </c>
    </row>
    <row r="236" spans="1:30" ht="17.25" thickBot="1">
      <c r="A236" s="73">
        <v>234</v>
      </c>
      <c r="B236" s="58" t="s">
        <v>2703</v>
      </c>
      <c r="C236" s="59" t="s">
        <v>1853</v>
      </c>
      <c r="D236" s="70" t="s">
        <v>102</v>
      </c>
      <c r="E236" s="59" t="s">
        <v>81</v>
      </c>
      <c r="F236" s="70" t="s">
        <v>3610</v>
      </c>
      <c r="G236" s="70">
        <v>2001</v>
      </c>
      <c r="H236" s="71">
        <v>6</v>
      </c>
      <c r="I236" s="72">
        <v>509</v>
      </c>
      <c r="J236" s="72">
        <v>85</v>
      </c>
      <c r="K236" s="72">
        <v>94.3</v>
      </c>
      <c r="L236" s="72">
        <v>5.7</v>
      </c>
      <c r="M236" s="71">
        <v>6</v>
      </c>
      <c r="N236" s="72">
        <v>85</v>
      </c>
      <c r="O236" s="72">
        <v>4</v>
      </c>
      <c r="P236" s="60">
        <v>0</v>
      </c>
      <c r="Q236" s="61"/>
      <c r="R236" s="61">
        <v>0</v>
      </c>
      <c r="S236" s="71">
        <v>0.83</v>
      </c>
      <c r="T236" s="72">
        <v>5</v>
      </c>
      <c r="U236" s="72">
        <v>5</v>
      </c>
      <c r="V236" s="61">
        <v>0</v>
      </c>
      <c r="W236" s="61">
        <v>0</v>
      </c>
      <c r="X236" s="79">
        <v>2.9</v>
      </c>
      <c r="Y236" s="71">
        <v>11</v>
      </c>
      <c r="Z236" s="72">
        <v>5.5</v>
      </c>
      <c r="AA236" s="79">
        <v>5.5</v>
      </c>
      <c r="AB236" s="79">
        <v>0.97</v>
      </c>
      <c r="AC236" s="79">
        <v>1.69</v>
      </c>
      <c r="AD236" s="64" t="s">
        <v>25</v>
      </c>
    </row>
    <row r="237" spans="1:30" ht="17.25" thickBot="1">
      <c r="A237" s="73">
        <v>235</v>
      </c>
      <c r="B237" s="58" t="s">
        <v>371</v>
      </c>
      <c r="C237" s="59" t="s">
        <v>1873</v>
      </c>
      <c r="D237" s="70" t="s">
        <v>111</v>
      </c>
      <c r="E237" s="59" t="s">
        <v>63</v>
      </c>
      <c r="F237" s="70" t="s">
        <v>3860</v>
      </c>
      <c r="G237" s="70">
        <v>2002</v>
      </c>
      <c r="H237" s="60">
        <v>0</v>
      </c>
      <c r="I237" s="61"/>
      <c r="J237" s="61"/>
      <c r="K237" s="61"/>
      <c r="L237" s="61"/>
      <c r="M237" s="60">
        <v>0</v>
      </c>
      <c r="N237" s="61"/>
      <c r="O237" s="61">
        <v>0</v>
      </c>
      <c r="P237" s="60">
        <v>0</v>
      </c>
      <c r="Q237" s="61"/>
      <c r="R237" s="72">
        <v>1</v>
      </c>
      <c r="S237" s="60"/>
      <c r="T237" s="61"/>
      <c r="U237" s="61"/>
      <c r="V237" s="61"/>
      <c r="W237" s="61"/>
      <c r="X237" s="61"/>
      <c r="Y237" s="60"/>
      <c r="Z237" s="61"/>
      <c r="AA237" s="61"/>
      <c r="AB237" s="61"/>
      <c r="AC237" s="61"/>
      <c r="AD237" s="64" t="s">
        <v>25</v>
      </c>
    </row>
    <row r="238" spans="1:30" ht="17.25" thickBot="1">
      <c r="A238" s="73">
        <v>236</v>
      </c>
      <c r="B238" s="58" t="s">
        <v>213</v>
      </c>
      <c r="C238" s="59" t="s">
        <v>1814</v>
      </c>
      <c r="D238" s="70" t="s">
        <v>104</v>
      </c>
      <c r="E238" s="59" t="s">
        <v>81</v>
      </c>
      <c r="F238" s="70" t="s">
        <v>3611</v>
      </c>
      <c r="G238" s="70">
        <v>1999</v>
      </c>
      <c r="H238" s="71">
        <v>1</v>
      </c>
      <c r="I238" s="72">
        <v>75</v>
      </c>
      <c r="J238" s="72">
        <v>75</v>
      </c>
      <c r="K238" s="72">
        <v>13.9</v>
      </c>
      <c r="L238" s="72">
        <v>0.8</v>
      </c>
      <c r="M238" s="71">
        <v>1</v>
      </c>
      <c r="N238" s="72">
        <v>75</v>
      </c>
      <c r="O238" s="61">
        <v>0</v>
      </c>
      <c r="P238" s="60">
        <v>0</v>
      </c>
      <c r="Q238" s="61"/>
      <c r="R238" s="61">
        <v>0</v>
      </c>
      <c r="S238" s="71">
        <v>1</v>
      </c>
      <c r="T238" s="72">
        <v>1</v>
      </c>
      <c r="U238" s="72">
        <v>1</v>
      </c>
      <c r="V238" s="61">
        <v>0</v>
      </c>
      <c r="W238" s="61">
        <v>0</v>
      </c>
      <c r="X238" s="79">
        <v>0.19</v>
      </c>
      <c r="Y238" s="71">
        <v>1.4</v>
      </c>
      <c r="Z238" s="72">
        <v>1.2</v>
      </c>
      <c r="AA238" s="79">
        <v>0.1</v>
      </c>
      <c r="AB238" s="79">
        <v>0.15</v>
      </c>
      <c r="AC238" s="78">
        <v>-0.84</v>
      </c>
      <c r="AD238" s="64" t="s">
        <v>25</v>
      </c>
    </row>
    <row r="239" spans="1:30" ht="17.25" thickBot="1">
      <c r="A239" s="73">
        <v>237</v>
      </c>
      <c r="B239" s="58" t="s">
        <v>214</v>
      </c>
      <c r="C239" s="59" t="s">
        <v>1838</v>
      </c>
      <c r="D239" s="70" t="s">
        <v>103</v>
      </c>
      <c r="E239" s="59" t="s">
        <v>77</v>
      </c>
      <c r="F239" s="70" t="s">
        <v>3612</v>
      </c>
      <c r="G239" s="70">
        <v>1998</v>
      </c>
      <c r="H239" s="71">
        <v>6</v>
      </c>
      <c r="I239" s="72">
        <v>472</v>
      </c>
      <c r="J239" s="72">
        <v>79</v>
      </c>
      <c r="K239" s="72">
        <v>87.4</v>
      </c>
      <c r="L239" s="72">
        <v>5.2</v>
      </c>
      <c r="M239" s="71">
        <v>6</v>
      </c>
      <c r="N239" s="72">
        <v>79</v>
      </c>
      <c r="O239" s="72">
        <v>3</v>
      </c>
      <c r="P239" s="60">
        <v>0</v>
      </c>
      <c r="Q239" s="61"/>
      <c r="R239" s="61">
        <v>0</v>
      </c>
      <c r="S239" s="71">
        <v>1</v>
      </c>
      <c r="T239" s="72">
        <v>8</v>
      </c>
      <c r="U239" s="72">
        <v>6</v>
      </c>
      <c r="V239" s="79">
        <v>2</v>
      </c>
      <c r="W239" s="79">
        <v>0.38</v>
      </c>
      <c r="X239" s="79">
        <v>3.03</v>
      </c>
      <c r="Y239" s="71">
        <v>8.9</v>
      </c>
      <c r="Z239" s="72">
        <v>5.9</v>
      </c>
      <c r="AA239" s="79">
        <v>2.9</v>
      </c>
      <c r="AB239" s="79">
        <v>0.56000000000000005</v>
      </c>
      <c r="AC239" s="79">
        <v>0.1</v>
      </c>
      <c r="AD239" s="64" t="s">
        <v>25</v>
      </c>
    </row>
    <row r="240" spans="1:30" ht="17.25" thickBot="1">
      <c r="A240" s="73">
        <v>238</v>
      </c>
      <c r="B240" s="58" t="s">
        <v>215</v>
      </c>
      <c r="C240" s="59" t="s">
        <v>1827</v>
      </c>
      <c r="D240" s="70" t="s">
        <v>103</v>
      </c>
      <c r="E240" s="59" t="s">
        <v>77</v>
      </c>
      <c r="F240" s="70" t="s">
        <v>3528</v>
      </c>
      <c r="G240" s="70">
        <v>1996</v>
      </c>
      <c r="H240" s="71">
        <v>6</v>
      </c>
      <c r="I240" s="72">
        <v>468</v>
      </c>
      <c r="J240" s="72">
        <v>78</v>
      </c>
      <c r="K240" s="72">
        <v>86.7</v>
      </c>
      <c r="L240" s="72">
        <v>5.2</v>
      </c>
      <c r="M240" s="71">
        <v>6</v>
      </c>
      <c r="N240" s="72">
        <v>78</v>
      </c>
      <c r="O240" s="72">
        <v>3</v>
      </c>
      <c r="P240" s="60">
        <v>0</v>
      </c>
      <c r="Q240" s="61"/>
      <c r="R240" s="61">
        <v>0</v>
      </c>
      <c r="S240" s="71">
        <v>1</v>
      </c>
      <c r="T240" s="72">
        <v>8</v>
      </c>
      <c r="U240" s="72">
        <v>8</v>
      </c>
      <c r="V240" s="61">
        <v>0</v>
      </c>
      <c r="W240" s="61">
        <v>0</v>
      </c>
      <c r="X240" s="61">
        <v>0</v>
      </c>
      <c r="Y240" s="71">
        <v>9.3000000000000007</v>
      </c>
      <c r="Z240" s="72">
        <v>7.2</v>
      </c>
      <c r="AA240" s="79">
        <v>2</v>
      </c>
      <c r="AB240" s="79">
        <v>0.39</v>
      </c>
      <c r="AC240" s="78">
        <v>-1.1599999999999999</v>
      </c>
      <c r="AD240" s="64" t="s">
        <v>25</v>
      </c>
    </row>
    <row r="241" spans="1:30" ht="17.25" thickBot="1">
      <c r="A241" s="73">
        <v>239</v>
      </c>
      <c r="B241" s="58" t="s">
        <v>2985</v>
      </c>
      <c r="C241" s="59" t="s">
        <v>1824</v>
      </c>
      <c r="D241" s="70" t="s">
        <v>102</v>
      </c>
      <c r="E241" s="59" t="s">
        <v>63</v>
      </c>
      <c r="F241" s="70" t="s">
        <v>3350</v>
      </c>
      <c r="G241" s="70">
        <v>1997</v>
      </c>
      <c r="H241" s="71">
        <v>4</v>
      </c>
      <c r="I241" s="72">
        <v>117</v>
      </c>
      <c r="J241" s="72">
        <v>29</v>
      </c>
      <c r="K241" s="72">
        <v>21.7</v>
      </c>
      <c r="L241" s="72">
        <v>1.3</v>
      </c>
      <c r="M241" s="71">
        <v>1</v>
      </c>
      <c r="N241" s="72">
        <v>76</v>
      </c>
      <c r="O241" s="61">
        <v>0</v>
      </c>
      <c r="P241" s="71">
        <v>3</v>
      </c>
      <c r="Q241" s="72">
        <v>14</v>
      </c>
      <c r="R241" s="61">
        <v>0</v>
      </c>
      <c r="S241" s="71">
        <v>2</v>
      </c>
      <c r="T241" s="72">
        <v>5</v>
      </c>
      <c r="U241" s="72">
        <v>2</v>
      </c>
      <c r="V241" s="79">
        <v>3</v>
      </c>
      <c r="W241" s="79">
        <v>2.31</v>
      </c>
      <c r="X241" s="79">
        <v>1.88</v>
      </c>
      <c r="Y241" s="71">
        <v>3.9</v>
      </c>
      <c r="Z241" s="72">
        <v>1.7</v>
      </c>
      <c r="AA241" s="79">
        <v>2.2000000000000002</v>
      </c>
      <c r="AB241" s="79">
        <v>1.69</v>
      </c>
      <c r="AC241" s="79">
        <v>0.97</v>
      </c>
      <c r="AD241" s="64" t="s">
        <v>25</v>
      </c>
    </row>
    <row r="242" spans="1:30" ht="17.25" thickBot="1">
      <c r="A242" s="73">
        <v>240</v>
      </c>
      <c r="B242" s="58" t="s">
        <v>216</v>
      </c>
      <c r="C242" s="59" t="s">
        <v>1857</v>
      </c>
      <c r="D242" s="70" t="s">
        <v>102</v>
      </c>
      <c r="E242" s="59" t="s">
        <v>75</v>
      </c>
      <c r="F242" s="70" t="s">
        <v>3387</v>
      </c>
      <c r="G242" s="70">
        <v>1991</v>
      </c>
      <c r="H242" s="71">
        <v>6</v>
      </c>
      <c r="I242" s="72">
        <v>451</v>
      </c>
      <c r="J242" s="72">
        <v>75</v>
      </c>
      <c r="K242" s="72">
        <v>83.5</v>
      </c>
      <c r="L242" s="72">
        <v>5</v>
      </c>
      <c r="M242" s="71">
        <v>6</v>
      </c>
      <c r="N242" s="72">
        <v>75</v>
      </c>
      <c r="O242" s="72">
        <v>1</v>
      </c>
      <c r="P242" s="60">
        <v>0</v>
      </c>
      <c r="Q242" s="61"/>
      <c r="R242" s="61">
        <v>0</v>
      </c>
      <c r="S242" s="71">
        <v>1.33</v>
      </c>
      <c r="T242" s="72">
        <v>3</v>
      </c>
      <c r="U242" s="72">
        <v>8</v>
      </c>
      <c r="V242" s="78">
        <v>-5</v>
      </c>
      <c r="W242" s="78">
        <v>-1</v>
      </c>
      <c r="X242" s="78">
        <v>-1</v>
      </c>
      <c r="Y242" s="71">
        <v>3.5</v>
      </c>
      <c r="Z242" s="72">
        <v>10.6</v>
      </c>
      <c r="AA242" s="78">
        <v>-7.1</v>
      </c>
      <c r="AB242" s="78">
        <v>-1.42</v>
      </c>
      <c r="AC242" s="78">
        <v>-0.87</v>
      </c>
      <c r="AD242" s="64" t="s">
        <v>25</v>
      </c>
    </row>
    <row r="243" spans="1:30" ht="17.25" thickBot="1">
      <c r="A243" s="73">
        <v>241</v>
      </c>
      <c r="B243" s="58" t="s">
        <v>1953</v>
      </c>
      <c r="C243" s="59" t="s">
        <v>1824</v>
      </c>
      <c r="D243" s="70" t="s">
        <v>1812</v>
      </c>
      <c r="E243" s="59" t="s">
        <v>73</v>
      </c>
      <c r="F243" s="70" t="s">
        <v>3613</v>
      </c>
      <c r="G243" s="70">
        <v>2001</v>
      </c>
      <c r="H243" s="71">
        <v>6</v>
      </c>
      <c r="I243" s="72">
        <v>283</v>
      </c>
      <c r="J243" s="72">
        <v>47</v>
      </c>
      <c r="K243" s="72">
        <v>52.4</v>
      </c>
      <c r="L243" s="72">
        <v>3.1</v>
      </c>
      <c r="M243" s="71">
        <v>2</v>
      </c>
      <c r="N243" s="72">
        <v>82</v>
      </c>
      <c r="O243" s="61">
        <v>0</v>
      </c>
      <c r="P243" s="71">
        <v>4</v>
      </c>
      <c r="Q243" s="72">
        <v>30</v>
      </c>
      <c r="R243" s="61">
        <v>0</v>
      </c>
      <c r="S243" s="71">
        <v>2.5</v>
      </c>
      <c r="T243" s="72">
        <v>9</v>
      </c>
      <c r="U243" s="72">
        <v>4</v>
      </c>
      <c r="V243" s="79">
        <v>5</v>
      </c>
      <c r="W243" s="79">
        <v>1.59</v>
      </c>
      <c r="X243" s="78">
        <v>-0.16</v>
      </c>
      <c r="Y243" s="71">
        <v>6.4</v>
      </c>
      <c r="Z243" s="72">
        <v>5.0999999999999996</v>
      </c>
      <c r="AA243" s="79">
        <v>1.3</v>
      </c>
      <c r="AB243" s="79">
        <v>0.42</v>
      </c>
      <c r="AC243" s="78">
        <v>-0.03</v>
      </c>
      <c r="AD243" s="64" t="s">
        <v>25</v>
      </c>
    </row>
    <row r="244" spans="1:30" ht="17.25" thickBot="1">
      <c r="A244" s="73">
        <v>242</v>
      </c>
      <c r="B244" s="58" t="s">
        <v>217</v>
      </c>
      <c r="C244" s="59" t="s">
        <v>1824</v>
      </c>
      <c r="D244" s="70" t="s">
        <v>103</v>
      </c>
      <c r="E244" s="59" t="s">
        <v>67</v>
      </c>
      <c r="F244" s="70" t="s">
        <v>3614</v>
      </c>
      <c r="G244" s="70">
        <v>1996</v>
      </c>
      <c r="H244" s="71">
        <v>4</v>
      </c>
      <c r="I244" s="72">
        <v>284</v>
      </c>
      <c r="J244" s="72">
        <v>71</v>
      </c>
      <c r="K244" s="72">
        <v>52.6</v>
      </c>
      <c r="L244" s="72">
        <v>3.2</v>
      </c>
      <c r="M244" s="71">
        <v>4</v>
      </c>
      <c r="N244" s="72">
        <v>71</v>
      </c>
      <c r="O244" s="72">
        <v>1</v>
      </c>
      <c r="P244" s="60">
        <v>0</v>
      </c>
      <c r="Q244" s="61"/>
      <c r="R244" s="61">
        <v>0</v>
      </c>
      <c r="S244" s="71">
        <v>0.75</v>
      </c>
      <c r="T244" s="72">
        <v>6</v>
      </c>
      <c r="U244" s="72">
        <v>4</v>
      </c>
      <c r="V244" s="79">
        <v>2</v>
      </c>
      <c r="W244" s="79">
        <v>0.63</v>
      </c>
      <c r="X244" s="78">
        <v>-1.83</v>
      </c>
      <c r="Y244" s="71">
        <v>5.7</v>
      </c>
      <c r="Z244" s="72">
        <v>3.9</v>
      </c>
      <c r="AA244" s="79">
        <v>1.8</v>
      </c>
      <c r="AB244" s="79">
        <v>0.57999999999999996</v>
      </c>
      <c r="AC244" s="78">
        <v>-0.8</v>
      </c>
      <c r="AD244" s="64" t="s">
        <v>25</v>
      </c>
    </row>
    <row r="245" spans="1:30" ht="17.25" thickBot="1">
      <c r="A245" s="73">
        <v>243</v>
      </c>
      <c r="B245" s="58" t="s">
        <v>2704</v>
      </c>
      <c r="C245" s="59" t="s">
        <v>1814</v>
      </c>
      <c r="D245" s="70" t="s">
        <v>1835</v>
      </c>
      <c r="E245" s="59" t="s">
        <v>2668</v>
      </c>
      <c r="F245" s="70" t="s">
        <v>3615</v>
      </c>
      <c r="G245" s="70">
        <v>2000</v>
      </c>
      <c r="H245" s="71">
        <v>4</v>
      </c>
      <c r="I245" s="72">
        <v>269</v>
      </c>
      <c r="J245" s="72">
        <v>67</v>
      </c>
      <c r="K245" s="72">
        <v>59.8</v>
      </c>
      <c r="L245" s="72">
        <v>3</v>
      </c>
      <c r="M245" s="71">
        <v>3</v>
      </c>
      <c r="N245" s="72">
        <v>83</v>
      </c>
      <c r="O245" s="72">
        <v>2</v>
      </c>
      <c r="P245" s="71">
        <v>1</v>
      </c>
      <c r="Q245" s="72">
        <v>19</v>
      </c>
      <c r="R245" s="72">
        <v>1</v>
      </c>
      <c r="S245" s="71">
        <v>0.25</v>
      </c>
      <c r="T245" s="72">
        <v>1</v>
      </c>
      <c r="U245" s="72">
        <v>8</v>
      </c>
      <c r="V245" s="78">
        <v>-7</v>
      </c>
      <c r="W245" s="78">
        <v>-2.34</v>
      </c>
      <c r="X245" s="78">
        <v>-1.84</v>
      </c>
      <c r="Y245" s="71">
        <v>3.4</v>
      </c>
      <c r="Z245" s="72">
        <v>7</v>
      </c>
      <c r="AA245" s="78">
        <v>-3.6</v>
      </c>
      <c r="AB245" s="78">
        <v>-1.21</v>
      </c>
      <c r="AC245" s="78">
        <v>-1.9</v>
      </c>
      <c r="AD245" s="64" t="s">
        <v>25</v>
      </c>
    </row>
    <row r="246" spans="1:30" ht="17.25" thickBot="1">
      <c r="A246" s="73">
        <v>244</v>
      </c>
      <c r="B246" s="58" t="s">
        <v>218</v>
      </c>
      <c r="C246" s="59" t="s">
        <v>1814</v>
      </c>
      <c r="D246" s="70" t="s">
        <v>104</v>
      </c>
      <c r="E246" s="59" t="s">
        <v>91</v>
      </c>
      <c r="F246" s="70" t="s">
        <v>3861</v>
      </c>
      <c r="G246" s="70">
        <v>2000</v>
      </c>
      <c r="H246" s="60">
        <v>0</v>
      </c>
      <c r="I246" s="61"/>
      <c r="J246" s="61"/>
      <c r="K246" s="61"/>
      <c r="L246" s="61"/>
      <c r="M246" s="60">
        <v>0</v>
      </c>
      <c r="N246" s="61"/>
      <c r="O246" s="61">
        <v>0</v>
      </c>
      <c r="P246" s="60">
        <v>0</v>
      </c>
      <c r="Q246" s="61"/>
      <c r="R246" s="72">
        <v>3</v>
      </c>
      <c r="S246" s="60"/>
      <c r="T246" s="61"/>
      <c r="U246" s="61"/>
      <c r="V246" s="61"/>
      <c r="W246" s="61"/>
      <c r="X246" s="61"/>
      <c r="Y246" s="60"/>
      <c r="Z246" s="61"/>
      <c r="AA246" s="61"/>
      <c r="AB246" s="61"/>
      <c r="AC246" s="61"/>
      <c r="AD246" s="64" t="s">
        <v>25</v>
      </c>
    </row>
    <row r="247" spans="1:30" ht="17.25" thickBot="1">
      <c r="A247" s="73">
        <v>245</v>
      </c>
      <c r="B247" s="58" t="s">
        <v>219</v>
      </c>
      <c r="C247" s="59" t="s">
        <v>1840</v>
      </c>
      <c r="D247" s="70" t="s">
        <v>102</v>
      </c>
      <c r="E247" s="59" t="s">
        <v>71</v>
      </c>
      <c r="F247" s="70" t="s">
        <v>3616</v>
      </c>
      <c r="G247" s="70">
        <v>2001</v>
      </c>
      <c r="H247" s="71">
        <v>2</v>
      </c>
      <c r="I247" s="72">
        <v>73</v>
      </c>
      <c r="J247" s="72">
        <v>37</v>
      </c>
      <c r="K247" s="72">
        <v>13.5</v>
      </c>
      <c r="L247" s="72">
        <v>0.8</v>
      </c>
      <c r="M247" s="71">
        <v>1</v>
      </c>
      <c r="N247" s="72">
        <v>62</v>
      </c>
      <c r="O247" s="61">
        <v>0</v>
      </c>
      <c r="P247" s="71">
        <v>1</v>
      </c>
      <c r="Q247" s="72">
        <v>11</v>
      </c>
      <c r="R247" s="61">
        <v>0</v>
      </c>
      <c r="S247" s="71">
        <v>2</v>
      </c>
      <c r="T247" s="72">
        <v>4</v>
      </c>
      <c r="U247" s="72">
        <v>2</v>
      </c>
      <c r="V247" s="79">
        <v>2</v>
      </c>
      <c r="W247" s="79">
        <v>2.4700000000000002</v>
      </c>
      <c r="X247" s="79">
        <v>1.31</v>
      </c>
      <c r="Y247" s="71">
        <v>1.7</v>
      </c>
      <c r="Z247" s="72">
        <v>1.6</v>
      </c>
      <c r="AA247" s="79">
        <v>0.1</v>
      </c>
      <c r="AB247" s="79">
        <v>0.16</v>
      </c>
      <c r="AC247" s="78">
        <v>-0.24</v>
      </c>
      <c r="AD247" s="64" t="s">
        <v>25</v>
      </c>
    </row>
    <row r="248" spans="1:30" ht="17.25" thickBot="1">
      <c r="A248" s="73">
        <v>246</v>
      </c>
      <c r="B248" s="58" t="s">
        <v>219</v>
      </c>
      <c r="C248" s="59" t="s">
        <v>1840</v>
      </c>
      <c r="D248" s="70" t="s">
        <v>1821</v>
      </c>
      <c r="E248" s="59" t="s">
        <v>87</v>
      </c>
      <c r="F248" s="70" t="s">
        <v>3616</v>
      </c>
      <c r="G248" s="70">
        <v>2001</v>
      </c>
      <c r="H248" s="71">
        <v>3</v>
      </c>
      <c r="I248" s="72">
        <v>237</v>
      </c>
      <c r="J248" s="72">
        <v>79</v>
      </c>
      <c r="K248" s="72">
        <v>43.9</v>
      </c>
      <c r="L248" s="72">
        <v>2.6</v>
      </c>
      <c r="M248" s="71">
        <v>3</v>
      </c>
      <c r="N248" s="72">
        <v>79</v>
      </c>
      <c r="O248" s="61">
        <v>0</v>
      </c>
      <c r="P248" s="60">
        <v>0</v>
      </c>
      <c r="Q248" s="61"/>
      <c r="R248" s="61">
        <v>0</v>
      </c>
      <c r="S248" s="71">
        <v>1</v>
      </c>
      <c r="T248" s="72">
        <v>4</v>
      </c>
      <c r="U248" s="72">
        <v>5</v>
      </c>
      <c r="V248" s="78">
        <v>-1</v>
      </c>
      <c r="W248" s="78">
        <v>-0.38</v>
      </c>
      <c r="X248" s="78">
        <v>-0.08</v>
      </c>
      <c r="Y248" s="71">
        <v>2.9</v>
      </c>
      <c r="Z248" s="72">
        <v>2.8</v>
      </c>
      <c r="AA248" s="79">
        <v>0.1</v>
      </c>
      <c r="AB248" s="79">
        <v>0.03</v>
      </c>
      <c r="AC248" s="79">
        <v>0.66</v>
      </c>
      <c r="AD248" s="64" t="s">
        <v>25</v>
      </c>
    </row>
    <row r="249" spans="1:30" ht="17.25" thickBot="1">
      <c r="A249" s="73">
        <v>247</v>
      </c>
      <c r="B249" s="58" t="s">
        <v>3000</v>
      </c>
      <c r="C249" s="59" t="s">
        <v>1814</v>
      </c>
      <c r="D249" s="70" t="s">
        <v>104</v>
      </c>
      <c r="E249" s="59" t="s">
        <v>2668</v>
      </c>
      <c r="F249" s="70" t="s">
        <v>3862</v>
      </c>
      <c r="G249" s="70">
        <v>2006</v>
      </c>
      <c r="H249" s="60">
        <v>0</v>
      </c>
      <c r="I249" s="61"/>
      <c r="J249" s="61"/>
      <c r="K249" s="61"/>
      <c r="L249" s="61"/>
      <c r="M249" s="60">
        <v>0</v>
      </c>
      <c r="N249" s="61"/>
      <c r="O249" s="61">
        <v>0</v>
      </c>
      <c r="P249" s="60">
        <v>0</v>
      </c>
      <c r="Q249" s="61"/>
      <c r="R249" s="72">
        <v>2</v>
      </c>
      <c r="S249" s="60"/>
      <c r="T249" s="61"/>
      <c r="U249" s="61"/>
      <c r="V249" s="61"/>
      <c r="W249" s="61"/>
      <c r="X249" s="61"/>
      <c r="Y249" s="60"/>
      <c r="Z249" s="61"/>
      <c r="AA249" s="61"/>
      <c r="AB249" s="61"/>
      <c r="AC249" s="61"/>
      <c r="AD249" s="64" t="s">
        <v>25</v>
      </c>
    </row>
    <row r="250" spans="1:30" ht="17.25" thickBot="1">
      <c r="A250" s="73">
        <v>248</v>
      </c>
      <c r="B250" s="58" t="s">
        <v>372</v>
      </c>
      <c r="C250" s="59" t="s">
        <v>1814</v>
      </c>
      <c r="D250" s="70" t="s">
        <v>111</v>
      </c>
      <c r="E250" s="59" t="s">
        <v>85</v>
      </c>
      <c r="F250" s="70" t="s">
        <v>3617</v>
      </c>
      <c r="G250" s="70">
        <v>1993</v>
      </c>
      <c r="H250" s="71">
        <v>6</v>
      </c>
      <c r="I250" s="72">
        <v>540</v>
      </c>
      <c r="J250" s="72">
        <v>90</v>
      </c>
      <c r="K250" s="72">
        <v>100</v>
      </c>
      <c r="L250" s="72">
        <v>6</v>
      </c>
      <c r="M250" s="71">
        <v>6</v>
      </c>
      <c r="N250" s="72">
        <v>90</v>
      </c>
      <c r="O250" s="72">
        <v>6</v>
      </c>
      <c r="P250" s="60">
        <v>0</v>
      </c>
      <c r="Q250" s="61"/>
      <c r="R250" s="61">
        <v>0</v>
      </c>
      <c r="S250" s="71">
        <v>1.33</v>
      </c>
      <c r="T250" s="72">
        <v>6</v>
      </c>
      <c r="U250" s="72">
        <v>7</v>
      </c>
      <c r="V250" s="78">
        <v>-1</v>
      </c>
      <c r="W250" s="78">
        <v>-0.17</v>
      </c>
      <c r="X250" s="61"/>
      <c r="Y250" s="71">
        <v>7.2</v>
      </c>
      <c r="Z250" s="72">
        <v>8.3000000000000007</v>
      </c>
      <c r="AA250" s="78">
        <v>-1</v>
      </c>
      <c r="AB250" s="78">
        <v>-0.17</v>
      </c>
      <c r="AC250" s="61"/>
      <c r="AD250" s="64" t="s">
        <v>25</v>
      </c>
    </row>
    <row r="251" spans="1:30" ht="17.25" thickBot="1">
      <c r="A251" s="73">
        <v>249</v>
      </c>
      <c r="B251" s="58" t="s">
        <v>220</v>
      </c>
      <c r="C251" s="59" t="s">
        <v>1814</v>
      </c>
      <c r="D251" s="70" t="s">
        <v>103</v>
      </c>
      <c r="E251" s="59" t="s">
        <v>79</v>
      </c>
      <c r="F251" s="70" t="s">
        <v>3618</v>
      </c>
      <c r="G251" s="70">
        <v>2001</v>
      </c>
      <c r="H251" s="71">
        <v>4</v>
      </c>
      <c r="I251" s="72">
        <v>255</v>
      </c>
      <c r="J251" s="72">
        <v>64</v>
      </c>
      <c r="K251" s="72">
        <v>47.2</v>
      </c>
      <c r="L251" s="72">
        <v>2.8</v>
      </c>
      <c r="M251" s="71">
        <v>3</v>
      </c>
      <c r="N251" s="72">
        <v>77</v>
      </c>
      <c r="O251" s="72">
        <v>1</v>
      </c>
      <c r="P251" s="71">
        <v>1</v>
      </c>
      <c r="Q251" s="72">
        <v>25</v>
      </c>
      <c r="R251" s="61">
        <v>0</v>
      </c>
      <c r="S251" s="71">
        <v>2.5</v>
      </c>
      <c r="T251" s="72">
        <v>8</v>
      </c>
      <c r="U251" s="72">
        <v>2</v>
      </c>
      <c r="V251" s="79">
        <v>6</v>
      </c>
      <c r="W251" s="79">
        <v>2.12</v>
      </c>
      <c r="X251" s="79">
        <v>0.85</v>
      </c>
      <c r="Y251" s="71">
        <v>7.1</v>
      </c>
      <c r="Z251" s="72">
        <v>2.5</v>
      </c>
      <c r="AA251" s="79">
        <v>4.7</v>
      </c>
      <c r="AB251" s="79">
        <v>1.65</v>
      </c>
      <c r="AC251" s="79">
        <v>1.1599999999999999</v>
      </c>
      <c r="AD251" s="64" t="s">
        <v>25</v>
      </c>
    </row>
    <row r="252" spans="1:30" ht="17.25" thickBot="1">
      <c r="A252" s="73">
        <v>250</v>
      </c>
      <c r="B252" s="58" t="s">
        <v>221</v>
      </c>
      <c r="C252" s="59" t="s">
        <v>1854</v>
      </c>
      <c r="D252" s="70" t="s">
        <v>103</v>
      </c>
      <c r="E252" s="59" t="s">
        <v>63</v>
      </c>
      <c r="F252" s="70" t="s">
        <v>3619</v>
      </c>
      <c r="G252" s="70">
        <v>1991</v>
      </c>
      <c r="H252" s="71">
        <v>4</v>
      </c>
      <c r="I252" s="72">
        <v>65</v>
      </c>
      <c r="J252" s="72">
        <v>16</v>
      </c>
      <c r="K252" s="72">
        <v>12</v>
      </c>
      <c r="L252" s="72">
        <v>0.7</v>
      </c>
      <c r="M252" s="60">
        <v>0</v>
      </c>
      <c r="N252" s="61"/>
      <c r="O252" s="61">
        <v>0</v>
      </c>
      <c r="P252" s="71">
        <v>4</v>
      </c>
      <c r="Q252" s="72">
        <v>16</v>
      </c>
      <c r="R252" s="72">
        <v>2</v>
      </c>
      <c r="S252" s="71">
        <v>2</v>
      </c>
      <c r="T252" s="72">
        <v>2</v>
      </c>
      <c r="U252" s="72">
        <v>2</v>
      </c>
      <c r="V252" s="61">
        <v>0</v>
      </c>
      <c r="W252" s="61">
        <v>0</v>
      </c>
      <c r="X252" s="78">
        <v>-0.95</v>
      </c>
      <c r="Y252" s="71">
        <v>2.5</v>
      </c>
      <c r="Z252" s="72">
        <v>1.5</v>
      </c>
      <c r="AA252" s="79">
        <v>1</v>
      </c>
      <c r="AB252" s="79">
        <v>1.4</v>
      </c>
      <c r="AC252" s="79">
        <v>0.53</v>
      </c>
      <c r="AD252" s="64" t="s">
        <v>25</v>
      </c>
    </row>
    <row r="253" spans="1:30" ht="17.25" thickBot="1">
      <c r="A253" s="73">
        <v>251</v>
      </c>
      <c r="B253" s="58" t="s">
        <v>222</v>
      </c>
      <c r="C253" s="59" t="s">
        <v>1843</v>
      </c>
      <c r="D253" s="70" t="s">
        <v>1821</v>
      </c>
      <c r="E253" s="59" t="s">
        <v>79</v>
      </c>
      <c r="F253" s="70" t="s">
        <v>3620</v>
      </c>
      <c r="G253" s="70">
        <v>1996</v>
      </c>
      <c r="H253" s="71">
        <v>6</v>
      </c>
      <c r="I253" s="72">
        <v>264</v>
      </c>
      <c r="J253" s="72">
        <v>44</v>
      </c>
      <c r="K253" s="72">
        <v>48.9</v>
      </c>
      <c r="L253" s="72">
        <v>2.9</v>
      </c>
      <c r="M253" s="71">
        <v>3</v>
      </c>
      <c r="N253" s="72">
        <v>65</v>
      </c>
      <c r="O253" s="61">
        <v>0</v>
      </c>
      <c r="P253" s="71">
        <v>3</v>
      </c>
      <c r="Q253" s="72">
        <v>23</v>
      </c>
      <c r="R253" s="61">
        <v>0</v>
      </c>
      <c r="S253" s="71">
        <v>2.67</v>
      </c>
      <c r="T253" s="72">
        <v>8</v>
      </c>
      <c r="U253" s="72">
        <v>3</v>
      </c>
      <c r="V253" s="79">
        <v>5</v>
      </c>
      <c r="W253" s="79">
        <v>1.7</v>
      </c>
      <c r="X253" s="79">
        <v>7.0000000000000007E-2</v>
      </c>
      <c r="Y253" s="71">
        <v>7.3</v>
      </c>
      <c r="Z253" s="72">
        <v>2.8</v>
      </c>
      <c r="AA253" s="79">
        <v>4.5</v>
      </c>
      <c r="AB253" s="79">
        <v>1.54</v>
      </c>
      <c r="AC253" s="79">
        <v>0.98</v>
      </c>
      <c r="AD253" s="64" t="s">
        <v>25</v>
      </c>
    </row>
    <row r="254" spans="1:30" ht="17.25" thickBot="1">
      <c r="A254" s="73">
        <v>252</v>
      </c>
      <c r="B254" s="58" t="s">
        <v>2705</v>
      </c>
      <c r="C254" s="59" t="s">
        <v>1827</v>
      </c>
      <c r="D254" s="70" t="s">
        <v>104</v>
      </c>
      <c r="E254" s="59" t="s">
        <v>2668</v>
      </c>
      <c r="F254" s="70" t="s">
        <v>3621</v>
      </c>
      <c r="G254" s="70">
        <v>1997</v>
      </c>
      <c r="H254" s="71">
        <v>4</v>
      </c>
      <c r="I254" s="72">
        <v>269</v>
      </c>
      <c r="J254" s="72">
        <v>67</v>
      </c>
      <c r="K254" s="72">
        <v>59.8</v>
      </c>
      <c r="L254" s="72">
        <v>3</v>
      </c>
      <c r="M254" s="71">
        <v>3</v>
      </c>
      <c r="N254" s="72">
        <v>85</v>
      </c>
      <c r="O254" s="72">
        <v>2</v>
      </c>
      <c r="P254" s="71">
        <v>1</v>
      </c>
      <c r="Q254" s="72">
        <v>14</v>
      </c>
      <c r="R254" s="72">
        <v>1</v>
      </c>
      <c r="S254" s="60">
        <v>0</v>
      </c>
      <c r="T254" s="72">
        <v>1</v>
      </c>
      <c r="U254" s="72">
        <v>5</v>
      </c>
      <c r="V254" s="78">
        <v>-4</v>
      </c>
      <c r="W254" s="78">
        <v>-1.34</v>
      </c>
      <c r="X254" s="79">
        <v>0.65</v>
      </c>
      <c r="Y254" s="71">
        <v>3.2</v>
      </c>
      <c r="Z254" s="72">
        <v>4.4000000000000004</v>
      </c>
      <c r="AA254" s="78">
        <v>-1.2</v>
      </c>
      <c r="AB254" s="78">
        <v>-0.4</v>
      </c>
      <c r="AC254" s="79">
        <v>0.12</v>
      </c>
      <c r="AD254" s="64" t="s">
        <v>25</v>
      </c>
    </row>
    <row r="255" spans="1:30" ht="17.25" thickBot="1">
      <c r="A255" s="73">
        <v>253</v>
      </c>
      <c r="B255" s="58" t="s">
        <v>1781</v>
      </c>
      <c r="C255" s="59" t="s">
        <v>1832</v>
      </c>
      <c r="D255" s="70" t="s">
        <v>103</v>
      </c>
      <c r="E255" s="59" t="s">
        <v>95</v>
      </c>
      <c r="F255" s="70" t="s">
        <v>3622</v>
      </c>
      <c r="G255" s="70">
        <v>2000</v>
      </c>
      <c r="H255" s="71">
        <v>3</v>
      </c>
      <c r="I255" s="72">
        <v>47</v>
      </c>
      <c r="J255" s="72">
        <v>16</v>
      </c>
      <c r="K255" s="72">
        <v>8.6999999999999993</v>
      </c>
      <c r="L255" s="72">
        <v>0.5</v>
      </c>
      <c r="M255" s="60">
        <v>0</v>
      </c>
      <c r="N255" s="61"/>
      <c r="O255" s="61">
        <v>0</v>
      </c>
      <c r="P255" s="71">
        <v>3</v>
      </c>
      <c r="Q255" s="72">
        <v>16</v>
      </c>
      <c r="R255" s="72">
        <v>3</v>
      </c>
      <c r="S255" s="60">
        <v>0</v>
      </c>
      <c r="T255" s="61">
        <v>0</v>
      </c>
      <c r="U255" s="72">
        <v>1</v>
      </c>
      <c r="V255" s="78">
        <v>-1</v>
      </c>
      <c r="W255" s="78">
        <v>-1.91</v>
      </c>
      <c r="X255" s="78">
        <v>-1</v>
      </c>
      <c r="Y255" s="71">
        <v>1.3</v>
      </c>
      <c r="Z255" s="72">
        <v>0.8</v>
      </c>
      <c r="AA255" s="79">
        <v>0.5</v>
      </c>
      <c r="AB255" s="79">
        <v>0.93</v>
      </c>
      <c r="AC255" s="79">
        <v>1.98</v>
      </c>
      <c r="AD255" s="64" t="s">
        <v>25</v>
      </c>
    </row>
    <row r="256" spans="1:30" ht="17.25" thickBot="1">
      <c r="A256" s="73">
        <v>254</v>
      </c>
      <c r="B256" s="58" t="s">
        <v>223</v>
      </c>
      <c r="C256" s="59" t="s">
        <v>1827</v>
      </c>
      <c r="D256" s="70" t="s">
        <v>104</v>
      </c>
      <c r="E256" s="59" t="s">
        <v>77</v>
      </c>
      <c r="F256" s="70" t="s">
        <v>3623</v>
      </c>
      <c r="G256" s="70">
        <v>1990</v>
      </c>
      <c r="H256" s="71">
        <v>1</v>
      </c>
      <c r="I256" s="72">
        <v>7</v>
      </c>
      <c r="J256" s="72">
        <v>7</v>
      </c>
      <c r="K256" s="72">
        <v>1.3</v>
      </c>
      <c r="L256" s="72">
        <v>0.1</v>
      </c>
      <c r="M256" s="60">
        <v>0</v>
      </c>
      <c r="N256" s="61"/>
      <c r="O256" s="61">
        <v>0</v>
      </c>
      <c r="P256" s="71">
        <v>1</v>
      </c>
      <c r="Q256" s="72">
        <v>7</v>
      </c>
      <c r="R256" s="72">
        <v>4</v>
      </c>
      <c r="S256" s="71">
        <v>1</v>
      </c>
      <c r="T256" s="61">
        <v>0</v>
      </c>
      <c r="U256" s="61">
        <v>0</v>
      </c>
      <c r="V256" s="61">
        <v>0</v>
      </c>
      <c r="W256" s="61">
        <v>0</v>
      </c>
      <c r="X256" s="61">
        <v>0</v>
      </c>
      <c r="Y256" s="71">
        <v>0.4</v>
      </c>
      <c r="Z256" s="72">
        <v>0.1</v>
      </c>
      <c r="AA256" s="79">
        <v>0.3</v>
      </c>
      <c r="AB256" s="79">
        <v>3.61</v>
      </c>
      <c r="AC256" s="79">
        <v>3.1</v>
      </c>
      <c r="AD256" s="64" t="s">
        <v>25</v>
      </c>
    </row>
    <row r="257" spans="1:30" ht="17.25" thickBot="1">
      <c r="A257" s="73">
        <v>255</v>
      </c>
      <c r="B257" s="58" t="s">
        <v>2706</v>
      </c>
      <c r="C257" s="59" t="s">
        <v>1865</v>
      </c>
      <c r="D257" s="70" t="s">
        <v>1835</v>
      </c>
      <c r="E257" s="59" t="s">
        <v>2668</v>
      </c>
      <c r="F257" s="70" t="s">
        <v>3624</v>
      </c>
      <c r="G257" s="70">
        <v>2001</v>
      </c>
      <c r="H257" s="71">
        <v>5</v>
      </c>
      <c r="I257" s="72">
        <v>326</v>
      </c>
      <c r="J257" s="72">
        <v>65</v>
      </c>
      <c r="K257" s="72">
        <v>72.400000000000006</v>
      </c>
      <c r="L257" s="72">
        <v>3.6</v>
      </c>
      <c r="M257" s="71">
        <v>4</v>
      </c>
      <c r="N257" s="72">
        <v>77</v>
      </c>
      <c r="O257" s="72">
        <v>1</v>
      </c>
      <c r="P257" s="71">
        <v>1</v>
      </c>
      <c r="Q257" s="72">
        <v>20</v>
      </c>
      <c r="R257" s="61">
        <v>0</v>
      </c>
      <c r="S257" s="71">
        <v>0.2</v>
      </c>
      <c r="T257" s="72">
        <v>2</v>
      </c>
      <c r="U257" s="72">
        <v>6</v>
      </c>
      <c r="V257" s="78">
        <v>-4</v>
      </c>
      <c r="W257" s="78">
        <v>-1.1000000000000001</v>
      </c>
      <c r="X257" s="79">
        <v>1.8</v>
      </c>
      <c r="Y257" s="71">
        <v>3.7</v>
      </c>
      <c r="Z257" s="72">
        <v>4.9000000000000004</v>
      </c>
      <c r="AA257" s="78">
        <v>-1.2</v>
      </c>
      <c r="AB257" s="78">
        <v>-0.33</v>
      </c>
      <c r="AC257" s="79">
        <v>0.45</v>
      </c>
      <c r="AD257" s="64" t="s">
        <v>25</v>
      </c>
    </row>
    <row r="258" spans="1:30" ht="17.25" thickBot="1">
      <c r="A258" s="73">
        <v>256</v>
      </c>
      <c r="B258" s="58" t="s">
        <v>224</v>
      </c>
      <c r="C258" s="59" t="s">
        <v>1858</v>
      </c>
      <c r="D258" s="70" t="s">
        <v>102</v>
      </c>
      <c r="E258" s="59" t="s">
        <v>93</v>
      </c>
      <c r="F258" s="70" t="s">
        <v>3625</v>
      </c>
      <c r="G258" s="70">
        <v>1997</v>
      </c>
      <c r="H258" s="71">
        <v>3</v>
      </c>
      <c r="I258" s="72">
        <v>19</v>
      </c>
      <c r="J258" s="72">
        <v>6</v>
      </c>
      <c r="K258" s="72">
        <v>3.5</v>
      </c>
      <c r="L258" s="72">
        <v>0.2</v>
      </c>
      <c r="M258" s="60">
        <v>0</v>
      </c>
      <c r="N258" s="61"/>
      <c r="O258" s="61">
        <v>0</v>
      </c>
      <c r="P258" s="71">
        <v>3</v>
      </c>
      <c r="Q258" s="72">
        <v>6</v>
      </c>
      <c r="R258" s="72">
        <v>3</v>
      </c>
      <c r="S258" s="71">
        <v>1</v>
      </c>
      <c r="T258" s="72">
        <v>2</v>
      </c>
      <c r="U258" s="72">
        <v>1</v>
      </c>
      <c r="V258" s="79">
        <v>1</v>
      </c>
      <c r="W258" s="79">
        <v>4.74</v>
      </c>
      <c r="X258" s="79">
        <v>5.95</v>
      </c>
      <c r="Y258" s="71">
        <v>1.3</v>
      </c>
      <c r="Z258" s="72">
        <v>0.3</v>
      </c>
      <c r="AA258" s="79">
        <v>1</v>
      </c>
      <c r="AB258" s="79">
        <v>4.8099999999999996</v>
      </c>
      <c r="AC258" s="79">
        <v>5.8</v>
      </c>
      <c r="AD258" s="64" t="s">
        <v>25</v>
      </c>
    </row>
    <row r="259" spans="1:30" ht="17.25" thickBot="1">
      <c r="A259" s="73">
        <v>257</v>
      </c>
      <c r="B259" s="58" t="s">
        <v>225</v>
      </c>
      <c r="C259" s="59" t="s">
        <v>1816</v>
      </c>
      <c r="D259" s="70" t="s">
        <v>103</v>
      </c>
      <c r="E259" s="59" t="s">
        <v>83</v>
      </c>
      <c r="F259" s="70" t="s">
        <v>3626</v>
      </c>
      <c r="G259" s="70">
        <v>1999</v>
      </c>
      <c r="H259" s="71">
        <v>6</v>
      </c>
      <c r="I259" s="72">
        <v>506</v>
      </c>
      <c r="J259" s="72">
        <v>84</v>
      </c>
      <c r="K259" s="72">
        <v>93.7</v>
      </c>
      <c r="L259" s="72">
        <v>5.6</v>
      </c>
      <c r="M259" s="71">
        <v>6</v>
      </c>
      <c r="N259" s="72">
        <v>84</v>
      </c>
      <c r="O259" s="72">
        <v>4</v>
      </c>
      <c r="P259" s="60">
        <v>0</v>
      </c>
      <c r="Q259" s="61"/>
      <c r="R259" s="61">
        <v>0</v>
      </c>
      <c r="S259" s="71">
        <v>2</v>
      </c>
      <c r="T259" s="72">
        <v>9</v>
      </c>
      <c r="U259" s="72">
        <v>10</v>
      </c>
      <c r="V259" s="78">
        <v>-1</v>
      </c>
      <c r="W259" s="78">
        <v>-0.18</v>
      </c>
      <c r="X259" s="78">
        <v>-8.1199999999999992</v>
      </c>
      <c r="Y259" s="71">
        <v>9.8000000000000007</v>
      </c>
      <c r="Z259" s="72">
        <v>8.6</v>
      </c>
      <c r="AA259" s="79">
        <v>1.1000000000000001</v>
      </c>
      <c r="AB259" s="79">
        <v>0.2</v>
      </c>
      <c r="AC259" s="78">
        <v>-2.78</v>
      </c>
      <c r="AD259" s="64" t="s">
        <v>25</v>
      </c>
    </row>
    <row r="260" spans="1:30" ht="17.25" thickBot="1">
      <c r="A260" s="73">
        <v>258</v>
      </c>
      <c r="B260" s="58" t="s">
        <v>2707</v>
      </c>
      <c r="C260" s="59" t="s">
        <v>1846</v>
      </c>
      <c r="D260" s="70" t="s">
        <v>111</v>
      </c>
      <c r="E260" s="59" t="s">
        <v>2668</v>
      </c>
      <c r="F260" s="70" t="s">
        <v>3627</v>
      </c>
      <c r="G260" s="70">
        <v>1992</v>
      </c>
      <c r="H260" s="71">
        <v>5</v>
      </c>
      <c r="I260" s="72">
        <v>450</v>
      </c>
      <c r="J260" s="72">
        <v>90</v>
      </c>
      <c r="K260" s="72">
        <v>100</v>
      </c>
      <c r="L260" s="72">
        <v>5</v>
      </c>
      <c r="M260" s="71">
        <v>5</v>
      </c>
      <c r="N260" s="72">
        <v>90</v>
      </c>
      <c r="O260" s="72">
        <v>5</v>
      </c>
      <c r="P260" s="60">
        <v>0</v>
      </c>
      <c r="Q260" s="61"/>
      <c r="R260" s="61">
        <v>0</v>
      </c>
      <c r="S260" s="71">
        <v>0.2</v>
      </c>
      <c r="T260" s="72">
        <v>3</v>
      </c>
      <c r="U260" s="72">
        <v>11</v>
      </c>
      <c r="V260" s="78">
        <v>-8</v>
      </c>
      <c r="W260" s="78">
        <v>-1.6</v>
      </c>
      <c r="X260" s="61"/>
      <c r="Y260" s="71">
        <v>6.5</v>
      </c>
      <c r="Z260" s="72">
        <v>8.8000000000000007</v>
      </c>
      <c r="AA260" s="78">
        <v>-2.2999999999999998</v>
      </c>
      <c r="AB260" s="78">
        <v>-0.45</v>
      </c>
      <c r="AC260" s="61"/>
      <c r="AD260" s="64" t="s">
        <v>25</v>
      </c>
    </row>
    <row r="261" spans="1:30" ht="17.25" thickBot="1">
      <c r="A261" s="73">
        <v>259</v>
      </c>
      <c r="B261" s="58" t="s">
        <v>226</v>
      </c>
      <c r="C261" s="59" t="s">
        <v>1814</v>
      </c>
      <c r="D261" s="70" t="s">
        <v>104</v>
      </c>
      <c r="E261" s="59" t="s">
        <v>96</v>
      </c>
      <c r="F261" s="70" t="s">
        <v>3628</v>
      </c>
      <c r="G261" s="70">
        <v>1993</v>
      </c>
      <c r="H261" s="71">
        <v>3</v>
      </c>
      <c r="I261" s="72">
        <v>181</v>
      </c>
      <c r="J261" s="72">
        <v>60</v>
      </c>
      <c r="K261" s="72">
        <v>33.5</v>
      </c>
      <c r="L261" s="72">
        <v>2</v>
      </c>
      <c r="M261" s="71">
        <v>2</v>
      </c>
      <c r="N261" s="72">
        <v>90</v>
      </c>
      <c r="O261" s="72">
        <v>2</v>
      </c>
      <c r="P261" s="71">
        <v>1</v>
      </c>
      <c r="Q261" s="72">
        <v>1</v>
      </c>
      <c r="R261" s="72">
        <v>2</v>
      </c>
      <c r="S261" s="60">
        <v>0</v>
      </c>
      <c r="T261" s="61">
        <v>0</v>
      </c>
      <c r="U261" s="72">
        <v>5</v>
      </c>
      <c r="V261" s="78">
        <v>-5</v>
      </c>
      <c r="W261" s="78">
        <v>-2.4900000000000002</v>
      </c>
      <c r="X261" s="78">
        <v>-2.4900000000000002</v>
      </c>
      <c r="Y261" s="71">
        <v>3.3</v>
      </c>
      <c r="Z261" s="72">
        <v>4.5999999999999996</v>
      </c>
      <c r="AA261" s="78">
        <v>-1.3</v>
      </c>
      <c r="AB261" s="78">
        <v>-0.64</v>
      </c>
      <c r="AC261" s="78">
        <v>-1.1499999999999999</v>
      </c>
      <c r="AD261" s="64" t="s">
        <v>25</v>
      </c>
    </row>
    <row r="262" spans="1:30" ht="17.25" thickBot="1">
      <c r="A262" s="73">
        <v>260</v>
      </c>
      <c r="B262" s="58" t="s">
        <v>227</v>
      </c>
      <c r="C262" s="59" t="s">
        <v>1838</v>
      </c>
      <c r="D262" s="70" t="s">
        <v>1835</v>
      </c>
      <c r="E262" s="59" t="s">
        <v>91</v>
      </c>
      <c r="F262" s="70" t="s">
        <v>3629</v>
      </c>
      <c r="G262" s="70">
        <v>1996</v>
      </c>
      <c r="H262" s="71">
        <v>3</v>
      </c>
      <c r="I262" s="72">
        <v>21</v>
      </c>
      <c r="J262" s="72">
        <v>7</v>
      </c>
      <c r="K262" s="72">
        <v>3.9</v>
      </c>
      <c r="L262" s="72">
        <v>0.2</v>
      </c>
      <c r="M262" s="60">
        <v>0</v>
      </c>
      <c r="N262" s="61"/>
      <c r="O262" s="61">
        <v>0</v>
      </c>
      <c r="P262" s="71">
        <v>3</v>
      </c>
      <c r="Q262" s="72">
        <v>7</v>
      </c>
      <c r="R262" s="72">
        <v>2</v>
      </c>
      <c r="S262" s="71">
        <v>1.33</v>
      </c>
      <c r="T262" s="61">
        <v>0</v>
      </c>
      <c r="U262" s="72">
        <v>1</v>
      </c>
      <c r="V262" s="78">
        <v>-1</v>
      </c>
      <c r="W262" s="78">
        <v>-4.29</v>
      </c>
      <c r="X262" s="78">
        <v>-4.63</v>
      </c>
      <c r="Y262" s="71">
        <v>0.5</v>
      </c>
      <c r="Z262" s="72">
        <v>0.5</v>
      </c>
      <c r="AA262" s="79">
        <v>0.1</v>
      </c>
      <c r="AB262" s="79">
        <v>0.39</v>
      </c>
      <c r="AC262" s="79">
        <v>1.1499999999999999</v>
      </c>
      <c r="AD262" s="64" t="s">
        <v>25</v>
      </c>
    </row>
    <row r="263" spans="1:30" ht="17.25" thickBot="1">
      <c r="A263" s="73">
        <v>261</v>
      </c>
      <c r="B263" s="58" t="s">
        <v>373</v>
      </c>
      <c r="C263" s="59" t="s">
        <v>1834</v>
      </c>
      <c r="D263" s="70" t="s">
        <v>111</v>
      </c>
      <c r="E263" s="59" t="s">
        <v>79</v>
      </c>
      <c r="F263" s="70" t="s">
        <v>3863</v>
      </c>
      <c r="G263" s="70">
        <v>1998</v>
      </c>
      <c r="H263" s="60">
        <v>0</v>
      </c>
      <c r="I263" s="61"/>
      <c r="J263" s="61"/>
      <c r="K263" s="61"/>
      <c r="L263" s="61"/>
      <c r="M263" s="60">
        <v>0</v>
      </c>
      <c r="N263" s="61"/>
      <c r="O263" s="61">
        <v>0</v>
      </c>
      <c r="P263" s="60">
        <v>0</v>
      </c>
      <c r="Q263" s="61"/>
      <c r="R263" s="72">
        <v>6</v>
      </c>
      <c r="S263" s="60"/>
      <c r="T263" s="61"/>
      <c r="U263" s="61"/>
      <c r="V263" s="61"/>
      <c r="W263" s="61"/>
      <c r="X263" s="61"/>
      <c r="Y263" s="60"/>
      <c r="Z263" s="61"/>
      <c r="AA263" s="61"/>
      <c r="AB263" s="61"/>
      <c r="AC263" s="61"/>
      <c r="AD263" s="64" t="s">
        <v>25</v>
      </c>
    </row>
    <row r="264" spans="1:30" ht="17.25" thickBot="1">
      <c r="A264" s="73">
        <v>262</v>
      </c>
      <c r="B264" s="58" t="s">
        <v>2859</v>
      </c>
      <c r="C264" s="59" t="s">
        <v>1814</v>
      </c>
      <c r="D264" s="70" t="s">
        <v>104</v>
      </c>
      <c r="E264" s="59" t="s">
        <v>95</v>
      </c>
      <c r="F264" s="70" t="s">
        <v>3630</v>
      </c>
      <c r="G264" s="70">
        <v>1998</v>
      </c>
      <c r="H264" s="71">
        <v>4</v>
      </c>
      <c r="I264" s="72">
        <v>277</v>
      </c>
      <c r="J264" s="72">
        <v>69</v>
      </c>
      <c r="K264" s="72">
        <v>51.3</v>
      </c>
      <c r="L264" s="72">
        <v>3.1</v>
      </c>
      <c r="M264" s="71">
        <v>3</v>
      </c>
      <c r="N264" s="72">
        <v>87</v>
      </c>
      <c r="O264" s="72">
        <v>2</v>
      </c>
      <c r="P264" s="71">
        <v>1</v>
      </c>
      <c r="Q264" s="72">
        <v>15</v>
      </c>
      <c r="R264" s="61">
        <v>0</v>
      </c>
      <c r="S264" s="71">
        <v>0.25</v>
      </c>
      <c r="T264" s="72">
        <v>1</v>
      </c>
      <c r="U264" s="72">
        <v>5</v>
      </c>
      <c r="V264" s="78">
        <v>-4</v>
      </c>
      <c r="W264" s="78">
        <v>-1.3</v>
      </c>
      <c r="X264" s="78">
        <v>-0.62</v>
      </c>
      <c r="Y264" s="71">
        <v>3.2</v>
      </c>
      <c r="Z264" s="72">
        <v>5.7</v>
      </c>
      <c r="AA264" s="78">
        <v>-2.5</v>
      </c>
      <c r="AB264" s="78">
        <v>-0.8</v>
      </c>
      <c r="AC264" s="79">
        <v>0.15</v>
      </c>
      <c r="AD264" s="64" t="s">
        <v>25</v>
      </c>
    </row>
    <row r="265" spans="1:30" ht="17.25" thickBot="1">
      <c r="A265" s="73">
        <v>263</v>
      </c>
      <c r="B265" s="58" t="s">
        <v>2752</v>
      </c>
      <c r="C265" s="80"/>
      <c r="D265" s="70" t="s">
        <v>103</v>
      </c>
      <c r="E265" s="59" t="s">
        <v>83</v>
      </c>
      <c r="F265" s="81"/>
      <c r="G265" s="81"/>
      <c r="H265" s="60">
        <v>0</v>
      </c>
      <c r="I265" s="61"/>
      <c r="J265" s="61"/>
      <c r="K265" s="61"/>
      <c r="L265" s="61"/>
      <c r="M265" s="60">
        <v>0</v>
      </c>
      <c r="N265" s="61"/>
      <c r="O265" s="61">
        <v>0</v>
      </c>
      <c r="P265" s="60">
        <v>0</v>
      </c>
      <c r="Q265" s="61"/>
      <c r="R265" s="72">
        <v>3</v>
      </c>
      <c r="S265" s="60"/>
      <c r="T265" s="61"/>
      <c r="U265" s="61"/>
      <c r="V265" s="61"/>
      <c r="W265" s="61"/>
      <c r="X265" s="61"/>
      <c r="Y265" s="60"/>
      <c r="Z265" s="61"/>
      <c r="AA265" s="61"/>
      <c r="AB265" s="61"/>
      <c r="AC265" s="61"/>
      <c r="AD265" s="64" t="s">
        <v>25</v>
      </c>
    </row>
    <row r="266" spans="1:30" ht="17.25" thickBot="1">
      <c r="A266" s="73">
        <v>264</v>
      </c>
      <c r="B266" s="58" t="s">
        <v>2708</v>
      </c>
      <c r="C266" s="59" t="s">
        <v>1872</v>
      </c>
      <c r="D266" s="70" t="s">
        <v>104</v>
      </c>
      <c r="E266" s="59" t="s">
        <v>95</v>
      </c>
      <c r="F266" s="70" t="s">
        <v>3631</v>
      </c>
      <c r="G266" s="70">
        <v>2003</v>
      </c>
      <c r="H266" s="71">
        <v>6</v>
      </c>
      <c r="I266" s="72">
        <v>523</v>
      </c>
      <c r="J266" s="72">
        <v>87</v>
      </c>
      <c r="K266" s="72">
        <v>96.9</v>
      </c>
      <c r="L266" s="72">
        <v>5.8</v>
      </c>
      <c r="M266" s="71">
        <v>6</v>
      </c>
      <c r="N266" s="72">
        <v>87</v>
      </c>
      <c r="O266" s="72">
        <v>5</v>
      </c>
      <c r="P266" s="60">
        <v>0</v>
      </c>
      <c r="Q266" s="61"/>
      <c r="R266" s="61">
        <v>0</v>
      </c>
      <c r="S266" s="71">
        <v>0.5</v>
      </c>
      <c r="T266" s="72">
        <v>5</v>
      </c>
      <c r="U266" s="72">
        <v>11</v>
      </c>
      <c r="V266" s="78">
        <v>-6</v>
      </c>
      <c r="W266" s="78">
        <v>-1.03</v>
      </c>
      <c r="X266" s="78">
        <v>-1.03</v>
      </c>
      <c r="Y266" s="71">
        <v>6.9</v>
      </c>
      <c r="Z266" s="72">
        <v>12.1</v>
      </c>
      <c r="AA266" s="78">
        <v>-5.3</v>
      </c>
      <c r="AB266" s="78">
        <v>-0.91</v>
      </c>
      <c r="AC266" s="78">
        <v>-0.85</v>
      </c>
      <c r="AD266" s="64" t="s">
        <v>25</v>
      </c>
    </row>
    <row r="267" spans="1:30" ht="17.25" thickBot="1">
      <c r="A267" s="73">
        <v>265</v>
      </c>
      <c r="B267" s="58" t="s">
        <v>2753</v>
      </c>
      <c r="C267" s="59" t="s">
        <v>1834</v>
      </c>
      <c r="D267" s="70" t="s">
        <v>103</v>
      </c>
      <c r="E267" s="59" t="s">
        <v>95</v>
      </c>
      <c r="F267" s="70" t="s">
        <v>2977</v>
      </c>
      <c r="G267" s="70">
        <v>2000</v>
      </c>
      <c r="H267" s="60">
        <v>0</v>
      </c>
      <c r="I267" s="61"/>
      <c r="J267" s="61"/>
      <c r="K267" s="61"/>
      <c r="L267" s="61"/>
      <c r="M267" s="60">
        <v>0</v>
      </c>
      <c r="N267" s="61"/>
      <c r="O267" s="61">
        <v>0</v>
      </c>
      <c r="P267" s="60">
        <v>0</v>
      </c>
      <c r="Q267" s="61"/>
      <c r="R267" s="72">
        <v>3</v>
      </c>
      <c r="S267" s="60"/>
      <c r="T267" s="61"/>
      <c r="U267" s="61"/>
      <c r="V267" s="61"/>
      <c r="W267" s="61"/>
      <c r="X267" s="61"/>
      <c r="Y267" s="60"/>
      <c r="Z267" s="61"/>
      <c r="AA267" s="61"/>
      <c r="AB267" s="61"/>
      <c r="AC267" s="61"/>
      <c r="AD267" s="64" t="s">
        <v>25</v>
      </c>
    </row>
    <row r="268" spans="1:30" ht="17.25" thickBot="1">
      <c r="A268" s="73">
        <v>266</v>
      </c>
      <c r="B268" s="58" t="s">
        <v>228</v>
      </c>
      <c r="C268" s="59" t="s">
        <v>1814</v>
      </c>
      <c r="D268" s="70" t="s">
        <v>104</v>
      </c>
      <c r="E268" s="59" t="s">
        <v>93</v>
      </c>
      <c r="F268" s="70" t="s">
        <v>3584</v>
      </c>
      <c r="G268" s="70">
        <v>1997</v>
      </c>
      <c r="H268" s="71">
        <v>6</v>
      </c>
      <c r="I268" s="72">
        <v>540</v>
      </c>
      <c r="J268" s="72">
        <v>90</v>
      </c>
      <c r="K268" s="72">
        <v>100</v>
      </c>
      <c r="L268" s="72">
        <v>6</v>
      </c>
      <c r="M268" s="71">
        <v>6</v>
      </c>
      <c r="N268" s="72">
        <v>90</v>
      </c>
      <c r="O268" s="72">
        <v>6</v>
      </c>
      <c r="P268" s="60">
        <v>0</v>
      </c>
      <c r="Q268" s="61"/>
      <c r="R268" s="61">
        <v>0</v>
      </c>
      <c r="S268" s="71">
        <v>0.67</v>
      </c>
      <c r="T268" s="72">
        <v>6</v>
      </c>
      <c r="U268" s="72">
        <v>12</v>
      </c>
      <c r="V268" s="78">
        <v>-6</v>
      </c>
      <c r="W268" s="78">
        <v>-1</v>
      </c>
      <c r="X268" s="61"/>
      <c r="Y268" s="71">
        <v>7.7</v>
      </c>
      <c r="Z268" s="72">
        <v>12.5</v>
      </c>
      <c r="AA268" s="78">
        <v>-4.8</v>
      </c>
      <c r="AB268" s="78">
        <v>-0.79</v>
      </c>
      <c r="AC268" s="61"/>
      <c r="AD268" s="64" t="s">
        <v>25</v>
      </c>
    </row>
    <row r="269" spans="1:30" ht="17.25" thickBot="1">
      <c r="A269" s="73">
        <v>267</v>
      </c>
      <c r="B269" s="58" t="s">
        <v>1788</v>
      </c>
      <c r="C269" s="59" t="s">
        <v>1836</v>
      </c>
      <c r="D269" s="70" t="s">
        <v>104</v>
      </c>
      <c r="E269" s="59" t="s">
        <v>63</v>
      </c>
      <c r="F269" s="70" t="s">
        <v>3632</v>
      </c>
      <c r="G269" s="70">
        <v>2000</v>
      </c>
      <c r="H269" s="71">
        <v>2</v>
      </c>
      <c r="I269" s="72">
        <v>92</v>
      </c>
      <c r="J269" s="72">
        <v>46</v>
      </c>
      <c r="K269" s="72">
        <v>17</v>
      </c>
      <c r="L269" s="72">
        <v>1</v>
      </c>
      <c r="M269" s="71">
        <v>1</v>
      </c>
      <c r="N269" s="72">
        <v>90</v>
      </c>
      <c r="O269" s="72">
        <v>1</v>
      </c>
      <c r="P269" s="71">
        <v>1</v>
      </c>
      <c r="Q269" s="72">
        <v>2</v>
      </c>
      <c r="R269" s="72">
        <v>4</v>
      </c>
      <c r="S269" s="71">
        <v>2</v>
      </c>
      <c r="T269" s="72">
        <v>2</v>
      </c>
      <c r="U269" s="72">
        <v>2</v>
      </c>
      <c r="V269" s="61">
        <v>0</v>
      </c>
      <c r="W269" s="61">
        <v>0</v>
      </c>
      <c r="X269" s="78">
        <v>-1</v>
      </c>
      <c r="Y269" s="71">
        <v>3.2</v>
      </c>
      <c r="Z269" s="72">
        <v>0.8</v>
      </c>
      <c r="AA269" s="79">
        <v>2.2999999999999998</v>
      </c>
      <c r="AB269" s="79">
        <v>2.29</v>
      </c>
      <c r="AC269" s="79">
        <v>1.63</v>
      </c>
      <c r="AD269" s="64" t="s">
        <v>25</v>
      </c>
    </row>
    <row r="270" spans="1:30" ht="17.25" thickBot="1">
      <c r="A270" s="73">
        <v>268</v>
      </c>
      <c r="B270" s="58" t="s">
        <v>2709</v>
      </c>
      <c r="C270" s="59" t="s">
        <v>1820</v>
      </c>
      <c r="D270" s="70" t="s">
        <v>102</v>
      </c>
      <c r="E270" s="59" t="s">
        <v>95</v>
      </c>
      <c r="F270" s="70" t="s">
        <v>3633</v>
      </c>
      <c r="G270" s="70">
        <v>1999</v>
      </c>
      <c r="H270" s="71">
        <v>6</v>
      </c>
      <c r="I270" s="72">
        <v>279</v>
      </c>
      <c r="J270" s="72">
        <v>47</v>
      </c>
      <c r="K270" s="72">
        <v>51.7</v>
      </c>
      <c r="L270" s="72">
        <v>3.1</v>
      </c>
      <c r="M270" s="71">
        <v>3</v>
      </c>
      <c r="N270" s="72">
        <v>64</v>
      </c>
      <c r="O270" s="61">
        <v>0</v>
      </c>
      <c r="P270" s="71">
        <v>3</v>
      </c>
      <c r="Q270" s="72">
        <v>29</v>
      </c>
      <c r="R270" s="61">
        <v>0</v>
      </c>
      <c r="S270" s="71">
        <v>0.5</v>
      </c>
      <c r="T270" s="72">
        <v>3</v>
      </c>
      <c r="U270" s="72">
        <v>4</v>
      </c>
      <c r="V270" s="78">
        <v>-1</v>
      </c>
      <c r="W270" s="78">
        <v>-0.32</v>
      </c>
      <c r="X270" s="79">
        <v>1.4</v>
      </c>
      <c r="Y270" s="71">
        <v>4.8</v>
      </c>
      <c r="Z270" s="72">
        <v>5.4</v>
      </c>
      <c r="AA270" s="78">
        <v>-0.6</v>
      </c>
      <c r="AB270" s="78">
        <v>-0.19</v>
      </c>
      <c r="AC270" s="79">
        <v>1.42</v>
      </c>
      <c r="AD270" s="64" t="s">
        <v>25</v>
      </c>
    </row>
    <row r="271" spans="1:30" ht="17.25" thickBot="1">
      <c r="A271" s="73">
        <v>269</v>
      </c>
      <c r="B271" s="58" t="s">
        <v>2710</v>
      </c>
      <c r="C271" s="59" t="s">
        <v>1854</v>
      </c>
      <c r="D271" s="70" t="s">
        <v>1812</v>
      </c>
      <c r="E271" s="59" t="s">
        <v>2352</v>
      </c>
      <c r="F271" s="70" t="s">
        <v>3634</v>
      </c>
      <c r="G271" s="70">
        <v>2004</v>
      </c>
      <c r="H271" s="71">
        <v>5</v>
      </c>
      <c r="I271" s="72">
        <v>341</v>
      </c>
      <c r="J271" s="72">
        <v>68</v>
      </c>
      <c r="K271" s="72">
        <v>75.8</v>
      </c>
      <c r="L271" s="72">
        <v>3.8</v>
      </c>
      <c r="M271" s="71">
        <v>5</v>
      </c>
      <c r="N271" s="72">
        <v>68</v>
      </c>
      <c r="O271" s="61">
        <v>0</v>
      </c>
      <c r="P271" s="60">
        <v>0</v>
      </c>
      <c r="Q271" s="61"/>
      <c r="R271" s="61">
        <v>0</v>
      </c>
      <c r="S271" s="71">
        <v>0.2</v>
      </c>
      <c r="T271" s="72">
        <v>3</v>
      </c>
      <c r="U271" s="72">
        <v>12</v>
      </c>
      <c r="V271" s="78">
        <v>-9</v>
      </c>
      <c r="W271" s="78">
        <v>-2.38</v>
      </c>
      <c r="X271" s="78">
        <v>-2.38</v>
      </c>
      <c r="Y271" s="71">
        <v>2.2000000000000002</v>
      </c>
      <c r="Z271" s="72">
        <v>6.3</v>
      </c>
      <c r="AA271" s="78">
        <v>-4.0999999999999996</v>
      </c>
      <c r="AB271" s="78">
        <v>-1.07</v>
      </c>
      <c r="AC271" s="78">
        <v>-0.86</v>
      </c>
      <c r="AD271" s="64" t="s">
        <v>25</v>
      </c>
    </row>
    <row r="272" spans="1:30" ht="17.25" thickBot="1">
      <c r="A272" s="73">
        <v>270</v>
      </c>
      <c r="B272" s="58" t="s">
        <v>229</v>
      </c>
      <c r="C272" s="59" t="s">
        <v>1816</v>
      </c>
      <c r="D272" s="70" t="s">
        <v>104</v>
      </c>
      <c r="E272" s="59" t="s">
        <v>79</v>
      </c>
      <c r="F272" s="70" t="s">
        <v>3635</v>
      </c>
      <c r="G272" s="70">
        <v>1999</v>
      </c>
      <c r="H272" s="71">
        <v>3</v>
      </c>
      <c r="I272" s="72">
        <v>188</v>
      </c>
      <c r="J272" s="72">
        <v>63</v>
      </c>
      <c r="K272" s="72">
        <v>34.799999999999997</v>
      </c>
      <c r="L272" s="72">
        <v>2.1</v>
      </c>
      <c r="M272" s="71">
        <v>2</v>
      </c>
      <c r="N272" s="72">
        <v>90</v>
      </c>
      <c r="O272" s="72">
        <v>2</v>
      </c>
      <c r="P272" s="71">
        <v>1</v>
      </c>
      <c r="Q272" s="72">
        <v>8</v>
      </c>
      <c r="R272" s="72">
        <v>1</v>
      </c>
      <c r="S272" s="71">
        <v>2.33</v>
      </c>
      <c r="T272" s="72">
        <v>6</v>
      </c>
      <c r="U272" s="72">
        <v>2</v>
      </c>
      <c r="V272" s="79">
        <v>4</v>
      </c>
      <c r="W272" s="79">
        <v>1.91</v>
      </c>
      <c r="X272" s="79">
        <v>0.38</v>
      </c>
      <c r="Y272" s="71">
        <v>5</v>
      </c>
      <c r="Z272" s="72">
        <v>2.7</v>
      </c>
      <c r="AA272" s="79">
        <v>2.2999999999999998</v>
      </c>
      <c r="AB272" s="79">
        <v>1.08</v>
      </c>
      <c r="AC272" s="79">
        <v>7.0000000000000007E-2</v>
      </c>
      <c r="AD272" s="64" t="s">
        <v>25</v>
      </c>
    </row>
    <row r="273" spans="1:30" ht="17.25" thickBot="1">
      <c r="A273" s="73">
        <v>271</v>
      </c>
      <c r="B273" s="58" t="s">
        <v>230</v>
      </c>
      <c r="C273" s="59" t="s">
        <v>1814</v>
      </c>
      <c r="D273" s="70" t="s">
        <v>104</v>
      </c>
      <c r="E273" s="59" t="s">
        <v>83</v>
      </c>
      <c r="F273" s="70" t="s">
        <v>3636</v>
      </c>
      <c r="G273" s="70">
        <v>1997</v>
      </c>
      <c r="H273" s="71">
        <v>6</v>
      </c>
      <c r="I273" s="72">
        <v>540</v>
      </c>
      <c r="J273" s="72">
        <v>90</v>
      </c>
      <c r="K273" s="72">
        <v>100</v>
      </c>
      <c r="L273" s="72">
        <v>6</v>
      </c>
      <c r="M273" s="71">
        <v>6</v>
      </c>
      <c r="N273" s="72">
        <v>90</v>
      </c>
      <c r="O273" s="72">
        <v>6</v>
      </c>
      <c r="P273" s="60">
        <v>0</v>
      </c>
      <c r="Q273" s="61"/>
      <c r="R273" s="61">
        <v>0</v>
      </c>
      <c r="S273" s="71">
        <v>2</v>
      </c>
      <c r="T273" s="72">
        <v>12</v>
      </c>
      <c r="U273" s="72">
        <v>10</v>
      </c>
      <c r="V273" s="79">
        <v>2</v>
      </c>
      <c r="W273" s="79">
        <v>0.33</v>
      </c>
      <c r="X273" s="61"/>
      <c r="Y273" s="71">
        <v>11.9</v>
      </c>
      <c r="Z273" s="72">
        <v>9.6</v>
      </c>
      <c r="AA273" s="79">
        <v>2.2999999999999998</v>
      </c>
      <c r="AB273" s="79">
        <v>0.38</v>
      </c>
      <c r="AC273" s="61"/>
      <c r="AD273" s="64" t="s">
        <v>25</v>
      </c>
    </row>
    <row r="274" spans="1:30" ht="17.25" thickBot="1">
      <c r="A274" s="73">
        <v>272</v>
      </c>
      <c r="B274" s="58" t="s">
        <v>231</v>
      </c>
      <c r="C274" s="59" t="s">
        <v>1853</v>
      </c>
      <c r="D274" s="70" t="s">
        <v>103</v>
      </c>
      <c r="E274" s="59" t="s">
        <v>87</v>
      </c>
      <c r="F274" s="70" t="s">
        <v>3373</v>
      </c>
      <c r="G274" s="70">
        <v>1989</v>
      </c>
      <c r="H274" s="71">
        <v>4</v>
      </c>
      <c r="I274" s="72">
        <v>41</v>
      </c>
      <c r="J274" s="72">
        <v>10</v>
      </c>
      <c r="K274" s="72">
        <v>7.6</v>
      </c>
      <c r="L274" s="72">
        <v>0.5</v>
      </c>
      <c r="M274" s="60">
        <v>0</v>
      </c>
      <c r="N274" s="61"/>
      <c r="O274" s="61">
        <v>0</v>
      </c>
      <c r="P274" s="71">
        <v>4</v>
      </c>
      <c r="Q274" s="72">
        <v>10</v>
      </c>
      <c r="R274" s="72">
        <v>2</v>
      </c>
      <c r="S274" s="71">
        <v>1.5</v>
      </c>
      <c r="T274" s="61">
        <v>0</v>
      </c>
      <c r="U274" s="72">
        <v>1</v>
      </c>
      <c r="V274" s="78">
        <v>-1</v>
      </c>
      <c r="W274" s="78">
        <v>-2.2000000000000002</v>
      </c>
      <c r="X274" s="78">
        <v>-2.0099999999999998</v>
      </c>
      <c r="Y274" s="71">
        <v>0.3</v>
      </c>
      <c r="Z274" s="72">
        <v>1.7</v>
      </c>
      <c r="AA274" s="78">
        <v>-1.4</v>
      </c>
      <c r="AB274" s="78">
        <v>-3.04</v>
      </c>
      <c r="AC274" s="78">
        <v>-2.92</v>
      </c>
      <c r="AD274" s="64" t="s">
        <v>25</v>
      </c>
    </row>
    <row r="275" spans="1:30" ht="17.25" thickBot="1">
      <c r="A275" s="73">
        <v>273</v>
      </c>
      <c r="B275" s="58" t="s">
        <v>232</v>
      </c>
      <c r="C275" s="59" t="s">
        <v>1845</v>
      </c>
      <c r="D275" s="70" t="s">
        <v>103</v>
      </c>
      <c r="E275" s="59" t="s">
        <v>65</v>
      </c>
      <c r="F275" s="70" t="s">
        <v>3637</v>
      </c>
      <c r="G275" s="70">
        <v>1994</v>
      </c>
      <c r="H275" s="71">
        <v>4</v>
      </c>
      <c r="I275" s="72">
        <v>326</v>
      </c>
      <c r="J275" s="72">
        <v>82</v>
      </c>
      <c r="K275" s="72">
        <v>60.4</v>
      </c>
      <c r="L275" s="72">
        <v>3.6</v>
      </c>
      <c r="M275" s="71">
        <v>3</v>
      </c>
      <c r="N275" s="72">
        <v>86</v>
      </c>
      <c r="O275" s="72">
        <v>1</v>
      </c>
      <c r="P275" s="71">
        <v>1</v>
      </c>
      <c r="Q275" s="72">
        <v>68</v>
      </c>
      <c r="R275" s="61">
        <v>0</v>
      </c>
      <c r="S275" s="71">
        <v>3</v>
      </c>
      <c r="T275" s="72">
        <v>8</v>
      </c>
      <c r="U275" s="72">
        <v>2</v>
      </c>
      <c r="V275" s="79">
        <v>6</v>
      </c>
      <c r="W275" s="79">
        <v>1.66</v>
      </c>
      <c r="X275" s="78">
        <v>-1.29</v>
      </c>
      <c r="Y275" s="71">
        <v>7.4</v>
      </c>
      <c r="Z275" s="72">
        <v>2.2000000000000002</v>
      </c>
      <c r="AA275" s="79">
        <v>5.2</v>
      </c>
      <c r="AB275" s="79">
        <v>1.44</v>
      </c>
      <c r="AC275" s="78">
        <v>-0.1</v>
      </c>
      <c r="AD275" s="64" t="s">
        <v>25</v>
      </c>
    </row>
    <row r="276" spans="1:30" ht="17.25" thickBot="1">
      <c r="A276" s="73">
        <v>274</v>
      </c>
      <c r="B276" s="58" t="s">
        <v>3001</v>
      </c>
      <c r="C276" s="59" t="s">
        <v>1820</v>
      </c>
      <c r="D276" s="70" t="s">
        <v>111</v>
      </c>
      <c r="E276" s="59" t="s">
        <v>2668</v>
      </c>
      <c r="F276" s="70" t="s">
        <v>3864</v>
      </c>
      <c r="G276" s="70">
        <v>1988</v>
      </c>
      <c r="H276" s="60">
        <v>0</v>
      </c>
      <c r="I276" s="61"/>
      <c r="J276" s="61"/>
      <c r="K276" s="61"/>
      <c r="L276" s="61"/>
      <c r="M276" s="60">
        <v>0</v>
      </c>
      <c r="N276" s="61"/>
      <c r="O276" s="61">
        <v>0</v>
      </c>
      <c r="P276" s="60">
        <v>0</v>
      </c>
      <c r="Q276" s="61"/>
      <c r="R276" s="72">
        <v>4</v>
      </c>
      <c r="S276" s="60"/>
      <c r="T276" s="61"/>
      <c r="U276" s="61"/>
      <c r="V276" s="61"/>
      <c r="W276" s="61"/>
      <c r="X276" s="61"/>
      <c r="Y276" s="60"/>
      <c r="Z276" s="61"/>
      <c r="AA276" s="61"/>
      <c r="AB276" s="61"/>
      <c r="AC276" s="61"/>
      <c r="AD276" s="64" t="s">
        <v>25</v>
      </c>
    </row>
    <row r="277" spans="1:30" ht="17.25" thickBot="1">
      <c r="A277" s="73">
        <v>275</v>
      </c>
      <c r="B277" s="58" t="s">
        <v>233</v>
      </c>
      <c r="C277" s="59" t="s">
        <v>1831</v>
      </c>
      <c r="D277" s="70" t="s">
        <v>102</v>
      </c>
      <c r="E277" s="59" t="s">
        <v>71</v>
      </c>
      <c r="F277" s="70" t="s">
        <v>3638</v>
      </c>
      <c r="G277" s="70">
        <v>2000</v>
      </c>
      <c r="H277" s="71">
        <v>6</v>
      </c>
      <c r="I277" s="72">
        <v>532</v>
      </c>
      <c r="J277" s="72">
        <v>89</v>
      </c>
      <c r="K277" s="72">
        <v>98.5</v>
      </c>
      <c r="L277" s="72">
        <v>5.9</v>
      </c>
      <c r="M277" s="71">
        <v>6</v>
      </c>
      <c r="N277" s="72">
        <v>89</v>
      </c>
      <c r="O277" s="72">
        <v>4</v>
      </c>
      <c r="P277" s="60">
        <v>0</v>
      </c>
      <c r="Q277" s="61"/>
      <c r="R277" s="61">
        <v>0</v>
      </c>
      <c r="S277" s="71">
        <v>2.33</v>
      </c>
      <c r="T277" s="72">
        <v>15</v>
      </c>
      <c r="U277" s="72">
        <v>6</v>
      </c>
      <c r="V277" s="79">
        <v>9</v>
      </c>
      <c r="W277" s="79">
        <v>1.52</v>
      </c>
      <c r="X277" s="79">
        <v>12.77</v>
      </c>
      <c r="Y277" s="71">
        <v>10.8</v>
      </c>
      <c r="Z277" s="72">
        <v>8.3000000000000007</v>
      </c>
      <c r="AA277" s="79">
        <v>2.4</v>
      </c>
      <c r="AB277" s="79">
        <v>0.41</v>
      </c>
      <c r="AC277" s="79">
        <v>3.52</v>
      </c>
      <c r="AD277" s="64" t="s">
        <v>25</v>
      </c>
    </row>
    <row r="278" spans="1:30" ht="17.25" thickBot="1">
      <c r="A278" s="73">
        <v>276</v>
      </c>
      <c r="B278" s="58" t="s">
        <v>2860</v>
      </c>
      <c r="C278" s="59" t="s">
        <v>1814</v>
      </c>
      <c r="D278" s="70" t="s">
        <v>1812</v>
      </c>
      <c r="E278" s="59" t="s">
        <v>73</v>
      </c>
      <c r="F278" s="70" t="s">
        <v>3639</v>
      </c>
      <c r="G278" s="70">
        <v>1988</v>
      </c>
      <c r="H278" s="71">
        <v>4</v>
      </c>
      <c r="I278" s="72">
        <v>114</v>
      </c>
      <c r="J278" s="72">
        <v>29</v>
      </c>
      <c r="K278" s="72">
        <v>21.1</v>
      </c>
      <c r="L278" s="72">
        <v>1.3</v>
      </c>
      <c r="M278" s="71">
        <v>1</v>
      </c>
      <c r="N278" s="72">
        <v>63</v>
      </c>
      <c r="O278" s="61">
        <v>0</v>
      </c>
      <c r="P278" s="71">
        <v>3</v>
      </c>
      <c r="Q278" s="72">
        <v>17</v>
      </c>
      <c r="R278" s="72">
        <v>1</v>
      </c>
      <c r="S278" s="71">
        <v>2.25</v>
      </c>
      <c r="T278" s="72">
        <v>3</v>
      </c>
      <c r="U278" s="72">
        <v>2</v>
      </c>
      <c r="V278" s="79">
        <v>1</v>
      </c>
      <c r="W278" s="79">
        <v>0.79</v>
      </c>
      <c r="X278" s="78">
        <v>-1.1100000000000001</v>
      </c>
      <c r="Y278" s="71">
        <v>1.7</v>
      </c>
      <c r="Z278" s="72">
        <v>2.4</v>
      </c>
      <c r="AA278" s="78">
        <v>-0.8</v>
      </c>
      <c r="AB278" s="78">
        <v>-0.6</v>
      </c>
      <c r="AC278" s="78">
        <v>-1.32</v>
      </c>
      <c r="AD278" s="64" t="s">
        <v>25</v>
      </c>
    </row>
    <row r="279" spans="1:30" ht="17.25" thickBot="1">
      <c r="A279" s="73">
        <v>277</v>
      </c>
      <c r="B279" s="58" t="s">
        <v>3167</v>
      </c>
      <c r="C279" s="59" t="s">
        <v>1826</v>
      </c>
      <c r="D279" s="70" t="s">
        <v>1849</v>
      </c>
      <c r="E279" s="59" t="s">
        <v>73</v>
      </c>
      <c r="F279" s="70" t="s">
        <v>3640</v>
      </c>
      <c r="G279" s="70">
        <v>2000</v>
      </c>
      <c r="H279" s="71">
        <v>3</v>
      </c>
      <c r="I279" s="72">
        <v>94</v>
      </c>
      <c r="J279" s="72">
        <v>31</v>
      </c>
      <c r="K279" s="72">
        <v>17.399999999999999</v>
      </c>
      <c r="L279" s="72">
        <v>1</v>
      </c>
      <c r="M279" s="71">
        <v>1</v>
      </c>
      <c r="N279" s="72">
        <v>76</v>
      </c>
      <c r="O279" s="61">
        <v>0</v>
      </c>
      <c r="P279" s="71">
        <v>2</v>
      </c>
      <c r="Q279" s="72">
        <v>9</v>
      </c>
      <c r="R279" s="61">
        <v>0</v>
      </c>
      <c r="S279" s="71">
        <v>3</v>
      </c>
      <c r="T279" s="72">
        <v>3</v>
      </c>
      <c r="U279" s="72">
        <v>2</v>
      </c>
      <c r="V279" s="79">
        <v>1</v>
      </c>
      <c r="W279" s="79">
        <v>0.96</v>
      </c>
      <c r="X279" s="78">
        <v>-0.86</v>
      </c>
      <c r="Y279" s="71">
        <v>1.2</v>
      </c>
      <c r="Z279" s="72">
        <v>1.5</v>
      </c>
      <c r="AA279" s="78">
        <v>-0.3</v>
      </c>
      <c r="AB279" s="78">
        <v>-0.3</v>
      </c>
      <c r="AC279" s="78">
        <v>-0.89</v>
      </c>
      <c r="AD279" s="64" t="s">
        <v>25</v>
      </c>
    </row>
    <row r="280" spans="1:30" ht="17.25" thickBot="1">
      <c r="A280" s="73">
        <v>278</v>
      </c>
      <c r="B280" s="58" t="s">
        <v>234</v>
      </c>
      <c r="C280" s="59" t="s">
        <v>1822</v>
      </c>
      <c r="D280" s="70" t="s">
        <v>104</v>
      </c>
      <c r="E280" s="59" t="s">
        <v>65</v>
      </c>
      <c r="F280" s="70" t="s">
        <v>3641</v>
      </c>
      <c r="G280" s="70">
        <v>1994</v>
      </c>
      <c r="H280" s="71">
        <v>1</v>
      </c>
      <c r="I280" s="72">
        <v>12</v>
      </c>
      <c r="J280" s="72">
        <v>12</v>
      </c>
      <c r="K280" s="72">
        <v>2.2000000000000002</v>
      </c>
      <c r="L280" s="72">
        <v>0.1</v>
      </c>
      <c r="M280" s="60">
        <v>0</v>
      </c>
      <c r="N280" s="61"/>
      <c r="O280" s="61">
        <v>0</v>
      </c>
      <c r="P280" s="71">
        <v>1</v>
      </c>
      <c r="Q280" s="72">
        <v>12</v>
      </c>
      <c r="R280" s="61">
        <v>0</v>
      </c>
      <c r="S280" s="71">
        <v>3</v>
      </c>
      <c r="T280" s="61">
        <v>0</v>
      </c>
      <c r="U280" s="61">
        <v>0</v>
      </c>
      <c r="V280" s="61">
        <v>0</v>
      </c>
      <c r="W280" s="61">
        <v>0</v>
      </c>
      <c r="X280" s="78">
        <v>-2.2200000000000002</v>
      </c>
      <c r="Y280" s="71">
        <v>0.1</v>
      </c>
      <c r="Z280" s="72">
        <v>0.1</v>
      </c>
      <c r="AA280" s="79">
        <v>0.1</v>
      </c>
      <c r="AB280" s="79">
        <v>0.56999999999999995</v>
      </c>
      <c r="AC280" s="78">
        <v>-0.94</v>
      </c>
      <c r="AD280" s="64" t="s">
        <v>25</v>
      </c>
    </row>
    <row r="281" spans="1:30" ht="17.25" thickBot="1">
      <c r="A281" s="73">
        <v>279</v>
      </c>
      <c r="B281" s="58" t="s">
        <v>2711</v>
      </c>
      <c r="C281" s="59" t="s">
        <v>1816</v>
      </c>
      <c r="D281" s="70" t="s">
        <v>104</v>
      </c>
      <c r="E281" s="59" t="s">
        <v>2353</v>
      </c>
      <c r="F281" s="70" t="s">
        <v>3642</v>
      </c>
      <c r="G281" s="70">
        <v>2001</v>
      </c>
      <c r="H281" s="71">
        <v>4</v>
      </c>
      <c r="I281" s="72">
        <v>197</v>
      </c>
      <c r="J281" s="72">
        <v>49</v>
      </c>
      <c r="K281" s="72">
        <v>36.5</v>
      </c>
      <c r="L281" s="72">
        <v>2.2000000000000002</v>
      </c>
      <c r="M281" s="71">
        <v>1</v>
      </c>
      <c r="N281" s="72">
        <v>67</v>
      </c>
      <c r="O281" s="61">
        <v>0</v>
      </c>
      <c r="P281" s="71">
        <v>3</v>
      </c>
      <c r="Q281" s="72">
        <v>43</v>
      </c>
      <c r="R281" s="72">
        <v>2</v>
      </c>
      <c r="S281" s="71">
        <v>0.25</v>
      </c>
      <c r="T281" s="72">
        <v>4</v>
      </c>
      <c r="U281" s="72">
        <v>5</v>
      </c>
      <c r="V281" s="78">
        <v>-1</v>
      </c>
      <c r="W281" s="78">
        <v>-0.46</v>
      </c>
      <c r="X281" s="79">
        <v>2.4300000000000002</v>
      </c>
      <c r="Y281" s="71">
        <v>1.6</v>
      </c>
      <c r="Z281" s="72">
        <v>6.5</v>
      </c>
      <c r="AA281" s="78">
        <v>-4.9000000000000004</v>
      </c>
      <c r="AB281" s="78">
        <v>-2.25</v>
      </c>
      <c r="AC281" s="78">
        <v>-0.7</v>
      </c>
      <c r="AD281" s="64" t="s">
        <v>25</v>
      </c>
    </row>
    <row r="282" spans="1:30" ht="17.25" thickBot="1">
      <c r="A282" s="73">
        <v>280</v>
      </c>
      <c r="B282" s="58" t="s">
        <v>235</v>
      </c>
      <c r="C282" s="59" t="s">
        <v>1814</v>
      </c>
      <c r="D282" s="70" t="s">
        <v>104</v>
      </c>
      <c r="E282" s="59" t="s">
        <v>67</v>
      </c>
      <c r="F282" s="70" t="s">
        <v>3643</v>
      </c>
      <c r="G282" s="70">
        <v>1993</v>
      </c>
      <c r="H282" s="71">
        <v>1</v>
      </c>
      <c r="I282" s="72">
        <v>17</v>
      </c>
      <c r="J282" s="72">
        <v>17</v>
      </c>
      <c r="K282" s="72">
        <v>3.1</v>
      </c>
      <c r="L282" s="72">
        <v>0.2</v>
      </c>
      <c r="M282" s="60">
        <v>0</v>
      </c>
      <c r="N282" s="61"/>
      <c r="O282" s="61">
        <v>0</v>
      </c>
      <c r="P282" s="71">
        <v>1</v>
      </c>
      <c r="Q282" s="72">
        <v>17</v>
      </c>
      <c r="R282" s="72">
        <v>5</v>
      </c>
      <c r="S282" s="60">
        <v>0</v>
      </c>
      <c r="T282" s="72">
        <v>1</v>
      </c>
      <c r="U282" s="61">
        <v>0</v>
      </c>
      <c r="V282" s="79">
        <v>1</v>
      </c>
      <c r="W282" s="79">
        <v>5.29</v>
      </c>
      <c r="X282" s="79">
        <v>3.92</v>
      </c>
      <c r="Y282" s="71">
        <v>0.5</v>
      </c>
      <c r="Z282" s="72">
        <v>0.1</v>
      </c>
      <c r="AA282" s="79">
        <v>0.4</v>
      </c>
      <c r="AB282" s="79">
        <v>1.98</v>
      </c>
      <c r="AC282" s="79">
        <v>1.05</v>
      </c>
      <c r="AD282" s="64" t="s">
        <v>25</v>
      </c>
    </row>
    <row r="283" spans="1:30" ht="17.25" thickBot="1">
      <c r="A283" s="73">
        <v>281</v>
      </c>
      <c r="B283" s="58" t="s">
        <v>236</v>
      </c>
      <c r="C283" s="59" t="s">
        <v>1830</v>
      </c>
      <c r="D283" s="70" t="s">
        <v>103</v>
      </c>
      <c r="E283" s="59" t="s">
        <v>93</v>
      </c>
      <c r="F283" s="70" t="s">
        <v>3644</v>
      </c>
      <c r="G283" s="70">
        <v>1993</v>
      </c>
      <c r="H283" s="71">
        <v>6</v>
      </c>
      <c r="I283" s="72">
        <v>527</v>
      </c>
      <c r="J283" s="72">
        <v>88</v>
      </c>
      <c r="K283" s="72">
        <v>97.6</v>
      </c>
      <c r="L283" s="72">
        <v>5.9</v>
      </c>
      <c r="M283" s="71">
        <v>6</v>
      </c>
      <c r="N283" s="72">
        <v>88</v>
      </c>
      <c r="O283" s="72">
        <v>5</v>
      </c>
      <c r="P283" s="60">
        <v>0</v>
      </c>
      <c r="Q283" s="61"/>
      <c r="R283" s="61">
        <v>0</v>
      </c>
      <c r="S283" s="71">
        <v>0.67</v>
      </c>
      <c r="T283" s="72">
        <v>6</v>
      </c>
      <c r="U283" s="72">
        <v>10</v>
      </c>
      <c r="V283" s="78">
        <v>-4</v>
      </c>
      <c r="W283" s="78">
        <v>-0.68</v>
      </c>
      <c r="X283" s="79">
        <v>13.16</v>
      </c>
      <c r="Y283" s="71">
        <v>7.5</v>
      </c>
      <c r="Z283" s="72">
        <v>11.8</v>
      </c>
      <c r="AA283" s="78">
        <v>-4.3</v>
      </c>
      <c r="AB283" s="78">
        <v>-0.73</v>
      </c>
      <c r="AC283" s="79">
        <v>2.5299999999999998</v>
      </c>
      <c r="AD283" s="64" t="s">
        <v>25</v>
      </c>
    </row>
    <row r="284" spans="1:30" ht="17.25" thickBot="1">
      <c r="A284" s="73">
        <v>282</v>
      </c>
      <c r="B284" s="58" t="s">
        <v>3189</v>
      </c>
      <c r="C284" s="59" t="s">
        <v>1816</v>
      </c>
      <c r="D284" s="70" t="s">
        <v>104</v>
      </c>
      <c r="E284" s="59" t="s">
        <v>83</v>
      </c>
      <c r="F284" s="70" t="s">
        <v>3865</v>
      </c>
      <c r="G284" s="70">
        <v>1995</v>
      </c>
      <c r="H284" s="60">
        <v>0</v>
      </c>
      <c r="I284" s="61"/>
      <c r="J284" s="61"/>
      <c r="K284" s="61"/>
      <c r="L284" s="61"/>
      <c r="M284" s="60">
        <v>0</v>
      </c>
      <c r="N284" s="61"/>
      <c r="O284" s="61">
        <v>0</v>
      </c>
      <c r="P284" s="60">
        <v>0</v>
      </c>
      <c r="Q284" s="61"/>
      <c r="R284" s="72">
        <v>3</v>
      </c>
      <c r="S284" s="60"/>
      <c r="T284" s="61"/>
      <c r="U284" s="61"/>
      <c r="V284" s="61"/>
      <c r="W284" s="61"/>
      <c r="X284" s="61"/>
      <c r="Y284" s="60"/>
      <c r="Z284" s="61"/>
      <c r="AA284" s="61"/>
      <c r="AB284" s="61"/>
      <c r="AC284" s="61"/>
      <c r="AD284" s="64" t="s">
        <v>25</v>
      </c>
    </row>
    <row r="285" spans="1:30" ht="17.25" thickBot="1">
      <c r="A285" s="73">
        <v>283</v>
      </c>
      <c r="B285" s="58" t="s">
        <v>76</v>
      </c>
      <c r="C285" s="59" t="s">
        <v>1838</v>
      </c>
      <c r="D285" s="70" t="s">
        <v>111</v>
      </c>
      <c r="E285" s="59" t="s">
        <v>75</v>
      </c>
      <c r="F285" s="70" t="s">
        <v>3645</v>
      </c>
      <c r="G285" s="70">
        <v>1992</v>
      </c>
      <c r="H285" s="71">
        <v>6</v>
      </c>
      <c r="I285" s="72">
        <v>540</v>
      </c>
      <c r="J285" s="72">
        <v>90</v>
      </c>
      <c r="K285" s="72">
        <v>100</v>
      </c>
      <c r="L285" s="72">
        <v>6</v>
      </c>
      <c r="M285" s="71">
        <v>6</v>
      </c>
      <c r="N285" s="72">
        <v>90</v>
      </c>
      <c r="O285" s="72">
        <v>6</v>
      </c>
      <c r="P285" s="60">
        <v>0</v>
      </c>
      <c r="Q285" s="61"/>
      <c r="R285" s="61">
        <v>0</v>
      </c>
      <c r="S285" s="71">
        <v>1.33</v>
      </c>
      <c r="T285" s="72">
        <v>5</v>
      </c>
      <c r="U285" s="72">
        <v>10</v>
      </c>
      <c r="V285" s="78">
        <v>-5</v>
      </c>
      <c r="W285" s="78">
        <v>-0.83</v>
      </c>
      <c r="X285" s="61"/>
      <c r="Y285" s="71">
        <v>5.4</v>
      </c>
      <c r="Z285" s="72">
        <v>13.1</v>
      </c>
      <c r="AA285" s="78">
        <v>-7.6</v>
      </c>
      <c r="AB285" s="78">
        <v>-1.27</v>
      </c>
      <c r="AC285" s="61"/>
      <c r="AD285" s="64" t="s">
        <v>25</v>
      </c>
    </row>
    <row r="286" spans="1:30" ht="17.25" thickBot="1">
      <c r="A286" s="73">
        <v>284</v>
      </c>
      <c r="B286" s="58" t="s">
        <v>237</v>
      </c>
      <c r="C286" s="59" t="s">
        <v>1848</v>
      </c>
      <c r="D286" s="70" t="s">
        <v>103</v>
      </c>
      <c r="E286" s="59" t="s">
        <v>85</v>
      </c>
      <c r="F286" s="70" t="s">
        <v>3646</v>
      </c>
      <c r="G286" s="70">
        <v>1994</v>
      </c>
      <c r="H286" s="71">
        <v>4</v>
      </c>
      <c r="I286" s="72">
        <v>360</v>
      </c>
      <c r="J286" s="72">
        <v>90</v>
      </c>
      <c r="K286" s="72">
        <v>66.7</v>
      </c>
      <c r="L286" s="72">
        <v>4</v>
      </c>
      <c r="M286" s="71">
        <v>4</v>
      </c>
      <c r="N286" s="72">
        <v>90</v>
      </c>
      <c r="O286" s="72">
        <v>4</v>
      </c>
      <c r="P286" s="60">
        <v>0</v>
      </c>
      <c r="Q286" s="61"/>
      <c r="R286" s="61">
        <v>0</v>
      </c>
      <c r="S286" s="71">
        <v>1.75</v>
      </c>
      <c r="T286" s="72">
        <v>5</v>
      </c>
      <c r="U286" s="72">
        <v>4</v>
      </c>
      <c r="V286" s="79">
        <v>1</v>
      </c>
      <c r="W286" s="79">
        <v>0.25</v>
      </c>
      <c r="X286" s="79">
        <v>1.25</v>
      </c>
      <c r="Y286" s="71">
        <v>5.8</v>
      </c>
      <c r="Z286" s="72">
        <v>4.5999999999999996</v>
      </c>
      <c r="AA286" s="79">
        <v>1.1000000000000001</v>
      </c>
      <c r="AB286" s="79">
        <v>0.28000000000000003</v>
      </c>
      <c r="AC286" s="79">
        <v>1.36</v>
      </c>
      <c r="AD286" s="64" t="s">
        <v>25</v>
      </c>
    </row>
    <row r="287" spans="1:30" ht="17.25" thickBot="1">
      <c r="A287" s="73">
        <v>285</v>
      </c>
      <c r="B287" s="58" t="s">
        <v>238</v>
      </c>
      <c r="C287" s="59" t="s">
        <v>1814</v>
      </c>
      <c r="D287" s="70" t="s">
        <v>1835</v>
      </c>
      <c r="E287" s="59" t="s">
        <v>65</v>
      </c>
      <c r="F287" s="70" t="s">
        <v>3647</v>
      </c>
      <c r="G287" s="70">
        <v>2004</v>
      </c>
      <c r="H287" s="71">
        <v>3</v>
      </c>
      <c r="I287" s="72">
        <v>80</v>
      </c>
      <c r="J287" s="72">
        <v>27</v>
      </c>
      <c r="K287" s="72">
        <v>14.8</v>
      </c>
      <c r="L287" s="72">
        <v>0.9</v>
      </c>
      <c r="M287" s="71">
        <v>1</v>
      </c>
      <c r="N287" s="72">
        <v>78</v>
      </c>
      <c r="O287" s="61">
        <v>0</v>
      </c>
      <c r="P287" s="71">
        <v>2</v>
      </c>
      <c r="Q287" s="72">
        <v>1</v>
      </c>
      <c r="R287" s="72">
        <v>3</v>
      </c>
      <c r="S287" s="71">
        <v>3</v>
      </c>
      <c r="T287" s="72">
        <v>4</v>
      </c>
      <c r="U287" s="61">
        <v>0</v>
      </c>
      <c r="V287" s="79">
        <v>4</v>
      </c>
      <c r="W287" s="79">
        <v>4.5</v>
      </c>
      <c r="X287" s="79">
        <v>2.74</v>
      </c>
      <c r="Y287" s="71">
        <v>2</v>
      </c>
      <c r="Z287" s="72">
        <v>0.3</v>
      </c>
      <c r="AA287" s="79">
        <v>1.7</v>
      </c>
      <c r="AB287" s="79">
        <v>1.95</v>
      </c>
      <c r="AC287" s="79">
        <v>0.54</v>
      </c>
      <c r="AD287" s="64" t="s">
        <v>25</v>
      </c>
    </row>
    <row r="288" spans="1:30" ht="17.25" thickBot="1">
      <c r="A288" s="73">
        <v>286</v>
      </c>
      <c r="B288" s="58" t="s">
        <v>239</v>
      </c>
      <c r="C288" s="59" t="s">
        <v>1814</v>
      </c>
      <c r="D288" s="70" t="s">
        <v>1821</v>
      </c>
      <c r="E288" s="59" t="s">
        <v>77</v>
      </c>
      <c r="F288" s="70" t="s">
        <v>3648</v>
      </c>
      <c r="G288" s="70">
        <v>2001</v>
      </c>
      <c r="H288" s="71">
        <v>5</v>
      </c>
      <c r="I288" s="72">
        <v>148</v>
      </c>
      <c r="J288" s="72">
        <v>30</v>
      </c>
      <c r="K288" s="72">
        <v>27.4</v>
      </c>
      <c r="L288" s="72">
        <v>1.6</v>
      </c>
      <c r="M288" s="71">
        <v>1</v>
      </c>
      <c r="N288" s="72">
        <v>88</v>
      </c>
      <c r="O288" s="61">
        <v>0</v>
      </c>
      <c r="P288" s="71">
        <v>4</v>
      </c>
      <c r="Q288" s="72">
        <v>15</v>
      </c>
      <c r="R288" s="72">
        <v>1</v>
      </c>
      <c r="S288" s="71">
        <v>1</v>
      </c>
      <c r="T288" s="72">
        <v>3</v>
      </c>
      <c r="U288" s="72">
        <v>4</v>
      </c>
      <c r="V288" s="78">
        <v>-1</v>
      </c>
      <c r="W288" s="78">
        <v>-0.61</v>
      </c>
      <c r="X288" s="78">
        <v>-0.84</v>
      </c>
      <c r="Y288" s="71">
        <v>4.9000000000000004</v>
      </c>
      <c r="Z288" s="72">
        <v>3</v>
      </c>
      <c r="AA288" s="79">
        <v>1.9</v>
      </c>
      <c r="AB288" s="79">
        <v>1.1299999999999999</v>
      </c>
      <c r="AC288" s="79">
        <v>0.8</v>
      </c>
      <c r="AD288" s="64" t="s">
        <v>25</v>
      </c>
    </row>
    <row r="289" spans="1:30" ht="17.25" thickBot="1">
      <c r="A289" s="73">
        <v>287</v>
      </c>
      <c r="B289" s="58" t="s">
        <v>240</v>
      </c>
      <c r="C289" s="59" t="s">
        <v>1831</v>
      </c>
      <c r="D289" s="70" t="s">
        <v>104</v>
      </c>
      <c r="E289" s="59" t="s">
        <v>69</v>
      </c>
      <c r="F289" s="70" t="s">
        <v>3649</v>
      </c>
      <c r="G289" s="70">
        <v>1994</v>
      </c>
      <c r="H289" s="71">
        <v>5</v>
      </c>
      <c r="I289" s="72">
        <v>353</v>
      </c>
      <c r="J289" s="72">
        <v>71</v>
      </c>
      <c r="K289" s="72">
        <v>65.400000000000006</v>
      </c>
      <c r="L289" s="72">
        <v>3.9</v>
      </c>
      <c r="M289" s="71">
        <v>3</v>
      </c>
      <c r="N289" s="72">
        <v>88</v>
      </c>
      <c r="O289" s="72">
        <v>2</v>
      </c>
      <c r="P289" s="71">
        <v>2</v>
      </c>
      <c r="Q289" s="72">
        <v>45</v>
      </c>
      <c r="R289" s="72">
        <v>1</v>
      </c>
      <c r="S289" s="71">
        <v>1.8</v>
      </c>
      <c r="T289" s="72">
        <v>6</v>
      </c>
      <c r="U289" s="72">
        <v>4</v>
      </c>
      <c r="V289" s="79">
        <v>2</v>
      </c>
      <c r="W289" s="79">
        <v>0.51</v>
      </c>
      <c r="X289" s="79">
        <v>2.92</v>
      </c>
      <c r="Y289" s="71">
        <v>6.1</v>
      </c>
      <c r="Z289" s="72">
        <v>6.4</v>
      </c>
      <c r="AA289" s="78">
        <v>-0.4</v>
      </c>
      <c r="AB289" s="78">
        <v>-0.09</v>
      </c>
      <c r="AC289" s="78">
        <v>-0.12</v>
      </c>
      <c r="AD289" s="64" t="s">
        <v>25</v>
      </c>
    </row>
    <row r="290" spans="1:30" ht="17.25" thickBot="1">
      <c r="A290" s="73">
        <v>288</v>
      </c>
      <c r="B290" s="58" t="s">
        <v>1860</v>
      </c>
      <c r="C290" s="59" t="s">
        <v>1814</v>
      </c>
      <c r="D290" s="70" t="s">
        <v>1849</v>
      </c>
      <c r="E290" s="59" t="s">
        <v>67</v>
      </c>
      <c r="F290" s="70" t="s">
        <v>3327</v>
      </c>
      <c r="G290" s="70">
        <v>2002</v>
      </c>
      <c r="H290" s="71">
        <v>2</v>
      </c>
      <c r="I290" s="72">
        <v>26</v>
      </c>
      <c r="J290" s="72">
        <v>13</v>
      </c>
      <c r="K290" s="72">
        <v>4.8</v>
      </c>
      <c r="L290" s="72">
        <v>0.3</v>
      </c>
      <c r="M290" s="60">
        <v>0</v>
      </c>
      <c r="N290" s="61"/>
      <c r="O290" s="61">
        <v>0</v>
      </c>
      <c r="P290" s="71">
        <v>2</v>
      </c>
      <c r="Q290" s="72">
        <v>13</v>
      </c>
      <c r="R290" s="72">
        <v>4</v>
      </c>
      <c r="S290" s="71">
        <v>1.5</v>
      </c>
      <c r="T290" s="72">
        <v>2</v>
      </c>
      <c r="U290" s="61">
        <v>0</v>
      </c>
      <c r="V290" s="79">
        <v>2</v>
      </c>
      <c r="W290" s="79">
        <v>6.92</v>
      </c>
      <c r="X290" s="79">
        <v>5.7</v>
      </c>
      <c r="Y290" s="71">
        <v>1.2</v>
      </c>
      <c r="Z290" s="72">
        <v>0.4</v>
      </c>
      <c r="AA290" s="79">
        <v>0.8</v>
      </c>
      <c r="AB290" s="79">
        <v>2.6</v>
      </c>
      <c r="AC290" s="79">
        <v>1.72</v>
      </c>
      <c r="AD290" s="64" t="s">
        <v>25</v>
      </c>
    </row>
    <row r="291" spans="1:30" ht="17.25" thickBot="1">
      <c r="A291" s="73">
        <v>289</v>
      </c>
      <c r="B291" s="58" t="s">
        <v>2754</v>
      </c>
      <c r="C291" s="59" t="s">
        <v>1823</v>
      </c>
      <c r="D291" s="70" t="s">
        <v>103</v>
      </c>
      <c r="E291" s="59" t="s">
        <v>71</v>
      </c>
      <c r="F291" s="70" t="s">
        <v>3650</v>
      </c>
      <c r="G291" s="70">
        <v>1996</v>
      </c>
      <c r="H291" s="71">
        <v>1</v>
      </c>
      <c r="I291" s="72">
        <v>17</v>
      </c>
      <c r="J291" s="72">
        <v>17</v>
      </c>
      <c r="K291" s="72">
        <v>3.1</v>
      </c>
      <c r="L291" s="72">
        <v>0.2</v>
      </c>
      <c r="M291" s="60">
        <v>0</v>
      </c>
      <c r="N291" s="61"/>
      <c r="O291" s="61">
        <v>0</v>
      </c>
      <c r="P291" s="71">
        <v>1</v>
      </c>
      <c r="Q291" s="72">
        <v>17</v>
      </c>
      <c r="R291" s="72">
        <v>2</v>
      </c>
      <c r="S291" s="71">
        <v>3</v>
      </c>
      <c r="T291" s="61">
        <v>0</v>
      </c>
      <c r="U291" s="61">
        <v>0</v>
      </c>
      <c r="V291" s="61">
        <v>0</v>
      </c>
      <c r="W291" s="61">
        <v>0</v>
      </c>
      <c r="X291" s="78">
        <v>-1.38</v>
      </c>
      <c r="Y291" s="71">
        <v>0.3</v>
      </c>
      <c r="Z291" s="72">
        <v>0.1</v>
      </c>
      <c r="AA291" s="79">
        <v>0.2</v>
      </c>
      <c r="AB291" s="79">
        <v>0.84</v>
      </c>
      <c r="AC291" s="79">
        <v>0.49</v>
      </c>
      <c r="AD291" s="64" t="s">
        <v>25</v>
      </c>
    </row>
    <row r="292" spans="1:30" ht="17.25" thickBot="1">
      <c r="A292" s="73">
        <v>290</v>
      </c>
      <c r="B292" s="58" t="s">
        <v>2712</v>
      </c>
      <c r="C292" s="59" t="s">
        <v>1840</v>
      </c>
      <c r="D292" s="70" t="s">
        <v>104</v>
      </c>
      <c r="E292" s="59" t="s">
        <v>2668</v>
      </c>
      <c r="F292" s="70" t="s">
        <v>3651</v>
      </c>
      <c r="G292" s="70">
        <v>1994</v>
      </c>
      <c r="H292" s="71">
        <v>4</v>
      </c>
      <c r="I292" s="72">
        <v>360</v>
      </c>
      <c r="J292" s="72">
        <v>90</v>
      </c>
      <c r="K292" s="72">
        <v>80</v>
      </c>
      <c r="L292" s="72">
        <v>4</v>
      </c>
      <c r="M292" s="71">
        <v>4</v>
      </c>
      <c r="N292" s="72">
        <v>90</v>
      </c>
      <c r="O292" s="72">
        <v>4</v>
      </c>
      <c r="P292" s="60">
        <v>0</v>
      </c>
      <c r="Q292" s="61"/>
      <c r="R292" s="61">
        <v>0</v>
      </c>
      <c r="S292" s="71">
        <v>0.25</v>
      </c>
      <c r="T292" s="72">
        <v>2</v>
      </c>
      <c r="U292" s="72">
        <v>9</v>
      </c>
      <c r="V292" s="78">
        <v>-7</v>
      </c>
      <c r="W292" s="78">
        <v>-1.75</v>
      </c>
      <c r="X292" s="78">
        <v>-0.75</v>
      </c>
      <c r="Y292" s="71">
        <v>5.0999999999999996</v>
      </c>
      <c r="Z292" s="72">
        <v>7.8</v>
      </c>
      <c r="AA292" s="78">
        <v>-2.6</v>
      </c>
      <c r="AB292" s="78">
        <v>-0.66</v>
      </c>
      <c r="AC292" s="78">
        <v>-1.04</v>
      </c>
      <c r="AD292" s="64" t="s">
        <v>25</v>
      </c>
    </row>
    <row r="293" spans="1:30" ht="17.25" thickBot="1">
      <c r="A293" s="73">
        <v>291</v>
      </c>
      <c r="B293" s="58" t="s">
        <v>3002</v>
      </c>
      <c r="C293" s="59" t="s">
        <v>1834</v>
      </c>
      <c r="D293" s="70" t="s">
        <v>111</v>
      </c>
      <c r="E293" s="59" t="s">
        <v>96</v>
      </c>
      <c r="F293" s="70" t="s">
        <v>3866</v>
      </c>
      <c r="G293" s="70">
        <v>1983</v>
      </c>
      <c r="H293" s="60">
        <v>0</v>
      </c>
      <c r="I293" s="61"/>
      <c r="J293" s="61"/>
      <c r="K293" s="61"/>
      <c r="L293" s="61"/>
      <c r="M293" s="60">
        <v>0</v>
      </c>
      <c r="N293" s="61"/>
      <c r="O293" s="61">
        <v>0</v>
      </c>
      <c r="P293" s="60">
        <v>0</v>
      </c>
      <c r="Q293" s="61"/>
      <c r="R293" s="72">
        <v>2</v>
      </c>
      <c r="S293" s="60"/>
      <c r="T293" s="61"/>
      <c r="U293" s="61"/>
      <c r="V293" s="61"/>
      <c r="W293" s="61"/>
      <c r="X293" s="61"/>
      <c r="Y293" s="60"/>
      <c r="Z293" s="61"/>
      <c r="AA293" s="61"/>
      <c r="AB293" s="61"/>
      <c r="AC293" s="61"/>
      <c r="AD293" s="64" t="s">
        <v>25</v>
      </c>
    </row>
    <row r="294" spans="1:30" ht="17.25" thickBot="1">
      <c r="A294" s="73">
        <v>292</v>
      </c>
      <c r="B294" s="58" t="s">
        <v>241</v>
      </c>
      <c r="C294" s="59" t="s">
        <v>1814</v>
      </c>
      <c r="D294" s="70" t="s">
        <v>103</v>
      </c>
      <c r="E294" s="59" t="s">
        <v>67</v>
      </c>
      <c r="F294" s="70" t="s">
        <v>3325</v>
      </c>
      <c r="G294" s="70">
        <v>1997</v>
      </c>
      <c r="H294" s="71">
        <v>6</v>
      </c>
      <c r="I294" s="72">
        <v>272</v>
      </c>
      <c r="J294" s="72">
        <v>45</v>
      </c>
      <c r="K294" s="72">
        <v>50.4</v>
      </c>
      <c r="L294" s="72">
        <v>3</v>
      </c>
      <c r="M294" s="71">
        <v>2</v>
      </c>
      <c r="N294" s="72">
        <v>90</v>
      </c>
      <c r="O294" s="72">
        <v>2</v>
      </c>
      <c r="P294" s="71">
        <v>4</v>
      </c>
      <c r="Q294" s="72">
        <v>23</v>
      </c>
      <c r="R294" s="61">
        <v>0</v>
      </c>
      <c r="S294" s="71">
        <v>1.5</v>
      </c>
      <c r="T294" s="72">
        <v>11</v>
      </c>
      <c r="U294" s="72">
        <v>4</v>
      </c>
      <c r="V294" s="79">
        <v>7</v>
      </c>
      <c r="W294" s="79">
        <v>2.3199999999999998</v>
      </c>
      <c r="X294" s="79">
        <v>1.64</v>
      </c>
      <c r="Y294" s="71">
        <v>7.3</v>
      </c>
      <c r="Z294" s="72">
        <v>2.9</v>
      </c>
      <c r="AA294" s="79">
        <v>4.4000000000000004</v>
      </c>
      <c r="AB294" s="79">
        <v>1.44</v>
      </c>
      <c r="AC294" s="79">
        <v>0.98</v>
      </c>
      <c r="AD294" s="64" t="s">
        <v>25</v>
      </c>
    </row>
    <row r="295" spans="1:30" ht="17.25" thickBot="1">
      <c r="A295" s="73">
        <v>293</v>
      </c>
      <c r="B295" s="58" t="s">
        <v>2713</v>
      </c>
      <c r="C295" s="59" t="s">
        <v>1814</v>
      </c>
      <c r="D295" s="70" t="s">
        <v>1855</v>
      </c>
      <c r="E295" s="59" t="s">
        <v>2353</v>
      </c>
      <c r="F295" s="70" t="s">
        <v>3652</v>
      </c>
      <c r="G295" s="70">
        <v>1997</v>
      </c>
      <c r="H295" s="71">
        <v>2</v>
      </c>
      <c r="I295" s="72">
        <v>124</v>
      </c>
      <c r="J295" s="72">
        <v>62</v>
      </c>
      <c r="K295" s="72">
        <v>23</v>
      </c>
      <c r="L295" s="72">
        <v>1.4</v>
      </c>
      <c r="M295" s="71">
        <v>2</v>
      </c>
      <c r="N295" s="72">
        <v>62</v>
      </c>
      <c r="O295" s="61">
        <v>0</v>
      </c>
      <c r="P295" s="60">
        <v>0</v>
      </c>
      <c r="Q295" s="61"/>
      <c r="R295" s="61">
        <v>0</v>
      </c>
      <c r="S295" s="60">
        <v>0</v>
      </c>
      <c r="T295" s="61">
        <v>0</v>
      </c>
      <c r="U295" s="72">
        <v>2</v>
      </c>
      <c r="V295" s="78">
        <v>-2</v>
      </c>
      <c r="W295" s="78">
        <v>-1.45</v>
      </c>
      <c r="X295" s="79">
        <v>0.71</v>
      </c>
      <c r="Y295" s="71">
        <v>0.5</v>
      </c>
      <c r="Z295" s="72">
        <v>2.5</v>
      </c>
      <c r="AA295" s="78">
        <v>-1.9</v>
      </c>
      <c r="AB295" s="78">
        <v>-1.41</v>
      </c>
      <c r="AC295" s="79">
        <v>0.51</v>
      </c>
      <c r="AD295" s="64" t="s">
        <v>25</v>
      </c>
    </row>
    <row r="296" spans="1:30" ht="17.25" thickBot="1">
      <c r="A296" s="73">
        <v>294</v>
      </c>
      <c r="B296" s="58" t="s">
        <v>242</v>
      </c>
      <c r="C296" s="59" t="s">
        <v>1824</v>
      </c>
      <c r="D296" s="70" t="s">
        <v>103</v>
      </c>
      <c r="E296" s="59" t="s">
        <v>83</v>
      </c>
      <c r="F296" s="70" t="s">
        <v>3653</v>
      </c>
      <c r="G296" s="70">
        <v>1998</v>
      </c>
      <c r="H296" s="71">
        <v>6</v>
      </c>
      <c r="I296" s="72">
        <v>489</v>
      </c>
      <c r="J296" s="72">
        <v>82</v>
      </c>
      <c r="K296" s="72">
        <v>90.6</v>
      </c>
      <c r="L296" s="72">
        <v>5.4</v>
      </c>
      <c r="M296" s="71">
        <v>6</v>
      </c>
      <c r="N296" s="72">
        <v>82</v>
      </c>
      <c r="O296" s="72">
        <v>3</v>
      </c>
      <c r="P296" s="60">
        <v>0</v>
      </c>
      <c r="Q296" s="61"/>
      <c r="R296" s="61">
        <v>0</v>
      </c>
      <c r="S296" s="71">
        <v>2</v>
      </c>
      <c r="T296" s="72">
        <v>11</v>
      </c>
      <c r="U296" s="72">
        <v>10</v>
      </c>
      <c r="V296" s="79">
        <v>1</v>
      </c>
      <c r="W296" s="79">
        <v>0.18</v>
      </c>
      <c r="X296" s="78">
        <v>-1.58</v>
      </c>
      <c r="Y296" s="71">
        <v>11.2</v>
      </c>
      <c r="Z296" s="72">
        <v>9.1999999999999993</v>
      </c>
      <c r="AA296" s="79">
        <v>2.1</v>
      </c>
      <c r="AB296" s="79">
        <v>0.38</v>
      </c>
      <c r="AC296" s="79">
        <v>0.01</v>
      </c>
      <c r="AD296" s="64" t="s">
        <v>25</v>
      </c>
    </row>
    <row r="297" spans="1:30" ht="17.25" thickBot="1">
      <c r="A297" s="73">
        <v>295</v>
      </c>
      <c r="B297" s="58" t="s">
        <v>1790</v>
      </c>
      <c r="C297" s="59" t="s">
        <v>1861</v>
      </c>
      <c r="D297" s="70" t="s">
        <v>103</v>
      </c>
      <c r="E297" s="59" t="s">
        <v>75</v>
      </c>
      <c r="F297" s="70" t="s">
        <v>3654</v>
      </c>
      <c r="G297" s="70">
        <v>1996</v>
      </c>
      <c r="H297" s="71">
        <v>3</v>
      </c>
      <c r="I297" s="72">
        <v>249</v>
      </c>
      <c r="J297" s="72">
        <v>83</v>
      </c>
      <c r="K297" s="72">
        <v>46.1</v>
      </c>
      <c r="L297" s="72">
        <v>2.8</v>
      </c>
      <c r="M297" s="71">
        <v>3</v>
      </c>
      <c r="N297" s="72">
        <v>83</v>
      </c>
      <c r="O297" s="72">
        <v>2</v>
      </c>
      <c r="P297" s="60">
        <v>0</v>
      </c>
      <c r="Q297" s="61"/>
      <c r="R297" s="61">
        <v>0</v>
      </c>
      <c r="S297" s="71">
        <v>1.33</v>
      </c>
      <c r="T297" s="72">
        <v>2</v>
      </c>
      <c r="U297" s="72">
        <v>4</v>
      </c>
      <c r="V297" s="78">
        <v>-2</v>
      </c>
      <c r="W297" s="78">
        <v>-0.72</v>
      </c>
      <c r="X297" s="79">
        <v>0.2</v>
      </c>
      <c r="Y297" s="71">
        <v>2.2000000000000002</v>
      </c>
      <c r="Z297" s="72">
        <v>8.6</v>
      </c>
      <c r="AA297" s="78">
        <v>-6.4</v>
      </c>
      <c r="AB297" s="78">
        <v>-2.31</v>
      </c>
      <c r="AC297" s="78">
        <v>-1.92</v>
      </c>
      <c r="AD297" s="64" t="s">
        <v>25</v>
      </c>
    </row>
    <row r="298" spans="1:30" ht="17.25" thickBot="1">
      <c r="A298" s="73">
        <v>296</v>
      </c>
      <c r="B298" s="58" t="s">
        <v>2714</v>
      </c>
      <c r="C298" s="59" t="s">
        <v>1820</v>
      </c>
      <c r="D298" s="70" t="s">
        <v>103</v>
      </c>
      <c r="E298" s="59" t="s">
        <v>81</v>
      </c>
      <c r="F298" s="70" t="s">
        <v>3655</v>
      </c>
      <c r="G298" s="70">
        <v>2002</v>
      </c>
      <c r="H298" s="71">
        <v>4</v>
      </c>
      <c r="I298" s="72">
        <v>39</v>
      </c>
      <c r="J298" s="72">
        <v>10</v>
      </c>
      <c r="K298" s="72">
        <v>7.2</v>
      </c>
      <c r="L298" s="72">
        <v>0.4</v>
      </c>
      <c r="M298" s="60">
        <v>0</v>
      </c>
      <c r="N298" s="61"/>
      <c r="O298" s="61">
        <v>0</v>
      </c>
      <c r="P298" s="71">
        <v>4</v>
      </c>
      <c r="Q298" s="72">
        <v>10</v>
      </c>
      <c r="R298" s="72">
        <v>2</v>
      </c>
      <c r="S298" s="71">
        <v>1.25</v>
      </c>
      <c r="T298" s="61">
        <v>0</v>
      </c>
      <c r="U298" s="61">
        <v>0</v>
      </c>
      <c r="V298" s="61">
        <v>0</v>
      </c>
      <c r="W298" s="61">
        <v>0</v>
      </c>
      <c r="X298" s="79">
        <v>0.18</v>
      </c>
      <c r="Y298" s="71">
        <v>1.3</v>
      </c>
      <c r="Z298" s="72">
        <v>0.2</v>
      </c>
      <c r="AA298" s="79">
        <v>1</v>
      </c>
      <c r="AB298" s="79">
        <v>2.39</v>
      </c>
      <c r="AC298" s="79">
        <v>1.63</v>
      </c>
      <c r="AD298" s="64" t="s">
        <v>25</v>
      </c>
    </row>
    <row r="299" spans="1:30" ht="17.25" thickBot="1">
      <c r="A299" s="73">
        <v>297</v>
      </c>
      <c r="B299" s="58" t="s">
        <v>243</v>
      </c>
      <c r="C299" s="59" t="s">
        <v>1823</v>
      </c>
      <c r="D299" s="70" t="s">
        <v>103</v>
      </c>
      <c r="E299" s="59" t="s">
        <v>79</v>
      </c>
      <c r="F299" s="70" t="s">
        <v>3656</v>
      </c>
      <c r="G299" s="70">
        <v>1998</v>
      </c>
      <c r="H299" s="71">
        <v>6</v>
      </c>
      <c r="I299" s="72">
        <v>441</v>
      </c>
      <c r="J299" s="72">
        <v>74</v>
      </c>
      <c r="K299" s="72">
        <v>81.7</v>
      </c>
      <c r="L299" s="72">
        <v>4.9000000000000004</v>
      </c>
      <c r="M299" s="71">
        <v>6</v>
      </c>
      <c r="N299" s="72">
        <v>74</v>
      </c>
      <c r="O299" s="72">
        <v>1</v>
      </c>
      <c r="P299" s="60">
        <v>0</v>
      </c>
      <c r="Q299" s="61"/>
      <c r="R299" s="61">
        <v>0</v>
      </c>
      <c r="S299" s="71">
        <v>2.67</v>
      </c>
      <c r="T299" s="72">
        <v>9</v>
      </c>
      <c r="U299" s="72">
        <v>5</v>
      </c>
      <c r="V299" s="79">
        <v>4</v>
      </c>
      <c r="W299" s="79">
        <v>0.82</v>
      </c>
      <c r="X299" s="78">
        <v>-4.6399999999999997</v>
      </c>
      <c r="Y299" s="71">
        <v>10</v>
      </c>
      <c r="Z299" s="72">
        <v>5.3</v>
      </c>
      <c r="AA299" s="79">
        <v>4.7</v>
      </c>
      <c r="AB299" s="79">
        <v>0.96</v>
      </c>
      <c r="AC299" s="78">
        <v>-0.41</v>
      </c>
      <c r="AD299" s="64" t="s">
        <v>25</v>
      </c>
    </row>
    <row r="300" spans="1:30" ht="17.25" thickBot="1">
      <c r="A300" s="73">
        <v>298</v>
      </c>
      <c r="B300" s="58" t="s">
        <v>244</v>
      </c>
      <c r="C300" s="59" t="s">
        <v>1814</v>
      </c>
      <c r="D300" s="70" t="s">
        <v>103</v>
      </c>
      <c r="E300" s="59" t="s">
        <v>71</v>
      </c>
      <c r="F300" s="70" t="s">
        <v>3657</v>
      </c>
      <c r="G300" s="70">
        <v>1996</v>
      </c>
      <c r="H300" s="71">
        <v>6</v>
      </c>
      <c r="I300" s="72">
        <v>504</v>
      </c>
      <c r="J300" s="72">
        <v>84</v>
      </c>
      <c r="K300" s="72">
        <v>93.3</v>
      </c>
      <c r="L300" s="72">
        <v>5.6</v>
      </c>
      <c r="M300" s="71">
        <v>6</v>
      </c>
      <c r="N300" s="72">
        <v>84</v>
      </c>
      <c r="O300" s="72">
        <v>3</v>
      </c>
      <c r="P300" s="60">
        <v>0</v>
      </c>
      <c r="Q300" s="61"/>
      <c r="R300" s="61">
        <v>0</v>
      </c>
      <c r="S300" s="71">
        <v>2.33</v>
      </c>
      <c r="T300" s="72">
        <v>15</v>
      </c>
      <c r="U300" s="72">
        <v>6</v>
      </c>
      <c r="V300" s="79">
        <v>9</v>
      </c>
      <c r="W300" s="79">
        <v>1.61</v>
      </c>
      <c r="X300" s="79">
        <v>4.1100000000000003</v>
      </c>
      <c r="Y300" s="71">
        <v>10.4</v>
      </c>
      <c r="Z300" s="72">
        <v>8.3000000000000007</v>
      </c>
      <c r="AA300" s="79">
        <v>2.1</v>
      </c>
      <c r="AB300" s="79">
        <v>0.38</v>
      </c>
      <c r="AC300" s="79">
        <v>0.25</v>
      </c>
      <c r="AD300" s="64" t="s">
        <v>25</v>
      </c>
    </row>
    <row r="301" spans="1:30" ht="17.25" thickBot="1">
      <c r="A301" s="73">
        <v>299</v>
      </c>
      <c r="B301" s="58" t="s">
        <v>1782</v>
      </c>
      <c r="C301" s="59" t="s">
        <v>1814</v>
      </c>
      <c r="D301" s="70" t="s">
        <v>1821</v>
      </c>
      <c r="E301" s="59" t="s">
        <v>81</v>
      </c>
      <c r="F301" s="70" t="s">
        <v>3655</v>
      </c>
      <c r="G301" s="70">
        <v>2002</v>
      </c>
      <c r="H301" s="71">
        <v>2</v>
      </c>
      <c r="I301" s="72">
        <v>45</v>
      </c>
      <c r="J301" s="72">
        <v>23</v>
      </c>
      <c r="K301" s="72">
        <v>8.3000000000000007</v>
      </c>
      <c r="L301" s="72">
        <v>0.5</v>
      </c>
      <c r="M301" s="60">
        <v>0</v>
      </c>
      <c r="N301" s="61"/>
      <c r="O301" s="61">
        <v>0</v>
      </c>
      <c r="P301" s="71">
        <v>2</v>
      </c>
      <c r="Q301" s="72">
        <v>23</v>
      </c>
      <c r="R301" s="72">
        <v>2</v>
      </c>
      <c r="S301" s="60">
        <v>0</v>
      </c>
      <c r="T301" s="61">
        <v>0</v>
      </c>
      <c r="U301" s="72">
        <v>1</v>
      </c>
      <c r="V301" s="78">
        <v>-1</v>
      </c>
      <c r="W301" s="78">
        <v>-2</v>
      </c>
      <c r="X301" s="78">
        <v>-2</v>
      </c>
      <c r="Y301" s="71">
        <v>0.9</v>
      </c>
      <c r="Z301" s="72">
        <v>1</v>
      </c>
      <c r="AA301" s="78">
        <v>-0.1</v>
      </c>
      <c r="AB301" s="78">
        <v>-0.21</v>
      </c>
      <c r="AC301" s="78">
        <v>-1.18</v>
      </c>
      <c r="AD301" s="64" t="s">
        <v>25</v>
      </c>
    </row>
    <row r="302" spans="1:30" ht="17.25" thickBot="1">
      <c r="A302" s="73">
        <v>300</v>
      </c>
      <c r="B302" s="58" t="s">
        <v>245</v>
      </c>
      <c r="C302" s="59" t="s">
        <v>1814</v>
      </c>
      <c r="D302" s="70" t="s">
        <v>104</v>
      </c>
      <c r="E302" s="59" t="s">
        <v>69</v>
      </c>
      <c r="F302" s="70" t="s">
        <v>3328</v>
      </c>
      <c r="G302" s="70">
        <v>1993</v>
      </c>
      <c r="H302" s="71">
        <v>1</v>
      </c>
      <c r="I302" s="72">
        <v>24</v>
      </c>
      <c r="J302" s="72">
        <v>24</v>
      </c>
      <c r="K302" s="72">
        <v>4.4000000000000004</v>
      </c>
      <c r="L302" s="72">
        <v>0.3</v>
      </c>
      <c r="M302" s="60">
        <v>0</v>
      </c>
      <c r="N302" s="61"/>
      <c r="O302" s="61">
        <v>0</v>
      </c>
      <c r="P302" s="71">
        <v>1</v>
      </c>
      <c r="Q302" s="72">
        <v>24</v>
      </c>
      <c r="R302" s="72">
        <v>3</v>
      </c>
      <c r="S302" s="60">
        <v>0</v>
      </c>
      <c r="T302" s="61">
        <v>0</v>
      </c>
      <c r="U302" s="72">
        <v>2</v>
      </c>
      <c r="V302" s="78">
        <v>-2</v>
      </c>
      <c r="W302" s="78">
        <v>-7.5</v>
      </c>
      <c r="X302" s="78">
        <v>-7.33</v>
      </c>
      <c r="Y302" s="71">
        <v>0.5</v>
      </c>
      <c r="Z302" s="72">
        <v>1.3</v>
      </c>
      <c r="AA302" s="78">
        <v>-0.8</v>
      </c>
      <c r="AB302" s="78">
        <v>-3.06</v>
      </c>
      <c r="AC302" s="78">
        <v>-3.15</v>
      </c>
      <c r="AD302" s="64" t="s">
        <v>25</v>
      </c>
    </row>
    <row r="303" spans="1:30" ht="17.25" thickBot="1">
      <c r="A303" s="73">
        <v>301</v>
      </c>
      <c r="B303" s="58" t="s">
        <v>246</v>
      </c>
      <c r="C303" s="59" t="s">
        <v>1846</v>
      </c>
      <c r="D303" s="70" t="s">
        <v>103</v>
      </c>
      <c r="E303" s="59" t="s">
        <v>87</v>
      </c>
      <c r="F303" s="70" t="s">
        <v>3658</v>
      </c>
      <c r="G303" s="70">
        <v>1998</v>
      </c>
      <c r="H303" s="71">
        <v>5</v>
      </c>
      <c r="I303" s="72">
        <v>388</v>
      </c>
      <c r="J303" s="72">
        <v>78</v>
      </c>
      <c r="K303" s="72">
        <v>71.900000000000006</v>
      </c>
      <c r="L303" s="72">
        <v>4.3</v>
      </c>
      <c r="M303" s="71">
        <v>5</v>
      </c>
      <c r="N303" s="72">
        <v>78</v>
      </c>
      <c r="O303" s="72">
        <v>1</v>
      </c>
      <c r="P303" s="60">
        <v>0</v>
      </c>
      <c r="Q303" s="61"/>
      <c r="R303" s="61">
        <v>0</v>
      </c>
      <c r="S303" s="71">
        <v>1.4</v>
      </c>
      <c r="T303" s="72">
        <v>4</v>
      </c>
      <c r="U303" s="72">
        <v>6</v>
      </c>
      <c r="V303" s="78">
        <v>-2</v>
      </c>
      <c r="W303" s="78">
        <v>-0.46</v>
      </c>
      <c r="X303" s="78">
        <v>-0.46</v>
      </c>
      <c r="Y303" s="71">
        <v>4.5</v>
      </c>
      <c r="Z303" s="72">
        <v>4.0999999999999996</v>
      </c>
      <c r="AA303" s="79">
        <v>0.4</v>
      </c>
      <c r="AB303" s="79">
        <v>0.09</v>
      </c>
      <c r="AC303" s="79">
        <v>1.55</v>
      </c>
      <c r="AD303" s="64" t="s">
        <v>25</v>
      </c>
    </row>
    <row r="304" spans="1:30" ht="17.25" thickBot="1">
      <c r="A304" s="73">
        <v>302</v>
      </c>
      <c r="B304" s="58" t="s">
        <v>2715</v>
      </c>
      <c r="C304" s="59" t="s">
        <v>1846</v>
      </c>
      <c r="D304" s="70" t="s">
        <v>1812</v>
      </c>
      <c r="E304" s="59" t="s">
        <v>2352</v>
      </c>
      <c r="F304" s="70" t="s">
        <v>3365</v>
      </c>
      <c r="G304" s="70">
        <v>1997</v>
      </c>
      <c r="H304" s="71">
        <v>3</v>
      </c>
      <c r="I304" s="72">
        <v>67</v>
      </c>
      <c r="J304" s="72">
        <v>22</v>
      </c>
      <c r="K304" s="72">
        <v>14.9</v>
      </c>
      <c r="L304" s="72">
        <v>0.7</v>
      </c>
      <c r="M304" s="71">
        <v>1</v>
      </c>
      <c r="N304" s="72">
        <v>45</v>
      </c>
      <c r="O304" s="61">
        <v>0</v>
      </c>
      <c r="P304" s="71">
        <v>2</v>
      </c>
      <c r="Q304" s="72">
        <v>11</v>
      </c>
      <c r="R304" s="72">
        <v>2</v>
      </c>
      <c r="S304" s="60">
        <v>0</v>
      </c>
      <c r="T304" s="61">
        <v>0</v>
      </c>
      <c r="U304" s="72">
        <v>3</v>
      </c>
      <c r="V304" s="78">
        <v>-3</v>
      </c>
      <c r="W304" s="78">
        <v>-4.03</v>
      </c>
      <c r="X304" s="78">
        <v>-2.62</v>
      </c>
      <c r="Y304" s="71">
        <v>0.1</v>
      </c>
      <c r="Z304" s="72">
        <v>2.8</v>
      </c>
      <c r="AA304" s="78">
        <v>-2.6</v>
      </c>
      <c r="AB304" s="78">
        <v>-3.54</v>
      </c>
      <c r="AC304" s="78">
        <v>-3.14</v>
      </c>
      <c r="AD304" s="64" t="s">
        <v>25</v>
      </c>
    </row>
    <row r="305" spans="1:30" ht="17.25" thickBot="1">
      <c r="A305" s="73">
        <v>303</v>
      </c>
      <c r="B305" s="58" t="s">
        <v>247</v>
      </c>
      <c r="C305" s="59" t="s">
        <v>1814</v>
      </c>
      <c r="D305" s="70" t="s">
        <v>102</v>
      </c>
      <c r="E305" s="59" t="s">
        <v>73</v>
      </c>
      <c r="F305" s="70" t="s">
        <v>3659</v>
      </c>
      <c r="G305" s="70">
        <v>1994</v>
      </c>
      <c r="H305" s="71">
        <v>4</v>
      </c>
      <c r="I305" s="72">
        <v>314</v>
      </c>
      <c r="J305" s="72">
        <v>79</v>
      </c>
      <c r="K305" s="72">
        <v>58.1</v>
      </c>
      <c r="L305" s="72">
        <v>3.5</v>
      </c>
      <c r="M305" s="71">
        <v>4</v>
      </c>
      <c r="N305" s="72">
        <v>79</v>
      </c>
      <c r="O305" s="72">
        <v>1</v>
      </c>
      <c r="P305" s="60">
        <v>0</v>
      </c>
      <c r="Q305" s="61"/>
      <c r="R305" s="72">
        <v>1</v>
      </c>
      <c r="S305" s="71">
        <v>2.25</v>
      </c>
      <c r="T305" s="72">
        <v>9</v>
      </c>
      <c r="U305" s="72">
        <v>4</v>
      </c>
      <c r="V305" s="79">
        <v>5</v>
      </c>
      <c r="W305" s="79">
        <v>1.43</v>
      </c>
      <c r="X305" s="78">
        <v>-0.56000000000000005</v>
      </c>
      <c r="Y305" s="71">
        <v>6.6</v>
      </c>
      <c r="Z305" s="72">
        <v>5.8</v>
      </c>
      <c r="AA305" s="79">
        <v>0.9</v>
      </c>
      <c r="AB305" s="79">
        <v>0.25</v>
      </c>
      <c r="AC305" s="78">
        <v>-0.45</v>
      </c>
      <c r="AD305" s="64" t="s">
        <v>25</v>
      </c>
    </row>
    <row r="306" spans="1:30" ht="17.25" thickBot="1">
      <c r="A306" s="73">
        <v>304</v>
      </c>
      <c r="B306" s="58" t="s">
        <v>2755</v>
      </c>
      <c r="C306" s="59" t="s">
        <v>1814</v>
      </c>
      <c r="D306" s="70" t="s">
        <v>102</v>
      </c>
      <c r="E306" s="59" t="s">
        <v>2353</v>
      </c>
      <c r="F306" s="70" t="s">
        <v>3867</v>
      </c>
      <c r="G306" s="70">
        <v>2003</v>
      </c>
      <c r="H306" s="60">
        <v>0</v>
      </c>
      <c r="I306" s="61"/>
      <c r="J306" s="61"/>
      <c r="K306" s="61"/>
      <c r="L306" s="61"/>
      <c r="M306" s="60">
        <v>0</v>
      </c>
      <c r="N306" s="61"/>
      <c r="O306" s="61">
        <v>0</v>
      </c>
      <c r="P306" s="60">
        <v>0</v>
      </c>
      <c r="Q306" s="61"/>
      <c r="R306" s="72">
        <v>3</v>
      </c>
      <c r="S306" s="60"/>
      <c r="T306" s="61"/>
      <c r="U306" s="61"/>
      <c r="V306" s="61"/>
      <c r="W306" s="61"/>
      <c r="X306" s="61"/>
      <c r="Y306" s="60"/>
      <c r="Z306" s="61"/>
      <c r="AA306" s="61"/>
      <c r="AB306" s="61"/>
      <c r="AC306" s="61"/>
      <c r="AD306" s="64" t="s">
        <v>25</v>
      </c>
    </row>
    <row r="307" spans="1:30" ht="17.25" thickBot="1">
      <c r="A307" s="73">
        <v>305</v>
      </c>
      <c r="B307" s="58" t="s">
        <v>2874</v>
      </c>
      <c r="C307" s="59" t="s">
        <v>1814</v>
      </c>
      <c r="D307" s="70" t="s">
        <v>111</v>
      </c>
      <c r="E307" s="59" t="s">
        <v>83</v>
      </c>
      <c r="F307" s="70" t="s">
        <v>3868</v>
      </c>
      <c r="G307" s="70">
        <v>2003</v>
      </c>
      <c r="H307" s="60">
        <v>0</v>
      </c>
      <c r="I307" s="61"/>
      <c r="J307" s="61"/>
      <c r="K307" s="61"/>
      <c r="L307" s="61"/>
      <c r="M307" s="60">
        <v>0</v>
      </c>
      <c r="N307" s="61"/>
      <c r="O307" s="61">
        <v>0</v>
      </c>
      <c r="P307" s="60">
        <v>0</v>
      </c>
      <c r="Q307" s="61"/>
      <c r="R307" s="72">
        <v>3</v>
      </c>
      <c r="S307" s="60"/>
      <c r="T307" s="61"/>
      <c r="U307" s="61"/>
      <c r="V307" s="61"/>
      <c r="W307" s="61"/>
      <c r="X307" s="61"/>
      <c r="Y307" s="60"/>
      <c r="Z307" s="61"/>
      <c r="AA307" s="61"/>
      <c r="AB307" s="61"/>
      <c r="AC307" s="61"/>
      <c r="AD307" s="64" t="s">
        <v>25</v>
      </c>
    </row>
    <row r="308" spans="1:30" ht="17.25" thickBot="1">
      <c r="A308" s="73">
        <v>306</v>
      </c>
      <c r="B308" s="58" t="s">
        <v>249</v>
      </c>
      <c r="C308" s="59" t="s">
        <v>1816</v>
      </c>
      <c r="D308" s="70" t="s">
        <v>102</v>
      </c>
      <c r="E308" s="59" t="s">
        <v>69</v>
      </c>
      <c r="F308" s="70" t="s">
        <v>3515</v>
      </c>
      <c r="G308" s="70">
        <v>1995</v>
      </c>
      <c r="H308" s="71">
        <v>4</v>
      </c>
      <c r="I308" s="72">
        <v>158</v>
      </c>
      <c r="J308" s="72">
        <v>40</v>
      </c>
      <c r="K308" s="72">
        <v>29.3</v>
      </c>
      <c r="L308" s="72">
        <v>1.8</v>
      </c>
      <c r="M308" s="71">
        <v>2</v>
      </c>
      <c r="N308" s="72">
        <v>63</v>
      </c>
      <c r="O308" s="61">
        <v>0</v>
      </c>
      <c r="P308" s="71">
        <v>2</v>
      </c>
      <c r="Q308" s="72">
        <v>17</v>
      </c>
      <c r="R308" s="72">
        <v>2</v>
      </c>
      <c r="S308" s="71">
        <v>0.75</v>
      </c>
      <c r="T308" s="72">
        <v>4</v>
      </c>
      <c r="U308" s="72">
        <v>4</v>
      </c>
      <c r="V308" s="61">
        <v>0</v>
      </c>
      <c r="W308" s="61">
        <v>0</v>
      </c>
      <c r="X308" s="79">
        <v>0.71</v>
      </c>
      <c r="Y308" s="71">
        <v>2.8</v>
      </c>
      <c r="Z308" s="72">
        <v>2.8</v>
      </c>
      <c r="AA308" s="78">
        <v>-0.1</v>
      </c>
      <c r="AB308" s="78">
        <v>-0.03</v>
      </c>
      <c r="AC308" s="79">
        <v>0.02</v>
      </c>
      <c r="AD308" s="64" t="s">
        <v>25</v>
      </c>
    </row>
    <row r="309" spans="1:30" ht="17.25" thickBot="1">
      <c r="A309" s="73">
        <v>307</v>
      </c>
      <c r="B309" s="58" t="s">
        <v>3351</v>
      </c>
      <c r="C309" s="59" t="s">
        <v>1824</v>
      </c>
      <c r="D309" s="70" t="s">
        <v>102</v>
      </c>
      <c r="E309" s="59" t="s">
        <v>63</v>
      </c>
      <c r="F309" s="70" t="s">
        <v>3660</v>
      </c>
      <c r="G309" s="70">
        <v>2001</v>
      </c>
      <c r="H309" s="71">
        <v>5</v>
      </c>
      <c r="I309" s="72">
        <v>356</v>
      </c>
      <c r="J309" s="72">
        <v>71</v>
      </c>
      <c r="K309" s="72">
        <v>65.900000000000006</v>
      </c>
      <c r="L309" s="72">
        <v>4</v>
      </c>
      <c r="M309" s="71">
        <v>5</v>
      </c>
      <c r="N309" s="72">
        <v>71</v>
      </c>
      <c r="O309" s="72">
        <v>1</v>
      </c>
      <c r="P309" s="60">
        <v>0</v>
      </c>
      <c r="Q309" s="61"/>
      <c r="R309" s="61">
        <v>0</v>
      </c>
      <c r="S309" s="71">
        <v>2.6</v>
      </c>
      <c r="T309" s="72">
        <v>6</v>
      </c>
      <c r="U309" s="72">
        <v>4</v>
      </c>
      <c r="V309" s="79">
        <v>2</v>
      </c>
      <c r="W309" s="79">
        <v>0.51</v>
      </c>
      <c r="X309" s="78">
        <v>-0.96</v>
      </c>
      <c r="Y309" s="71">
        <v>7.3</v>
      </c>
      <c r="Z309" s="72">
        <v>3</v>
      </c>
      <c r="AA309" s="79">
        <v>4.3</v>
      </c>
      <c r="AB309" s="79">
        <v>1.08</v>
      </c>
      <c r="AC309" s="79">
        <v>0.42</v>
      </c>
      <c r="AD309" s="64" t="s">
        <v>25</v>
      </c>
    </row>
    <row r="310" spans="1:30" ht="17.25" thickBot="1">
      <c r="A310" s="73">
        <v>308</v>
      </c>
      <c r="B310" s="58" t="s">
        <v>84</v>
      </c>
      <c r="C310" s="59" t="s">
        <v>1823</v>
      </c>
      <c r="D310" s="70" t="s">
        <v>111</v>
      </c>
      <c r="E310" s="59" t="s">
        <v>83</v>
      </c>
      <c r="F310" s="70" t="s">
        <v>3661</v>
      </c>
      <c r="G310" s="70">
        <v>1992</v>
      </c>
      <c r="H310" s="71">
        <v>5</v>
      </c>
      <c r="I310" s="72">
        <v>450</v>
      </c>
      <c r="J310" s="72">
        <v>90</v>
      </c>
      <c r="K310" s="72">
        <v>83.3</v>
      </c>
      <c r="L310" s="72">
        <v>5</v>
      </c>
      <c r="M310" s="71">
        <v>5</v>
      </c>
      <c r="N310" s="72">
        <v>90</v>
      </c>
      <c r="O310" s="72">
        <v>5</v>
      </c>
      <c r="P310" s="60">
        <v>0</v>
      </c>
      <c r="Q310" s="61"/>
      <c r="R310" s="61">
        <v>0</v>
      </c>
      <c r="S310" s="71">
        <v>1.8</v>
      </c>
      <c r="T310" s="72">
        <v>9</v>
      </c>
      <c r="U310" s="72">
        <v>9</v>
      </c>
      <c r="V310" s="61">
        <v>0</v>
      </c>
      <c r="W310" s="61">
        <v>0</v>
      </c>
      <c r="X310" s="78">
        <v>-2</v>
      </c>
      <c r="Y310" s="71">
        <v>9.4</v>
      </c>
      <c r="Z310" s="72">
        <v>8.9</v>
      </c>
      <c r="AA310" s="79">
        <v>0.5</v>
      </c>
      <c r="AB310" s="79">
        <v>0.1</v>
      </c>
      <c r="AC310" s="78">
        <v>-1.68</v>
      </c>
      <c r="AD310" s="64" t="s">
        <v>25</v>
      </c>
    </row>
    <row r="311" spans="1:30" ht="17.25" thickBot="1">
      <c r="A311" s="73">
        <v>309</v>
      </c>
      <c r="B311" s="58" t="s">
        <v>251</v>
      </c>
      <c r="C311" s="59" t="s">
        <v>1823</v>
      </c>
      <c r="D311" s="70" t="s">
        <v>104</v>
      </c>
      <c r="E311" s="59" t="s">
        <v>69</v>
      </c>
      <c r="F311" s="70" t="s">
        <v>3662</v>
      </c>
      <c r="G311" s="70">
        <v>1998</v>
      </c>
      <c r="H311" s="71">
        <v>5</v>
      </c>
      <c r="I311" s="72">
        <v>375</v>
      </c>
      <c r="J311" s="72">
        <v>75</v>
      </c>
      <c r="K311" s="72">
        <v>69.400000000000006</v>
      </c>
      <c r="L311" s="72">
        <v>4.2</v>
      </c>
      <c r="M311" s="71">
        <v>5</v>
      </c>
      <c r="N311" s="72">
        <v>75</v>
      </c>
      <c r="O311" s="72">
        <v>2</v>
      </c>
      <c r="P311" s="60">
        <v>0</v>
      </c>
      <c r="Q311" s="61"/>
      <c r="R311" s="61">
        <v>0</v>
      </c>
      <c r="S311" s="71">
        <v>1.2</v>
      </c>
      <c r="T311" s="72">
        <v>5</v>
      </c>
      <c r="U311" s="72">
        <v>8</v>
      </c>
      <c r="V311" s="78">
        <v>-3</v>
      </c>
      <c r="W311" s="78">
        <v>-0.72</v>
      </c>
      <c r="X311" s="78">
        <v>-0.72</v>
      </c>
      <c r="Y311" s="71">
        <v>7</v>
      </c>
      <c r="Z311" s="72">
        <v>5.3</v>
      </c>
      <c r="AA311" s="79">
        <v>1.6</v>
      </c>
      <c r="AB311" s="79">
        <v>0.4</v>
      </c>
      <c r="AC311" s="79">
        <v>1.46</v>
      </c>
      <c r="AD311" s="64" t="s">
        <v>25</v>
      </c>
    </row>
    <row r="312" spans="1:30" ht="17.25" thickBot="1">
      <c r="A312" s="73">
        <v>310</v>
      </c>
      <c r="B312" s="58" t="s">
        <v>252</v>
      </c>
      <c r="C312" s="59" t="s">
        <v>1853</v>
      </c>
      <c r="D312" s="70" t="s">
        <v>103</v>
      </c>
      <c r="E312" s="59" t="s">
        <v>71</v>
      </c>
      <c r="F312" s="70" t="s">
        <v>3663</v>
      </c>
      <c r="G312" s="70">
        <v>2002</v>
      </c>
      <c r="H312" s="71">
        <v>6</v>
      </c>
      <c r="I312" s="72">
        <v>385</v>
      </c>
      <c r="J312" s="72">
        <v>64</v>
      </c>
      <c r="K312" s="72">
        <v>71.3</v>
      </c>
      <c r="L312" s="72">
        <v>4.3</v>
      </c>
      <c r="M312" s="71">
        <v>5</v>
      </c>
      <c r="N312" s="72">
        <v>74</v>
      </c>
      <c r="O312" s="72">
        <v>1</v>
      </c>
      <c r="P312" s="71">
        <v>1</v>
      </c>
      <c r="Q312" s="72">
        <v>16</v>
      </c>
      <c r="R312" s="61">
        <v>0</v>
      </c>
      <c r="S312" s="71">
        <v>2.33</v>
      </c>
      <c r="T312" s="72">
        <v>9</v>
      </c>
      <c r="U312" s="72">
        <v>4</v>
      </c>
      <c r="V312" s="79">
        <v>5</v>
      </c>
      <c r="W312" s="79">
        <v>1.17</v>
      </c>
      <c r="X312" s="78">
        <v>-0.56999999999999995</v>
      </c>
      <c r="Y312" s="71">
        <v>7.9</v>
      </c>
      <c r="Z312" s="72">
        <v>5.8</v>
      </c>
      <c r="AA312" s="79">
        <v>2.1</v>
      </c>
      <c r="AB312" s="79">
        <v>0.49</v>
      </c>
      <c r="AC312" s="79">
        <v>0.45</v>
      </c>
      <c r="AD312" s="64" t="s">
        <v>25</v>
      </c>
    </row>
    <row r="313" spans="1:30" ht="17.25" thickBot="1">
      <c r="A313" s="73">
        <v>311</v>
      </c>
      <c r="B313" s="58" t="s">
        <v>253</v>
      </c>
      <c r="C313" s="59" t="s">
        <v>1816</v>
      </c>
      <c r="D313" s="70" t="s">
        <v>102</v>
      </c>
      <c r="E313" s="59" t="s">
        <v>85</v>
      </c>
      <c r="F313" s="70" t="s">
        <v>3664</v>
      </c>
      <c r="G313" s="70">
        <v>1997</v>
      </c>
      <c r="H313" s="71">
        <v>4</v>
      </c>
      <c r="I313" s="72">
        <v>127</v>
      </c>
      <c r="J313" s="72">
        <v>32</v>
      </c>
      <c r="K313" s="72">
        <v>23.5</v>
      </c>
      <c r="L313" s="72">
        <v>1.4</v>
      </c>
      <c r="M313" s="60">
        <v>0</v>
      </c>
      <c r="N313" s="61"/>
      <c r="O313" s="61">
        <v>0</v>
      </c>
      <c r="P313" s="71">
        <v>4</v>
      </c>
      <c r="Q313" s="72">
        <v>32</v>
      </c>
      <c r="R313" s="72">
        <v>1</v>
      </c>
      <c r="S313" s="71">
        <v>1.25</v>
      </c>
      <c r="T313" s="72">
        <v>4</v>
      </c>
      <c r="U313" s="72">
        <v>4</v>
      </c>
      <c r="V313" s="61">
        <v>0</v>
      </c>
      <c r="W313" s="61">
        <v>0</v>
      </c>
      <c r="X313" s="79">
        <v>0.22</v>
      </c>
      <c r="Y313" s="71">
        <v>2.4</v>
      </c>
      <c r="Z313" s="72">
        <v>3.8</v>
      </c>
      <c r="AA313" s="78">
        <v>-1.4</v>
      </c>
      <c r="AB313" s="78">
        <v>-1.01</v>
      </c>
      <c r="AC313" s="78">
        <v>-1.0900000000000001</v>
      </c>
      <c r="AD313" s="64" t="s">
        <v>25</v>
      </c>
    </row>
    <row r="314" spans="1:30" ht="17.25" thickBot="1">
      <c r="A314" s="73">
        <v>312</v>
      </c>
      <c r="B314" s="58" t="s">
        <v>254</v>
      </c>
      <c r="C314" s="59" t="s">
        <v>1862</v>
      </c>
      <c r="D314" s="70" t="s">
        <v>104</v>
      </c>
      <c r="E314" s="59" t="s">
        <v>79</v>
      </c>
      <c r="F314" s="70" t="s">
        <v>3665</v>
      </c>
      <c r="G314" s="70">
        <v>1991</v>
      </c>
      <c r="H314" s="71">
        <v>4</v>
      </c>
      <c r="I314" s="72">
        <v>346</v>
      </c>
      <c r="J314" s="72">
        <v>87</v>
      </c>
      <c r="K314" s="72">
        <v>64.099999999999994</v>
      </c>
      <c r="L314" s="72">
        <v>3.8</v>
      </c>
      <c r="M314" s="71">
        <v>4</v>
      </c>
      <c r="N314" s="72">
        <v>87</v>
      </c>
      <c r="O314" s="72">
        <v>3</v>
      </c>
      <c r="P314" s="60">
        <v>0</v>
      </c>
      <c r="Q314" s="61"/>
      <c r="R314" s="72">
        <v>2</v>
      </c>
      <c r="S314" s="71">
        <v>3</v>
      </c>
      <c r="T314" s="72">
        <v>9</v>
      </c>
      <c r="U314" s="72">
        <v>3</v>
      </c>
      <c r="V314" s="79">
        <v>6</v>
      </c>
      <c r="W314" s="79">
        <v>1.56</v>
      </c>
      <c r="X314" s="78">
        <v>-0.28999999999999998</v>
      </c>
      <c r="Y314" s="71">
        <v>8.4</v>
      </c>
      <c r="Z314" s="72">
        <v>4</v>
      </c>
      <c r="AA314" s="79">
        <v>4.4000000000000004</v>
      </c>
      <c r="AB314" s="79">
        <v>1.1599999999999999</v>
      </c>
      <c r="AC314" s="79">
        <v>0.35</v>
      </c>
      <c r="AD314" s="64" t="s">
        <v>25</v>
      </c>
    </row>
    <row r="315" spans="1:30" ht="17.25" thickBot="1">
      <c r="A315" s="73">
        <v>313</v>
      </c>
      <c r="B315" s="58" t="s">
        <v>3382</v>
      </c>
      <c r="C315" s="59" t="s">
        <v>1814</v>
      </c>
      <c r="D315" s="70" t="s">
        <v>102</v>
      </c>
      <c r="E315" s="59" t="s">
        <v>81</v>
      </c>
      <c r="F315" s="70" t="s">
        <v>3869</v>
      </c>
      <c r="G315" s="70">
        <v>2004</v>
      </c>
      <c r="H315" s="60">
        <v>0</v>
      </c>
      <c r="I315" s="61"/>
      <c r="J315" s="61"/>
      <c r="K315" s="61"/>
      <c r="L315" s="61"/>
      <c r="M315" s="60">
        <v>0</v>
      </c>
      <c r="N315" s="61"/>
      <c r="O315" s="61">
        <v>0</v>
      </c>
      <c r="P315" s="60">
        <v>0</v>
      </c>
      <c r="Q315" s="61"/>
      <c r="R315" s="72">
        <v>1</v>
      </c>
      <c r="S315" s="60"/>
      <c r="T315" s="61"/>
      <c r="U315" s="61"/>
      <c r="V315" s="61"/>
      <c r="W315" s="61"/>
      <c r="X315" s="61"/>
      <c r="Y315" s="60"/>
      <c r="Z315" s="61"/>
      <c r="AA315" s="61"/>
      <c r="AB315" s="61"/>
      <c r="AC315" s="61"/>
      <c r="AD315" s="64" t="s">
        <v>25</v>
      </c>
    </row>
    <row r="316" spans="1:30" ht="17.25" thickBot="1">
      <c r="A316" s="73">
        <v>314</v>
      </c>
      <c r="B316" s="58" t="s">
        <v>2756</v>
      </c>
      <c r="C316" s="59" t="s">
        <v>1814</v>
      </c>
      <c r="D316" s="70" t="s">
        <v>111</v>
      </c>
      <c r="E316" s="59" t="s">
        <v>85</v>
      </c>
      <c r="F316" s="70" t="s">
        <v>3459</v>
      </c>
      <c r="G316" s="70">
        <v>1994</v>
      </c>
      <c r="H316" s="60">
        <v>0</v>
      </c>
      <c r="I316" s="61"/>
      <c r="J316" s="61"/>
      <c r="K316" s="61"/>
      <c r="L316" s="61"/>
      <c r="M316" s="60">
        <v>0</v>
      </c>
      <c r="N316" s="61"/>
      <c r="O316" s="61">
        <v>0</v>
      </c>
      <c r="P316" s="60">
        <v>0</v>
      </c>
      <c r="Q316" s="61"/>
      <c r="R316" s="72">
        <v>5</v>
      </c>
      <c r="S316" s="60"/>
      <c r="T316" s="61"/>
      <c r="U316" s="61"/>
      <c r="V316" s="61"/>
      <c r="W316" s="61"/>
      <c r="X316" s="61"/>
      <c r="Y316" s="60"/>
      <c r="Z316" s="61"/>
      <c r="AA316" s="61"/>
      <c r="AB316" s="61"/>
      <c r="AC316" s="61"/>
      <c r="AD316" s="64" t="s">
        <v>25</v>
      </c>
    </row>
    <row r="317" spans="1:30" ht="17.25" thickBot="1">
      <c r="A317" s="73">
        <v>315</v>
      </c>
      <c r="B317" s="58" t="s">
        <v>255</v>
      </c>
      <c r="C317" s="59" t="s">
        <v>1816</v>
      </c>
      <c r="D317" s="70" t="s">
        <v>102</v>
      </c>
      <c r="E317" s="59" t="s">
        <v>77</v>
      </c>
      <c r="F317" s="70" t="s">
        <v>3614</v>
      </c>
      <c r="G317" s="70">
        <v>1996</v>
      </c>
      <c r="H317" s="71">
        <v>1</v>
      </c>
      <c r="I317" s="72">
        <v>19</v>
      </c>
      <c r="J317" s="72">
        <v>19</v>
      </c>
      <c r="K317" s="72">
        <v>3.5</v>
      </c>
      <c r="L317" s="72">
        <v>0.2</v>
      </c>
      <c r="M317" s="60">
        <v>0</v>
      </c>
      <c r="N317" s="61"/>
      <c r="O317" s="61">
        <v>0</v>
      </c>
      <c r="P317" s="71">
        <v>1</v>
      </c>
      <c r="Q317" s="72">
        <v>19</v>
      </c>
      <c r="R317" s="61">
        <v>0</v>
      </c>
      <c r="S317" s="60">
        <v>0</v>
      </c>
      <c r="T317" s="61">
        <v>0</v>
      </c>
      <c r="U317" s="61">
        <v>0</v>
      </c>
      <c r="V317" s="61">
        <v>0</v>
      </c>
      <c r="W317" s="61">
        <v>0</v>
      </c>
      <c r="X317" s="61">
        <v>0</v>
      </c>
      <c r="Y317" s="71">
        <v>0.2</v>
      </c>
      <c r="Z317" s="61">
        <v>0</v>
      </c>
      <c r="AA317" s="79">
        <v>0.2</v>
      </c>
      <c r="AB317" s="79">
        <v>1.1399999999999999</v>
      </c>
      <c r="AC317" s="79">
        <v>0.62</v>
      </c>
      <c r="AD317" s="64" t="s">
        <v>25</v>
      </c>
    </row>
    <row r="318" spans="1:30" ht="17.25" thickBot="1">
      <c r="A318" s="73">
        <v>316</v>
      </c>
      <c r="B318" s="58" t="s">
        <v>255</v>
      </c>
      <c r="C318" s="59" t="s">
        <v>1816</v>
      </c>
      <c r="D318" s="70" t="s">
        <v>102</v>
      </c>
      <c r="E318" s="59" t="s">
        <v>96</v>
      </c>
      <c r="F318" s="70" t="s">
        <v>3614</v>
      </c>
      <c r="G318" s="70">
        <v>1996</v>
      </c>
      <c r="H318" s="71">
        <v>2</v>
      </c>
      <c r="I318" s="72">
        <v>111</v>
      </c>
      <c r="J318" s="72">
        <v>56</v>
      </c>
      <c r="K318" s="72">
        <v>20.6</v>
      </c>
      <c r="L318" s="72">
        <v>1.2</v>
      </c>
      <c r="M318" s="71">
        <v>1</v>
      </c>
      <c r="N318" s="72">
        <v>71</v>
      </c>
      <c r="O318" s="61">
        <v>0</v>
      </c>
      <c r="P318" s="71">
        <v>1</v>
      </c>
      <c r="Q318" s="72">
        <v>40</v>
      </c>
      <c r="R318" s="72">
        <v>1</v>
      </c>
      <c r="S318" s="60">
        <v>0</v>
      </c>
      <c r="T318" s="61">
        <v>0</v>
      </c>
      <c r="U318" s="72">
        <v>2</v>
      </c>
      <c r="V318" s="78">
        <v>-2</v>
      </c>
      <c r="W318" s="78">
        <v>-1.62</v>
      </c>
      <c r="X318" s="78">
        <v>-0.99</v>
      </c>
      <c r="Y318" s="71">
        <v>2.8</v>
      </c>
      <c r="Z318" s="72">
        <v>1.5</v>
      </c>
      <c r="AA318" s="79">
        <v>1.3</v>
      </c>
      <c r="AB318" s="79">
        <v>1.08</v>
      </c>
      <c r="AC318" s="79">
        <v>1.2</v>
      </c>
      <c r="AD318" s="64" t="s">
        <v>25</v>
      </c>
    </row>
    <row r="319" spans="1:30" ht="17.25" thickBot="1">
      <c r="A319" s="73">
        <v>317</v>
      </c>
      <c r="B319" s="58" t="s">
        <v>3383</v>
      </c>
      <c r="C319" s="59" t="s">
        <v>1867</v>
      </c>
      <c r="D319" s="70" t="s">
        <v>104</v>
      </c>
      <c r="E319" s="59" t="s">
        <v>91</v>
      </c>
      <c r="F319" s="70" t="s">
        <v>3870</v>
      </c>
      <c r="G319" s="70">
        <v>1997</v>
      </c>
      <c r="H319" s="60">
        <v>0</v>
      </c>
      <c r="I319" s="61"/>
      <c r="J319" s="61"/>
      <c r="K319" s="61"/>
      <c r="L319" s="61"/>
      <c r="M319" s="60">
        <v>0</v>
      </c>
      <c r="N319" s="61"/>
      <c r="O319" s="61">
        <v>0</v>
      </c>
      <c r="P319" s="60">
        <v>0</v>
      </c>
      <c r="Q319" s="61"/>
      <c r="R319" s="72">
        <v>2</v>
      </c>
      <c r="S319" s="60"/>
      <c r="T319" s="61"/>
      <c r="U319" s="61"/>
      <c r="V319" s="61"/>
      <c r="W319" s="61"/>
      <c r="X319" s="61"/>
      <c r="Y319" s="60"/>
      <c r="Z319" s="61"/>
      <c r="AA319" s="61"/>
      <c r="AB319" s="61"/>
      <c r="AC319" s="61"/>
      <c r="AD319" s="64" t="s">
        <v>25</v>
      </c>
    </row>
    <row r="320" spans="1:30" ht="17.25" thickBot="1">
      <c r="A320" s="73">
        <v>318</v>
      </c>
      <c r="B320" s="58" t="s">
        <v>256</v>
      </c>
      <c r="C320" s="59" t="s">
        <v>1819</v>
      </c>
      <c r="D320" s="70" t="s">
        <v>104</v>
      </c>
      <c r="E320" s="59" t="s">
        <v>75</v>
      </c>
      <c r="F320" s="70" t="s">
        <v>3871</v>
      </c>
      <c r="G320" s="70">
        <v>1995</v>
      </c>
      <c r="H320" s="60">
        <v>0</v>
      </c>
      <c r="I320" s="61"/>
      <c r="J320" s="61"/>
      <c r="K320" s="61"/>
      <c r="L320" s="61"/>
      <c r="M320" s="60">
        <v>0</v>
      </c>
      <c r="N320" s="61"/>
      <c r="O320" s="61">
        <v>0</v>
      </c>
      <c r="P320" s="60">
        <v>0</v>
      </c>
      <c r="Q320" s="61"/>
      <c r="R320" s="72">
        <v>3</v>
      </c>
      <c r="S320" s="60"/>
      <c r="T320" s="61"/>
      <c r="U320" s="61"/>
      <c r="V320" s="61"/>
      <c r="W320" s="61"/>
      <c r="X320" s="61"/>
      <c r="Y320" s="60"/>
      <c r="Z320" s="61"/>
      <c r="AA320" s="61"/>
      <c r="AB320" s="61"/>
      <c r="AC320" s="61"/>
      <c r="AD320" s="64" t="s">
        <v>25</v>
      </c>
    </row>
    <row r="321" spans="1:30" ht="17.25" thickBot="1">
      <c r="A321" s="73">
        <v>319</v>
      </c>
      <c r="B321" s="58" t="s">
        <v>257</v>
      </c>
      <c r="C321" s="59" t="s">
        <v>1862</v>
      </c>
      <c r="D321" s="70" t="s">
        <v>2863</v>
      </c>
      <c r="E321" s="59" t="s">
        <v>77</v>
      </c>
      <c r="F321" s="70" t="s">
        <v>3666</v>
      </c>
      <c r="G321" s="70">
        <v>1999</v>
      </c>
      <c r="H321" s="71">
        <v>6</v>
      </c>
      <c r="I321" s="72">
        <v>540</v>
      </c>
      <c r="J321" s="72">
        <v>90</v>
      </c>
      <c r="K321" s="72">
        <v>100</v>
      </c>
      <c r="L321" s="72">
        <v>6</v>
      </c>
      <c r="M321" s="71">
        <v>6</v>
      </c>
      <c r="N321" s="72">
        <v>90</v>
      </c>
      <c r="O321" s="72">
        <v>6</v>
      </c>
      <c r="P321" s="60">
        <v>0</v>
      </c>
      <c r="Q321" s="61"/>
      <c r="R321" s="61">
        <v>0</v>
      </c>
      <c r="S321" s="71">
        <v>1</v>
      </c>
      <c r="T321" s="72">
        <v>9</v>
      </c>
      <c r="U321" s="72">
        <v>9</v>
      </c>
      <c r="V321" s="61">
        <v>0</v>
      </c>
      <c r="W321" s="61">
        <v>0</v>
      </c>
      <c r="X321" s="61"/>
      <c r="Y321" s="71">
        <v>11.2</v>
      </c>
      <c r="Z321" s="72">
        <v>7.9</v>
      </c>
      <c r="AA321" s="79">
        <v>3.3</v>
      </c>
      <c r="AB321" s="79">
        <v>0.55000000000000004</v>
      </c>
      <c r="AC321" s="61"/>
      <c r="AD321" s="64" t="s">
        <v>25</v>
      </c>
    </row>
    <row r="322" spans="1:30" ht="17.25" thickBot="1">
      <c r="A322" s="73">
        <v>320</v>
      </c>
      <c r="B322" s="58" t="s">
        <v>2716</v>
      </c>
      <c r="C322" s="59" t="s">
        <v>1814</v>
      </c>
      <c r="D322" s="70" t="s">
        <v>103</v>
      </c>
      <c r="E322" s="59" t="s">
        <v>2353</v>
      </c>
      <c r="F322" s="70" t="s">
        <v>3667</v>
      </c>
      <c r="G322" s="70">
        <v>2002</v>
      </c>
      <c r="H322" s="71">
        <v>2</v>
      </c>
      <c r="I322" s="72">
        <v>143</v>
      </c>
      <c r="J322" s="72">
        <v>72</v>
      </c>
      <c r="K322" s="72">
        <v>26.5</v>
      </c>
      <c r="L322" s="72">
        <v>1.6</v>
      </c>
      <c r="M322" s="71">
        <v>2</v>
      </c>
      <c r="N322" s="72">
        <v>72</v>
      </c>
      <c r="O322" s="61">
        <v>0</v>
      </c>
      <c r="P322" s="60">
        <v>0</v>
      </c>
      <c r="Q322" s="61"/>
      <c r="R322" s="61">
        <v>0</v>
      </c>
      <c r="S322" s="60">
        <v>0</v>
      </c>
      <c r="T322" s="61">
        <v>0</v>
      </c>
      <c r="U322" s="72">
        <v>7</v>
      </c>
      <c r="V322" s="78">
        <v>-7</v>
      </c>
      <c r="W322" s="78">
        <v>-4.41</v>
      </c>
      <c r="X322" s="78">
        <v>-3.27</v>
      </c>
      <c r="Y322" s="71">
        <v>1.3</v>
      </c>
      <c r="Z322" s="72">
        <v>4.5</v>
      </c>
      <c r="AA322" s="78">
        <v>-3.2</v>
      </c>
      <c r="AB322" s="78">
        <v>-2.02</v>
      </c>
      <c r="AC322" s="78">
        <v>-0.28999999999999998</v>
      </c>
      <c r="AD322" s="64" t="s">
        <v>25</v>
      </c>
    </row>
    <row r="323" spans="1:30" ht="17.25" thickBot="1">
      <c r="A323" s="73">
        <v>321</v>
      </c>
      <c r="B323" s="58" t="s">
        <v>2716</v>
      </c>
      <c r="C323" s="59" t="s">
        <v>1814</v>
      </c>
      <c r="D323" s="70" t="s">
        <v>103</v>
      </c>
      <c r="E323" s="59" t="s">
        <v>65</v>
      </c>
      <c r="F323" s="70" t="s">
        <v>3667</v>
      </c>
      <c r="G323" s="70">
        <v>2002</v>
      </c>
      <c r="H323" s="71">
        <v>1</v>
      </c>
      <c r="I323" s="72">
        <v>1</v>
      </c>
      <c r="J323" s="72">
        <v>1</v>
      </c>
      <c r="K323" s="72">
        <v>0.2</v>
      </c>
      <c r="L323" s="61">
        <v>0</v>
      </c>
      <c r="M323" s="60">
        <v>0</v>
      </c>
      <c r="N323" s="61"/>
      <c r="O323" s="61">
        <v>0</v>
      </c>
      <c r="P323" s="71">
        <v>1</v>
      </c>
      <c r="Q323" s="72">
        <v>1</v>
      </c>
      <c r="R323" s="72">
        <v>2</v>
      </c>
      <c r="S323" s="71">
        <v>3</v>
      </c>
      <c r="T323" s="61">
        <v>0</v>
      </c>
      <c r="U323" s="61">
        <v>0</v>
      </c>
      <c r="V323" s="61">
        <v>0</v>
      </c>
      <c r="W323" s="61">
        <v>0</v>
      </c>
      <c r="X323" s="78">
        <v>-2.17</v>
      </c>
      <c r="Y323" s="60">
        <v>0</v>
      </c>
      <c r="Z323" s="61">
        <v>0</v>
      </c>
      <c r="AA323" s="61">
        <v>0</v>
      </c>
      <c r="AB323" s="79">
        <v>3.22</v>
      </c>
      <c r="AC323" s="79">
        <v>1.74</v>
      </c>
      <c r="AD323" s="64" t="s">
        <v>25</v>
      </c>
    </row>
    <row r="324" spans="1:30" ht="17.25" thickBot="1">
      <c r="A324" s="73">
        <v>322</v>
      </c>
      <c r="B324" s="58" t="s">
        <v>2757</v>
      </c>
      <c r="C324" s="59" t="s">
        <v>1814</v>
      </c>
      <c r="D324" s="70" t="s">
        <v>1821</v>
      </c>
      <c r="E324" s="59" t="s">
        <v>2668</v>
      </c>
      <c r="F324" s="70" t="s">
        <v>3789</v>
      </c>
      <c r="G324" s="70">
        <v>1999</v>
      </c>
      <c r="H324" s="60">
        <v>0</v>
      </c>
      <c r="I324" s="61"/>
      <c r="J324" s="61"/>
      <c r="K324" s="61"/>
      <c r="L324" s="61"/>
      <c r="M324" s="60">
        <v>0</v>
      </c>
      <c r="N324" s="61"/>
      <c r="O324" s="61">
        <v>0</v>
      </c>
      <c r="P324" s="60">
        <v>0</v>
      </c>
      <c r="Q324" s="61"/>
      <c r="R324" s="72">
        <v>1</v>
      </c>
      <c r="S324" s="60"/>
      <c r="T324" s="61"/>
      <c r="U324" s="61"/>
      <c r="V324" s="61"/>
      <c r="W324" s="61"/>
      <c r="X324" s="61"/>
      <c r="Y324" s="60"/>
      <c r="Z324" s="61"/>
      <c r="AA324" s="61"/>
      <c r="AB324" s="61"/>
      <c r="AC324" s="61"/>
      <c r="AD324" s="64" t="s">
        <v>25</v>
      </c>
    </row>
    <row r="325" spans="1:30" ht="17.25" thickBot="1">
      <c r="A325" s="73">
        <v>323</v>
      </c>
      <c r="B325" s="58" t="s">
        <v>2986</v>
      </c>
      <c r="C325" s="59" t="s">
        <v>1813</v>
      </c>
      <c r="D325" s="70" t="s">
        <v>102</v>
      </c>
      <c r="E325" s="59" t="s">
        <v>2353</v>
      </c>
      <c r="F325" s="70" t="s">
        <v>3668</v>
      </c>
      <c r="G325" s="70">
        <v>1996</v>
      </c>
      <c r="H325" s="71">
        <v>3</v>
      </c>
      <c r="I325" s="72">
        <v>199</v>
      </c>
      <c r="J325" s="72">
        <v>66</v>
      </c>
      <c r="K325" s="72">
        <v>36.9</v>
      </c>
      <c r="L325" s="72">
        <v>2.2000000000000002</v>
      </c>
      <c r="M325" s="71">
        <v>2</v>
      </c>
      <c r="N325" s="72">
        <v>90</v>
      </c>
      <c r="O325" s="72">
        <v>1</v>
      </c>
      <c r="P325" s="71">
        <v>1</v>
      </c>
      <c r="Q325" s="72">
        <v>20</v>
      </c>
      <c r="R325" s="61">
        <v>0</v>
      </c>
      <c r="S325" s="71">
        <v>0.33</v>
      </c>
      <c r="T325" s="72">
        <v>4</v>
      </c>
      <c r="U325" s="72">
        <v>5</v>
      </c>
      <c r="V325" s="78">
        <v>-1</v>
      </c>
      <c r="W325" s="78">
        <v>-0.45</v>
      </c>
      <c r="X325" s="79">
        <v>2.4500000000000002</v>
      </c>
      <c r="Y325" s="71">
        <v>2.5</v>
      </c>
      <c r="Z325" s="72">
        <v>5.4</v>
      </c>
      <c r="AA325" s="78">
        <v>-2.9</v>
      </c>
      <c r="AB325" s="78">
        <v>-1.31</v>
      </c>
      <c r="AC325" s="79">
        <v>0.79</v>
      </c>
      <c r="AD325" s="64" t="s">
        <v>25</v>
      </c>
    </row>
    <row r="326" spans="1:30" ht="17.25" thickBot="1">
      <c r="A326" s="73">
        <v>324</v>
      </c>
      <c r="B326" s="58" t="s">
        <v>2758</v>
      </c>
      <c r="C326" s="59" t="s">
        <v>1814</v>
      </c>
      <c r="D326" s="70" t="s">
        <v>103</v>
      </c>
      <c r="E326" s="59" t="s">
        <v>79</v>
      </c>
      <c r="F326" s="70" t="s">
        <v>3872</v>
      </c>
      <c r="G326" s="70">
        <v>2004</v>
      </c>
      <c r="H326" s="60">
        <v>0</v>
      </c>
      <c r="I326" s="61"/>
      <c r="J326" s="61"/>
      <c r="K326" s="61"/>
      <c r="L326" s="61"/>
      <c r="M326" s="60">
        <v>0</v>
      </c>
      <c r="N326" s="61"/>
      <c r="O326" s="61">
        <v>0</v>
      </c>
      <c r="P326" s="60">
        <v>0</v>
      </c>
      <c r="Q326" s="61"/>
      <c r="R326" s="72">
        <v>1</v>
      </c>
      <c r="S326" s="60"/>
      <c r="T326" s="61"/>
      <c r="U326" s="61"/>
      <c r="V326" s="61"/>
      <c r="W326" s="61"/>
      <c r="X326" s="61"/>
      <c r="Y326" s="60"/>
      <c r="Z326" s="61"/>
      <c r="AA326" s="61"/>
      <c r="AB326" s="61"/>
      <c r="AC326" s="61"/>
      <c r="AD326" s="64" t="s">
        <v>25</v>
      </c>
    </row>
    <row r="327" spans="1:30" ht="17.25" thickBot="1">
      <c r="A327" s="73">
        <v>325</v>
      </c>
      <c r="B327" s="58" t="s">
        <v>258</v>
      </c>
      <c r="C327" s="59" t="s">
        <v>1813</v>
      </c>
      <c r="D327" s="70" t="s">
        <v>1821</v>
      </c>
      <c r="E327" s="59" t="s">
        <v>83</v>
      </c>
      <c r="F327" s="70" t="s">
        <v>3669</v>
      </c>
      <c r="G327" s="70">
        <v>1994</v>
      </c>
      <c r="H327" s="71">
        <v>6</v>
      </c>
      <c r="I327" s="72">
        <v>477</v>
      </c>
      <c r="J327" s="72">
        <v>80</v>
      </c>
      <c r="K327" s="72">
        <v>88.3</v>
      </c>
      <c r="L327" s="72">
        <v>5.3</v>
      </c>
      <c r="M327" s="71">
        <v>6</v>
      </c>
      <c r="N327" s="72">
        <v>80</v>
      </c>
      <c r="O327" s="72">
        <v>3</v>
      </c>
      <c r="P327" s="60">
        <v>0</v>
      </c>
      <c r="Q327" s="61"/>
      <c r="R327" s="61">
        <v>0</v>
      </c>
      <c r="S327" s="71">
        <v>2</v>
      </c>
      <c r="T327" s="72">
        <v>9</v>
      </c>
      <c r="U327" s="72">
        <v>8</v>
      </c>
      <c r="V327" s="79">
        <v>1</v>
      </c>
      <c r="W327" s="79">
        <v>0.19</v>
      </c>
      <c r="X327" s="78">
        <v>-1.24</v>
      </c>
      <c r="Y327" s="71">
        <v>8.5</v>
      </c>
      <c r="Z327" s="72">
        <v>7.3</v>
      </c>
      <c r="AA327" s="79">
        <v>1.1000000000000001</v>
      </c>
      <c r="AB327" s="79">
        <v>0.21</v>
      </c>
      <c r="AC327" s="78">
        <v>-1.39</v>
      </c>
      <c r="AD327" s="64" t="s">
        <v>25</v>
      </c>
    </row>
    <row r="328" spans="1:30" ht="17.25" thickBot="1">
      <c r="A328" s="73">
        <v>326</v>
      </c>
      <c r="B328" s="58" t="s">
        <v>259</v>
      </c>
      <c r="C328" s="59" t="s">
        <v>1813</v>
      </c>
      <c r="D328" s="70" t="s">
        <v>104</v>
      </c>
      <c r="E328" s="59" t="s">
        <v>87</v>
      </c>
      <c r="F328" s="70" t="s">
        <v>3670</v>
      </c>
      <c r="G328" s="70">
        <v>1996</v>
      </c>
      <c r="H328" s="71">
        <v>5</v>
      </c>
      <c r="I328" s="72">
        <v>416</v>
      </c>
      <c r="J328" s="72">
        <v>83</v>
      </c>
      <c r="K328" s="72">
        <v>77</v>
      </c>
      <c r="L328" s="72">
        <v>4.5999999999999996</v>
      </c>
      <c r="M328" s="71">
        <v>5</v>
      </c>
      <c r="N328" s="72">
        <v>83</v>
      </c>
      <c r="O328" s="72">
        <v>4</v>
      </c>
      <c r="P328" s="60">
        <v>0</v>
      </c>
      <c r="Q328" s="61"/>
      <c r="R328" s="61">
        <v>0</v>
      </c>
      <c r="S328" s="71">
        <v>1.4</v>
      </c>
      <c r="T328" s="72">
        <v>7</v>
      </c>
      <c r="U328" s="72">
        <v>6</v>
      </c>
      <c r="V328" s="79">
        <v>1</v>
      </c>
      <c r="W328" s="79">
        <v>0.22</v>
      </c>
      <c r="X328" s="79">
        <v>2.39</v>
      </c>
      <c r="Y328" s="71">
        <v>5</v>
      </c>
      <c r="Z328" s="72">
        <v>5.7</v>
      </c>
      <c r="AA328" s="78">
        <v>-0.7</v>
      </c>
      <c r="AB328" s="78">
        <v>-0.14000000000000001</v>
      </c>
      <c r="AC328" s="79">
        <v>0.87</v>
      </c>
      <c r="AD328" s="64" t="s">
        <v>25</v>
      </c>
    </row>
    <row r="329" spans="1:30" ht="17.25" thickBot="1">
      <c r="A329" s="73">
        <v>327</v>
      </c>
      <c r="B329" s="58" t="s">
        <v>3168</v>
      </c>
      <c r="C329" s="59" t="s">
        <v>1814</v>
      </c>
      <c r="D329" s="70" t="s">
        <v>1812</v>
      </c>
      <c r="E329" s="59" t="s">
        <v>96</v>
      </c>
      <c r="F329" s="70" t="s">
        <v>3671</v>
      </c>
      <c r="G329" s="70">
        <v>1999</v>
      </c>
      <c r="H329" s="71">
        <v>3</v>
      </c>
      <c r="I329" s="72">
        <v>193</v>
      </c>
      <c r="J329" s="72">
        <v>64</v>
      </c>
      <c r="K329" s="72">
        <v>35.700000000000003</v>
      </c>
      <c r="L329" s="72">
        <v>2.1</v>
      </c>
      <c r="M329" s="71">
        <v>2</v>
      </c>
      <c r="N329" s="72">
        <v>89</v>
      </c>
      <c r="O329" s="72">
        <v>1</v>
      </c>
      <c r="P329" s="71">
        <v>1</v>
      </c>
      <c r="Q329" s="72">
        <v>16</v>
      </c>
      <c r="R329" s="61">
        <v>0</v>
      </c>
      <c r="S329" s="71">
        <v>1.33</v>
      </c>
      <c r="T329" s="72">
        <v>3</v>
      </c>
      <c r="U329" s="72">
        <v>2</v>
      </c>
      <c r="V329" s="79">
        <v>1</v>
      </c>
      <c r="W329" s="79">
        <v>0.47</v>
      </c>
      <c r="X329" s="79">
        <v>2.02</v>
      </c>
      <c r="Y329" s="71">
        <v>2.2999999999999998</v>
      </c>
      <c r="Z329" s="72">
        <v>2.5</v>
      </c>
      <c r="AA329" s="78">
        <v>-0.2</v>
      </c>
      <c r="AB329" s="78">
        <v>-0.1</v>
      </c>
      <c r="AC329" s="78">
        <v>-0.35</v>
      </c>
      <c r="AD329" s="64" t="s">
        <v>25</v>
      </c>
    </row>
    <row r="330" spans="1:30" ht="17.25" thickBot="1">
      <c r="A330" s="73">
        <v>328</v>
      </c>
      <c r="B330" s="58" t="s">
        <v>260</v>
      </c>
      <c r="C330" s="59" t="s">
        <v>1813</v>
      </c>
      <c r="D330" s="70" t="s">
        <v>103</v>
      </c>
      <c r="E330" s="59" t="s">
        <v>69</v>
      </c>
      <c r="F330" s="70" t="s">
        <v>3672</v>
      </c>
      <c r="G330" s="70">
        <v>1996</v>
      </c>
      <c r="H330" s="71">
        <v>4</v>
      </c>
      <c r="I330" s="72">
        <v>183</v>
      </c>
      <c r="J330" s="72">
        <v>46</v>
      </c>
      <c r="K330" s="72">
        <v>33.9</v>
      </c>
      <c r="L330" s="72">
        <v>2</v>
      </c>
      <c r="M330" s="71">
        <v>2</v>
      </c>
      <c r="N330" s="72">
        <v>87</v>
      </c>
      <c r="O330" s="72">
        <v>1</v>
      </c>
      <c r="P330" s="71">
        <v>2</v>
      </c>
      <c r="Q330" s="72">
        <v>5</v>
      </c>
      <c r="R330" s="72">
        <v>1</v>
      </c>
      <c r="S330" s="71">
        <v>2.25</v>
      </c>
      <c r="T330" s="72">
        <v>2</v>
      </c>
      <c r="U330" s="72">
        <v>3</v>
      </c>
      <c r="V330" s="78">
        <v>-1</v>
      </c>
      <c r="W330" s="78">
        <v>-0.49</v>
      </c>
      <c r="X330" s="79">
        <v>0.01</v>
      </c>
      <c r="Y330" s="71">
        <v>2</v>
      </c>
      <c r="Z330" s="72">
        <v>2.7</v>
      </c>
      <c r="AA330" s="78">
        <v>-0.6</v>
      </c>
      <c r="AB330" s="78">
        <v>-0.32</v>
      </c>
      <c r="AC330" s="78">
        <v>-0.41</v>
      </c>
      <c r="AD330" s="64" t="s">
        <v>25</v>
      </c>
    </row>
    <row r="331" spans="1:30" ht="17.25" thickBot="1">
      <c r="A331" s="73">
        <v>329</v>
      </c>
      <c r="B331" s="58" t="s">
        <v>3169</v>
      </c>
      <c r="C331" s="59" t="s">
        <v>1814</v>
      </c>
      <c r="D331" s="70" t="s">
        <v>104</v>
      </c>
      <c r="E331" s="59" t="s">
        <v>77</v>
      </c>
      <c r="F331" s="70" t="s">
        <v>3673</v>
      </c>
      <c r="G331" s="70">
        <v>1989</v>
      </c>
      <c r="H331" s="71">
        <v>2</v>
      </c>
      <c r="I331" s="72">
        <v>151</v>
      </c>
      <c r="J331" s="72">
        <v>76</v>
      </c>
      <c r="K331" s="72">
        <v>28</v>
      </c>
      <c r="L331" s="72">
        <v>1.7</v>
      </c>
      <c r="M331" s="71">
        <v>2</v>
      </c>
      <c r="N331" s="72">
        <v>76</v>
      </c>
      <c r="O331" s="61">
        <v>0</v>
      </c>
      <c r="P331" s="60">
        <v>0</v>
      </c>
      <c r="Q331" s="61"/>
      <c r="R331" s="61">
        <v>0</v>
      </c>
      <c r="S331" s="71">
        <v>0.5</v>
      </c>
      <c r="T331" s="72">
        <v>1</v>
      </c>
      <c r="U331" s="72">
        <v>3</v>
      </c>
      <c r="V331" s="78">
        <v>-2</v>
      </c>
      <c r="W331" s="78">
        <v>-1.19</v>
      </c>
      <c r="X331" s="78">
        <v>-1.65</v>
      </c>
      <c r="Y331" s="71">
        <v>2.1</v>
      </c>
      <c r="Z331" s="72">
        <v>3.5</v>
      </c>
      <c r="AA331" s="78">
        <v>-1.3</v>
      </c>
      <c r="AB331" s="78">
        <v>-0.8</v>
      </c>
      <c r="AC331" s="78">
        <v>-1.87</v>
      </c>
      <c r="AD331" s="64" t="s">
        <v>25</v>
      </c>
    </row>
    <row r="332" spans="1:30" ht="17.25" thickBot="1">
      <c r="A332" s="73">
        <v>330</v>
      </c>
      <c r="B332" s="58" t="s">
        <v>3190</v>
      </c>
      <c r="C332" s="59" t="s">
        <v>1868</v>
      </c>
      <c r="D332" s="70" t="s">
        <v>103</v>
      </c>
      <c r="E332" s="59" t="s">
        <v>69</v>
      </c>
      <c r="F332" s="70" t="s">
        <v>3674</v>
      </c>
      <c r="G332" s="70">
        <v>2003</v>
      </c>
      <c r="H332" s="71">
        <v>2</v>
      </c>
      <c r="I332" s="72">
        <v>117</v>
      </c>
      <c r="J332" s="72">
        <v>59</v>
      </c>
      <c r="K332" s="72">
        <v>21.7</v>
      </c>
      <c r="L332" s="72">
        <v>1.3</v>
      </c>
      <c r="M332" s="71">
        <v>1</v>
      </c>
      <c r="N332" s="72">
        <v>90</v>
      </c>
      <c r="O332" s="72">
        <v>1</v>
      </c>
      <c r="P332" s="71">
        <v>1</v>
      </c>
      <c r="Q332" s="72">
        <v>27</v>
      </c>
      <c r="R332" s="72">
        <v>1</v>
      </c>
      <c r="S332" s="71">
        <v>1.5</v>
      </c>
      <c r="T332" s="72">
        <v>2</v>
      </c>
      <c r="U332" s="72">
        <v>1</v>
      </c>
      <c r="V332" s="79">
        <v>1</v>
      </c>
      <c r="W332" s="79">
        <v>0.77</v>
      </c>
      <c r="X332" s="79">
        <v>1.62</v>
      </c>
      <c r="Y332" s="71">
        <v>1.2</v>
      </c>
      <c r="Z332" s="72">
        <v>1.9</v>
      </c>
      <c r="AA332" s="78">
        <v>-0.7</v>
      </c>
      <c r="AB332" s="78">
        <v>-0.56999999999999995</v>
      </c>
      <c r="AC332" s="78">
        <v>-0.66</v>
      </c>
      <c r="AD332" s="64" t="s">
        <v>25</v>
      </c>
    </row>
    <row r="333" spans="1:30" ht="17.25" thickBot="1">
      <c r="A333" s="73">
        <v>331</v>
      </c>
      <c r="B333" s="58" t="s">
        <v>3384</v>
      </c>
      <c r="C333" s="59" t="s">
        <v>1814</v>
      </c>
      <c r="D333" s="70" t="s">
        <v>104</v>
      </c>
      <c r="E333" s="59" t="s">
        <v>2668</v>
      </c>
      <c r="F333" s="70" t="s">
        <v>3873</v>
      </c>
      <c r="G333" s="70">
        <v>2002</v>
      </c>
      <c r="H333" s="60">
        <v>0</v>
      </c>
      <c r="I333" s="61"/>
      <c r="J333" s="61"/>
      <c r="K333" s="61"/>
      <c r="L333" s="61"/>
      <c r="M333" s="60">
        <v>0</v>
      </c>
      <c r="N333" s="61"/>
      <c r="O333" s="61">
        <v>0</v>
      </c>
      <c r="P333" s="60">
        <v>0</v>
      </c>
      <c r="Q333" s="61"/>
      <c r="R333" s="72">
        <v>2</v>
      </c>
      <c r="S333" s="60"/>
      <c r="T333" s="61"/>
      <c r="U333" s="61"/>
      <c r="V333" s="61"/>
      <c r="W333" s="61"/>
      <c r="X333" s="61"/>
      <c r="Y333" s="60"/>
      <c r="Z333" s="61"/>
      <c r="AA333" s="61"/>
      <c r="AB333" s="61"/>
      <c r="AC333" s="61"/>
      <c r="AD333" s="64" t="s">
        <v>25</v>
      </c>
    </row>
    <row r="334" spans="1:30" ht="17.25" thickBot="1">
      <c r="A334" s="73">
        <v>332</v>
      </c>
      <c r="B334" s="58" t="s">
        <v>261</v>
      </c>
      <c r="C334" s="59" t="s">
        <v>1840</v>
      </c>
      <c r="D334" s="70" t="s">
        <v>104</v>
      </c>
      <c r="E334" s="59" t="s">
        <v>95</v>
      </c>
      <c r="F334" s="70" t="s">
        <v>3349</v>
      </c>
      <c r="G334" s="70">
        <v>1997</v>
      </c>
      <c r="H334" s="71">
        <v>2</v>
      </c>
      <c r="I334" s="72">
        <v>35</v>
      </c>
      <c r="J334" s="72">
        <v>18</v>
      </c>
      <c r="K334" s="72">
        <v>6.5</v>
      </c>
      <c r="L334" s="72">
        <v>0.4</v>
      </c>
      <c r="M334" s="60">
        <v>0</v>
      </c>
      <c r="N334" s="61"/>
      <c r="O334" s="61">
        <v>0</v>
      </c>
      <c r="P334" s="71">
        <v>2</v>
      </c>
      <c r="Q334" s="72">
        <v>18</v>
      </c>
      <c r="R334" s="72">
        <v>2</v>
      </c>
      <c r="S334" s="71">
        <v>1</v>
      </c>
      <c r="T334" s="72">
        <v>1</v>
      </c>
      <c r="U334" s="72">
        <v>1</v>
      </c>
      <c r="V334" s="61">
        <v>0</v>
      </c>
      <c r="W334" s="61">
        <v>0</v>
      </c>
      <c r="X334" s="79">
        <v>1.07</v>
      </c>
      <c r="Y334" s="71">
        <v>1.1000000000000001</v>
      </c>
      <c r="Z334" s="72">
        <v>1</v>
      </c>
      <c r="AA334" s="79">
        <v>0.1</v>
      </c>
      <c r="AB334" s="79">
        <v>0.18</v>
      </c>
      <c r="AC334" s="79">
        <v>1.1299999999999999</v>
      </c>
      <c r="AD334" s="64" t="s">
        <v>25</v>
      </c>
    </row>
    <row r="335" spans="1:30" ht="17.25" thickBot="1">
      <c r="A335" s="73">
        <v>333</v>
      </c>
      <c r="B335" s="58" t="s">
        <v>262</v>
      </c>
      <c r="C335" s="59" t="s">
        <v>1814</v>
      </c>
      <c r="D335" s="70" t="s">
        <v>104</v>
      </c>
      <c r="E335" s="59" t="s">
        <v>73</v>
      </c>
      <c r="F335" s="70" t="s">
        <v>3675</v>
      </c>
      <c r="G335" s="70">
        <v>1986</v>
      </c>
      <c r="H335" s="71">
        <v>5</v>
      </c>
      <c r="I335" s="72">
        <v>229</v>
      </c>
      <c r="J335" s="72">
        <v>46</v>
      </c>
      <c r="K335" s="72">
        <v>42.4</v>
      </c>
      <c r="L335" s="72">
        <v>2.5</v>
      </c>
      <c r="M335" s="71">
        <v>3</v>
      </c>
      <c r="N335" s="72">
        <v>68</v>
      </c>
      <c r="O335" s="61">
        <v>0</v>
      </c>
      <c r="P335" s="71">
        <v>2</v>
      </c>
      <c r="Q335" s="72">
        <v>12</v>
      </c>
      <c r="R335" s="61">
        <v>0</v>
      </c>
      <c r="S335" s="71">
        <v>2.4</v>
      </c>
      <c r="T335" s="72">
        <v>6</v>
      </c>
      <c r="U335" s="72">
        <v>4</v>
      </c>
      <c r="V335" s="79">
        <v>2</v>
      </c>
      <c r="W335" s="79">
        <v>0.79</v>
      </c>
      <c r="X335" s="78">
        <v>-1.53</v>
      </c>
      <c r="Y335" s="71">
        <v>6</v>
      </c>
      <c r="Z335" s="72">
        <v>4.4000000000000004</v>
      </c>
      <c r="AA335" s="79">
        <v>1.6</v>
      </c>
      <c r="AB335" s="79">
        <v>0.63</v>
      </c>
      <c r="AC335" s="79">
        <v>0.34</v>
      </c>
      <c r="AD335" s="64" t="s">
        <v>25</v>
      </c>
    </row>
    <row r="336" spans="1:30" ht="17.25" thickBot="1">
      <c r="A336" s="73">
        <v>334</v>
      </c>
      <c r="B336" s="58" t="s">
        <v>263</v>
      </c>
      <c r="C336" s="59" t="s">
        <v>1814</v>
      </c>
      <c r="D336" s="70" t="s">
        <v>104</v>
      </c>
      <c r="E336" s="59" t="s">
        <v>83</v>
      </c>
      <c r="F336" s="70" t="s">
        <v>3676</v>
      </c>
      <c r="G336" s="70">
        <v>1993</v>
      </c>
      <c r="H336" s="71">
        <v>1</v>
      </c>
      <c r="I336" s="72">
        <v>30</v>
      </c>
      <c r="J336" s="72">
        <v>30</v>
      </c>
      <c r="K336" s="72">
        <v>5.6</v>
      </c>
      <c r="L336" s="72">
        <v>0.3</v>
      </c>
      <c r="M336" s="71">
        <v>1</v>
      </c>
      <c r="N336" s="72">
        <v>30</v>
      </c>
      <c r="O336" s="61">
        <v>0</v>
      </c>
      <c r="P336" s="60">
        <v>0</v>
      </c>
      <c r="Q336" s="61"/>
      <c r="R336" s="61">
        <v>0</v>
      </c>
      <c r="S336" s="60">
        <v>0</v>
      </c>
      <c r="T336" s="72">
        <v>1</v>
      </c>
      <c r="U336" s="72">
        <v>2</v>
      </c>
      <c r="V336" s="78">
        <v>-1</v>
      </c>
      <c r="W336" s="78">
        <v>-3</v>
      </c>
      <c r="X336" s="78">
        <v>-3.53</v>
      </c>
      <c r="Y336" s="71">
        <v>0.3</v>
      </c>
      <c r="Z336" s="72">
        <v>1.1000000000000001</v>
      </c>
      <c r="AA336" s="78">
        <v>-0.8</v>
      </c>
      <c r="AB336" s="78">
        <v>-2.4300000000000002</v>
      </c>
      <c r="AC336" s="78">
        <v>-2.97</v>
      </c>
      <c r="AD336" s="64" t="s">
        <v>25</v>
      </c>
    </row>
    <row r="337" spans="1:30" ht="17.25" thickBot="1">
      <c r="A337" s="73">
        <v>335</v>
      </c>
      <c r="B337" s="58" t="s">
        <v>264</v>
      </c>
      <c r="C337" s="59" t="s">
        <v>1814</v>
      </c>
      <c r="D337" s="70" t="s">
        <v>104</v>
      </c>
      <c r="E337" s="59" t="s">
        <v>85</v>
      </c>
      <c r="F337" s="70" t="s">
        <v>3677</v>
      </c>
      <c r="G337" s="70">
        <v>1999</v>
      </c>
      <c r="H337" s="71">
        <v>6</v>
      </c>
      <c r="I337" s="72">
        <v>540</v>
      </c>
      <c r="J337" s="72">
        <v>90</v>
      </c>
      <c r="K337" s="72">
        <v>100</v>
      </c>
      <c r="L337" s="72">
        <v>6</v>
      </c>
      <c r="M337" s="71">
        <v>6</v>
      </c>
      <c r="N337" s="72">
        <v>90</v>
      </c>
      <c r="O337" s="72">
        <v>6</v>
      </c>
      <c r="P337" s="60">
        <v>0</v>
      </c>
      <c r="Q337" s="61"/>
      <c r="R337" s="61">
        <v>0</v>
      </c>
      <c r="S337" s="71">
        <v>1.33</v>
      </c>
      <c r="T337" s="72">
        <v>6</v>
      </c>
      <c r="U337" s="72">
        <v>7</v>
      </c>
      <c r="V337" s="78">
        <v>-1</v>
      </c>
      <c r="W337" s="78">
        <v>-0.17</v>
      </c>
      <c r="X337" s="61"/>
      <c r="Y337" s="71">
        <v>7.2</v>
      </c>
      <c r="Z337" s="72">
        <v>8.3000000000000007</v>
      </c>
      <c r="AA337" s="78">
        <v>-1</v>
      </c>
      <c r="AB337" s="78">
        <v>-0.17</v>
      </c>
      <c r="AC337" s="61"/>
      <c r="AD337" s="64" t="s">
        <v>25</v>
      </c>
    </row>
    <row r="338" spans="1:30" ht="17.25" thickBot="1">
      <c r="A338" s="73">
        <v>336</v>
      </c>
      <c r="B338" s="58" t="s">
        <v>265</v>
      </c>
      <c r="C338" s="59" t="s">
        <v>1863</v>
      </c>
      <c r="D338" s="70" t="s">
        <v>102</v>
      </c>
      <c r="E338" s="59" t="s">
        <v>73</v>
      </c>
      <c r="F338" s="70" t="s">
        <v>3336</v>
      </c>
      <c r="G338" s="70">
        <v>1997</v>
      </c>
      <c r="H338" s="71">
        <v>6</v>
      </c>
      <c r="I338" s="72">
        <v>485</v>
      </c>
      <c r="J338" s="72">
        <v>81</v>
      </c>
      <c r="K338" s="72">
        <v>89.8</v>
      </c>
      <c r="L338" s="72">
        <v>5.4</v>
      </c>
      <c r="M338" s="71">
        <v>5</v>
      </c>
      <c r="N338" s="72">
        <v>88</v>
      </c>
      <c r="O338" s="72">
        <v>4</v>
      </c>
      <c r="P338" s="71">
        <v>1</v>
      </c>
      <c r="Q338" s="72">
        <v>45</v>
      </c>
      <c r="R338" s="61">
        <v>0</v>
      </c>
      <c r="S338" s="71">
        <v>2.5</v>
      </c>
      <c r="T338" s="72">
        <v>17</v>
      </c>
      <c r="U338" s="72">
        <v>7</v>
      </c>
      <c r="V338" s="79">
        <v>10</v>
      </c>
      <c r="W338" s="79">
        <v>1.86</v>
      </c>
      <c r="X338" s="79">
        <v>1.86</v>
      </c>
      <c r="Y338" s="71">
        <v>12.1</v>
      </c>
      <c r="Z338" s="72">
        <v>9.3000000000000007</v>
      </c>
      <c r="AA338" s="79">
        <v>2.8</v>
      </c>
      <c r="AB338" s="79">
        <v>0.51</v>
      </c>
      <c r="AC338" s="79">
        <v>0.75</v>
      </c>
      <c r="AD338" s="64" t="s">
        <v>25</v>
      </c>
    </row>
    <row r="339" spans="1:30" ht="17.25" thickBot="1">
      <c r="A339" s="73">
        <v>337</v>
      </c>
      <c r="B339" s="58" t="s">
        <v>266</v>
      </c>
      <c r="C339" s="59" t="s">
        <v>1861</v>
      </c>
      <c r="D339" s="70" t="s">
        <v>102</v>
      </c>
      <c r="E339" s="59" t="s">
        <v>75</v>
      </c>
      <c r="F339" s="70" t="s">
        <v>3678</v>
      </c>
      <c r="G339" s="70">
        <v>1994</v>
      </c>
      <c r="H339" s="71">
        <v>1</v>
      </c>
      <c r="I339" s="72">
        <v>33</v>
      </c>
      <c r="J339" s="72">
        <v>33</v>
      </c>
      <c r="K339" s="72">
        <v>6.1</v>
      </c>
      <c r="L339" s="72">
        <v>0.4</v>
      </c>
      <c r="M339" s="60">
        <v>0</v>
      </c>
      <c r="N339" s="61"/>
      <c r="O339" s="61">
        <v>0</v>
      </c>
      <c r="P339" s="71">
        <v>1</v>
      </c>
      <c r="Q339" s="72">
        <v>33</v>
      </c>
      <c r="R339" s="61">
        <v>0</v>
      </c>
      <c r="S339" s="71">
        <v>3</v>
      </c>
      <c r="T339" s="72">
        <v>1</v>
      </c>
      <c r="U339" s="61">
        <v>0</v>
      </c>
      <c r="V339" s="79">
        <v>1</v>
      </c>
      <c r="W339" s="79">
        <v>2.73</v>
      </c>
      <c r="X339" s="79">
        <v>3.79</v>
      </c>
      <c r="Y339" s="71">
        <v>1.2</v>
      </c>
      <c r="Z339" s="72">
        <v>0.6</v>
      </c>
      <c r="AA339" s="79">
        <v>0.7</v>
      </c>
      <c r="AB339" s="79">
        <v>1.79</v>
      </c>
      <c r="AC339" s="79">
        <v>3.26</v>
      </c>
      <c r="AD339" s="64" t="s">
        <v>25</v>
      </c>
    </row>
    <row r="340" spans="1:30" ht="17.25" thickBot="1">
      <c r="A340" s="73">
        <v>338</v>
      </c>
      <c r="B340" s="58" t="s">
        <v>3170</v>
      </c>
      <c r="C340" s="59" t="s">
        <v>1826</v>
      </c>
      <c r="D340" s="70" t="s">
        <v>1821</v>
      </c>
      <c r="E340" s="59" t="s">
        <v>91</v>
      </c>
      <c r="F340" s="70" t="s">
        <v>3164</v>
      </c>
      <c r="G340" s="70">
        <v>2000</v>
      </c>
      <c r="H340" s="71">
        <v>3</v>
      </c>
      <c r="I340" s="72">
        <v>42</v>
      </c>
      <c r="J340" s="72">
        <v>14</v>
      </c>
      <c r="K340" s="72">
        <v>7.8</v>
      </c>
      <c r="L340" s="72">
        <v>0.5</v>
      </c>
      <c r="M340" s="60">
        <v>0</v>
      </c>
      <c r="N340" s="61"/>
      <c r="O340" s="61">
        <v>0</v>
      </c>
      <c r="P340" s="71">
        <v>3</v>
      </c>
      <c r="Q340" s="72">
        <v>14</v>
      </c>
      <c r="R340" s="61">
        <v>0</v>
      </c>
      <c r="S340" s="71">
        <v>1</v>
      </c>
      <c r="T340" s="61">
        <v>0</v>
      </c>
      <c r="U340" s="72">
        <v>4</v>
      </c>
      <c r="V340" s="78">
        <v>-4</v>
      </c>
      <c r="W340" s="78">
        <v>-8.57</v>
      </c>
      <c r="X340" s="78">
        <v>-9.48</v>
      </c>
      <c r="Y340" s="71">
        <v>0.1</v>
      </c>
      <c r="Z340" s="72">
        <v>1.6</v>
      </c>
      <c r="AA340" s="78">
        <v>-1.6</v>
      </c>
      <c r="AB340" s="78">
        <v>-3.41</v>
      </c>
      <c r="AC340" s="78">
        <v>-2.92</v>
      </c>
      <c r="AD340" s="64" t="s">
        <v>25</v>
      </c>
    </row>
    <row r="341" spans="1:30" ht="17.25" thickBot="1">
      <c r="A341" s="73">
        <v>339</v>
      </c>
      <c r="B341" s="58" t="s">
        <v>3003</v>
      </c>
      <c r="C341" s="59" t="s">
        <v>1823</v>
      </c>
      <c r="D341" s="70" t="s">
        <v>104</v>
      </c>
      <c r="E341" s="59" t="s">
        <v>87</v>
      </c>
      <c r="F341" s="70" t="s">
        <v>3679</v>
      </c>
      <c r="G341" s="70">
        <v>1997</v>
      </c>
      <c r="H341" s="71">
        <v>3</v>
      </c>
      <c r="I341" s="72">
        <v>123</v>
      </c>
      <c r="J341" s="72">
        <v>41</v>
      </c>
      <c r="K341" s="72">
        <v>22.8</v>
      </c>
      <c r="L341" s="72">
        <v>1.4</v>
      </c>
      <c r="M341" s="71">
        <v>1</v>
      </c>
      <c r="N341" s="72">
        <v>52</v>
      </c>
      <c r="O341" s="61">
        <v>0</v>
      </c>
      <c r="P341" s="71">
        <v>2</v>
      </c>
      <c r="Q341" s="72">
        <v>36</v>
      </c>
      <c r="R341" s="72">
        <v>1</v>
      </c>
      <c r="S341" s="71">
        <v>1.33</v>
      </c>
      <c r="T341" s="61">
        <v>0</v>
      </c>
      <c r="U341" s="72">
        <v>1</v>
      </c>
      <c r="V341" s="78">
        <v>-1</v>
      </c>
      <c r="W341" s="78">
        <v>-0.73</v>
      </c>
      <c r="X341" s="78">
        <v>-0.52</v>
      </c>
      <c r="Y341" s="71">
        <v>1.2</v>
      </c>
      <c r="Z341" s="72">
        <v>1.5</v>
      </c>
      <c r="AA341" s="78">
        <v>-0.2</v>
      </c>
      <c r="AB341" s="78">
        <v>-0.17</v>
      </c>
      <c r="AC341" s="79">
        <v>0.22</v>
      </c>
      <c r="AD341" s="64" t="s">
        <v>25</v>
      </c>
    </row>
    <row r="342" spans="1:30" ht="17.25" thickBot="1">
      <c r="A342" s="73">
        <v>340</v>
      </c>
      <c r="B342" s="58" t="s">
        <v>267</v>
      </c>
      <c r="C342" s="59" t="s">
        <v>1840</v>
      </c>
      <c r="D342" s="70" t="s">
        <v>1821</v>
      </c>
      <c r="E342" s="59" t="s">
        <v>95</v>
      </c>
      <c r="F342" s="70" t="s">
        <v>3680</v>
      </c>
      <c r="G342" s="70">
        <v>1992</v>
      </c>
      <c r="H342" s="71">
        <v>3</v>
      </c>
      <c r="I342" s="72">
        <v>57</v>
      </c>
      <c r="J342" s="72">
        <v>19</v>
      </c>
      <c r="K342" s="72">
        <v>10.6</v>
      </c>
      <c r="L342" s="72">
        <v>0.6</v>
      </c>
      <c r="M342" s="60">
        <v>0</v>
      </c>
      <c r="N342" s="61"/>
      <c r="O342" s="61">
        <v>0</v>
      </c>
      <c r="P342" s="71">
        <v>3</v>
      </c>
      <c r="Q342" s="72">
        <v>19</v>
      </c>
      <c r="R342" s="72">
        <v>1</v>
      </c>
      <c r="S342" s="71">
        <v>0.33</v>
      </c>
      <c r="T342" s="72">
        <v>1</v>
      </c>
      <c r="U342" s="61">
        <v>0</v>
      </c>
      <c r="V342" s="79">
        <v>1</v>
      </c>
      <c r="W342" s="79">
        <v>1.58</v>
      </c>
      <c r="X342" s="79">
        <v>2.88</v>
      </c>
      <c r="Y342" s="71">
        <v>2.2000000000000002</v>
      </c>
      <c r="Z342" s="72">
        <v>0.7</v>
      </c>
      <c r="AA342" s="79">
        <v>1.6</v>
      </c>
      <c r="AB342" s="79">
        <v>2.4700000000000002</v>
      </c>
      <c r="AC342" s="79">
        <v>3.75</v>
      </c>
      <c r="AD342" s="64" t="s">
        <v>25</v>
      </c>
    </row>
    <row r="343" spans="1:30" ht="17.25" thickBot="1">
      <c r="A343" s="73">
        <v>341</v>
      </c>
      <c r="B343" s="58" t="s">
        <v>2921</v>
      </c>
      <c r="C343" s="59" t="s">
        <v>1843</v>
      </c>
      <c r="D343" s="70" t="s">
        <v>103</v>
      </c>
      <c r="E343" s="59" t="s">
        <v>81</v>
      </c>
      <c r="F343" s="70" t="s">
        <v>3874</v>
      </c>
      <c r="G343" s="70">
        <v>2004</v>
      </c>
      <c r="H343" s="60">
        <v>0</v>
      </c>
      <c r="I343" s="61"/>
      <c r="J343" s="61"/>
      <c r="K343" s="61"/>
      <c r="L343" s="61"/>
      <c r="M343" s="60">
        <v>0</v>
      </c>
      <c r="N343" s="61"/>
      <c r="O343" s="61">
        <v>0</v>
      </c>
      <c r="P343" s="60">
        <v>0</v>
      </c>
      <c r="Q343" s="61"/>
      <c r="R343" s="72">
        <v>1</v>
      </c>
      <c r="S343" s="60"/>
      <c r="T343" s="61"/>
      <c r="U343" s="61"/>
      <c r="V343" s="61"/>
      <c r="W343" s="61"/>
      <c r="X343" s="61"/>
      <c r="Y343" s="60"/>
      <c r="Z343" s="61"/>
      <c r="AA343" s="61"/>
      <c r="AB343" s="61"/>
      <c r="AC343" s="61"/>
      <c r="AD343" s="64" t="s">
        <v>25</v>
      </c>
    </row>
    <row r="344" spans="1:30" ht="17.25" thickBot="1">
      <c r="A344" s="73">
        <v>342</v>
      </c>
      <c r="B344" s="58" t="s">
        <v>3386</v>
      </c>
      <c r="C344" s="59" t="s">
        <v>1822</v>
      </c>
      <c r="D344" s="70" t="s">
        <v>1835</v>
      </c>
      <c r="E344" s="59" t="s">
        <v>83</v>
      </c>
      <c r="F344" s="70" t="s">
        <v>3875</v>
      </c>
      <c r="G344" s="70">
        <v>1993</v>
      </c>
      <c r="H344" s="60">
        <v>0</v>
      </c>
      <c r="I344" s="61"/>
      <c r="J344" s="61"/>
      <c r="K344" s="61"/>
      <c r="L344" s="61"/>
      <c r="M344" s="60">
        <v>0</v>
      </c>
      <c r="N344" s="61"/>
      <c r="O344" s="61">
        <v>0</v>
      </c>
      <c r="P344" s="60">
        <v>0</v>
      </c>
      <c r="Q344" s="61"/>
      <c r="R344" s="72">
        <v>1</v>
      </c>
      <c r="S344" s="60"/>
      <c r="T344" s="61"/>
      <c r="U344" s="61"/>
      <c r="V344" s="61"/>
      <c r="W344" s="61"/>
      <c r="X344" s="61"/>
      <c r="Y344" s="60"/>
      <c r="Z344" s="61"/>
      <c r="AA344" s="61"/>
      <c r="AB344" s="61"/>
      <c r="AC344" s="61"/>
      <c r="AD344" s="64" t="s">
        <v>25</v>
      </c>
    </row>
    <row r="345" spans="1:30" ht="17.25" thickBot="1">
      <c r="A345" s="73">
        <v>343</v>
      </c>
      <c r="B345" s="58" t="s">
        <v>2717</v>
      </c>
      <c r="C345" s="59" t="s">
        <v>1814</v>
      </c>
      <c r="D345" s="70" t="s">
        <v>102</v>
      </c>
      <c r="E345" s="59" t="s">
        <v>2668</v>
      </c>
      <c r="F345" s="70" t="s">
        <v>3681</v>
      </c>
      <c r="G345" s="70">
        <v>1995</v>
      </c>
      <c r="H345" s="71">
        <v>5</v>
      </c>
      <c r="I345" s="72">
        <v>433</v>
      </c>
      <c r="J345" s="72">
        <v>87</v>
      </c>
      <c r="K345" s="72">
        <v>96.2</v>
      </c>
      <c r="L345" s="72">
        <v>4.8</v>
      </c>
      <c r="M345" s="71">
        <v>5</v>
      </c>
      <c r="N345" s="72">
        <v>87</v>
      </c>
      <c r="O345" s="72">
        <v>4</v>
      </c>
      <c r="P345" s="60">
        <v>0</v>
      </c>
      <c r="Q345" s="61"/>
      <c r="R345" s="61">
        <v>0</v>
      </c>
      <c r="S345" s="71">
        <v>0.2</v>
      </c>
      <c r="T345" s="72">
        <v>3</v>
      </c>
      <c r="U345" s="72">
        <v>11</v>
      </c>
      <c r="V345" s="78">
        <v>-8</v>
      </c>
      <c r="W345" s="78">
        <v>-1.66</v>
      </c>
      <c r="X345" s="78">
        <v>-1.66</v>
      </c>
      <c r="Y345" s="71">
        <v>6.2</v>
      </c>
      <c r="Z345" s="72">
        <v>8.6999999999999993</v>
      </c>
      <c r="AA345" s="78">
        <v>-2.6</v>
      </c>
      <c r="AB345" s="78">
        <v>-0.53</v>
      </c>
      <c r="AC345" s="78">
        <v>-2.13</v>
      </c>
      <c r="AD345" s="64" t="s">
        <v>25</v>
      </c>
    </row>
    <row r="346" spans="1:30" ht="17.25" thickBot="1">
      <c r="A346" s="73">
        <v>344</v>
      </c>
      <c r="B346" s="58" t="s">
        <v>268</v>
      </c>
      <c r="C346" s="59" t="s">
        <v>1814</v>
      </c>
      <c r="D346" s="70" t="s">
        <v>103</v>
      </c>
      <c r="E346" s="59" t="s">
        <v>69</v>
      </c>
      <c r="F346" s="70" t="s">
        <v>3682</v>
      </c>
      <c r="G346" s="70">
        <v>1999</v>
      </c>
      <c r="H346" s="71">
        <v>2</v>
      </c>
      <c r="I346" s="72">
        <v>151</v>
      </c>
      <c r="J346" s="72">
        <v>76</v>
      </c>
      <c r="K346" s="72">
        <v>28</v>
      </c>
      <c r="L346" s="72">
        <v>1.7</v>
      </c>
      <c r="M346" s="71">
        <v>2</v>
      </c>
      <c r="N346" s="72">
        <v>76</v>
      </c>
      <c r="O346" s="61">
        <v>0</v>
      </c>
      <c r="P346" s="60">
        <v>0</v>
      </c>
      <c r="Q346" s="61"/>
      <c r="R346" s="61">
        <v>0</v>
      </c>
      <c r="S346" s="71">
        <v>1.5</v>
      </c>
      <c r="T346" s="61">
        <v>0</v>
      </c>
      <c r="U346" s="72">
        <v>2</v>
      </c>
      <c r="V346" s="78">
        <v>-2</v>
      </c>
      <c r="W346" s="78">
        <v>-1.19</v>
      </c>
      <c r="X346" s="78">
        <v>-0.96</v>
      </c>
      <c r="Y346" s="71">
        <v>2.7</v>
      </c>
      <c r="Z346" s="72">
        <v>2.8</v>
      </c>
      <c r="AA346" s="78">
        <v>-0.1</v>
      </c>
      <c r="AB346" s="78">
        <v>-0.08</v>
      </c>
      <c r="AC346" s="78">
        <v>-0.05</v>
      </c>
      <c r="AD346" s="64" t="s">
        <v>25</v>
      </c>
    </row>
    <row r="347" spans="1:30" ht="17.25" thickBot="1">
      <c r="A347" s="73">
        <v>345</v>
      </c>
      <c r="B347" s="58" t="s">
        <v>269</v>
      </c>
      <c r="C347" s="59" t="s">
        <v>1814</v>
      </c>
      <c r="D347" s="70" t="s">
        <v>102</v>
      </c>
      <c r="E347" s="59" t="s">
        <v>91</v>
      </c>
      <c r="F347" s="70" t="s">
        <v>3339</v>
      </c>
      <c r="G347" s="70">
        <v>2004</v>
      </c>
      <c r="H347" s="60">
        <v>0</v>
      </c>
      <c r="I347" s="61"/>
      <c r="J347" s="61"/>
      <c r="K347" s="61"/>
      <c r="L347" s="61"/>
      <c r="M347" s="60">
        <v>0</v>
      </c>
      <c r="N347" s="61"/>
      <c r="O347" s="61">
        <v>0</v>
      </c>
      <c r="P347" s="60">
        <v>0</v>
      </c>
      <c r="Q347" s="61"/>
      <c r="R347" s="72">
        <v>4</v>
      </c>
      <c r="S347" s="60"/>
      <c r="T347" s="61"/>
      <c r="U347" s="61"/>
      <c r="V347" s="61"/>
      <c r="W347" s="61"/>
      <c r="X347" s="61"/>
      <c r="Y347" s="60"/>
      <c r="Z347" s="61"/>
      <c r="AA347" s="61"/>
      <c r="AB347" s="61"/>
      <c r="AC347" s="61"/>
      <c r="AD347" s="64" t="s">
        <v>25</v>
      </c>
    </row>
    <row r="348" spans="1:30" ht="17.25" thickBot="1">
      <c r="A348" s="73">
        <v>346</v>
      </c>
      <c r="B348" s="58" t="s">
        <v>270</v>
      </c>
      <c r="C348" s="59" t="s">
        <v>1864</v>
      </c>
      <c r="D348" s="70" t="s">
        <v>2863</v>
      </c>
      <c r="E348" s="59" t="s">
        <v>81</v>
      </c>
      <c r="F348" s="70" t="s">
        <v>3683</v>
      </c>
      <c r="G348" s="70">
        <v>2001</v>
      </c>
      <c r="H348" s="71">
        <v>5</v>
      </c>
      <c r="I348" s="72">
        <v>191</v>
      </c>
      <c r="J348" s="72">
        <v>38</v>
      </c>
      <c r="K348" s="72">
        <v>35.4</v>
      </c>
      <c r="L348" s="72">
        <v>2.1</v>
      </c>
      <c r="M348" s="71">
        <v>2</v>
      </c>
      <c r="N348" s="72">
        <v>61</v>
      </c>
      <c r="O348" s="61">
        <v>0</v>
      </c>
      <c r="P348" s="71">
        <v>3</v>
      </c>
      <c r="Q348" s="72">
        <v>23</v>
      </c>
      <c r="R348" s="61">
        <v>0</v>
      </c>
      <c r="S348" s="71">
        <v>0.4</v>
      </c>
      <c r="T348" s="61">
        <v>0</v>
      </c>
      <c r="U348" s="72">
        <v>2</v>
      </c>
      <c r="V348" s="78">
        <v>-2</v>
      </c>
      <c r="W348" s="78">
        <v>-0.94</v>
      </c>
      <c r="X348" s="78">
        <v>-1.2</v>
      </c>
      <c r="Y348" s="71">
        <v>2.6</v>
      </c>
      <c r="Z348" s="72">
        <v>1.8</v>
      </c>
      <c r="AA348" s="79">
        <v>0.8</v>
      </c>
      <c r="AB348" s="79">
        <v>0.36</v>
      </c>
      <c r="AC348" s="78">
        <v>-0.79</v>
      </c>
      <c r="AD348" s="64" t="s">
        <v>25</v>
      </c>
    </row>
    <row r="349" spans="1:30" ht="17.25" thickBot="1">
      <c r="A349" s="73">
        <v>347</v>
      </c>
      <c r="B349" s="58" t="s">
        <v>2861</v>
      </c>
      <c r="C349" s="59" t="s">
        <v>1824</v>
      </c>
      <c r="D349" s="70" t="s">
        <v>102</v>
      </c>
      <c r="E349" s="59" t="s">
        <v>75</v>
      </c>
      <c r="F349" s="70" t="s">
        <v>3684</v>
      </c>
      <c r="G349" s="70">
        <v>2001</v>
      </c>
      <c r="H349" s="71">
        <v>2</v>
      </c>
      <c r="I349" s="72">
        <v>15</v>
      </c>
      <c r="J349" s="72">
        <v>8</v>
      </c>
      <c r="K349" s="72">
        <v>2.8</v>
      </c>
      <c r="L349" s="72">
        <v>0.2</v>
      </c>
      <c r="M349" s="60">
        <v>0</v>
      </c>
      <c r="N349" s="61"/>
      <c r="O349" s="61">
        <v>0</v>
      </c>
      <c r="P349" s="71">
        <v>2</v>
      </c>
      <c r="Q349" s="72">
        <v>8</v>
      </c>
      <c r="R349" s="72">
        <v>3</v>
      </c>
      <c r="S349" s="60">
        <v>0</v>
      </c>
      <c r="T349" s="61">
        <v>0</v>
      </c>
      <c r="U349" s="72">
        <v>2</v>
      </c>
      <c r="V349" s="78">
        <v>-2</v>
      </c>
      <c r="W349" s="78">
        <v>-12</v>
      </c>
      <c r="X349" s="78">
        <v>-11.49</v>
      </c>
      <c r="Y349" s="60">
        <v>0</v>
      </c>
      <c r="Z349" s="72">
        <v>1.5</v>
      </c>
      <c r="AA349" s="78">
        <v>-1.5</v>
      </c>
      <c r="AB349" s="78">
        <v>-8.9499999999999993</v>
      </c>
      <c r="AC349" s="78">
        <v>-7.9</v>
      </c>
      <c r="AD349" s="64" t="s">
        <v>25</v>
      </c>
    </row>
    <row r="350" spans="1:30" ht="17.25" thickBot="1">
      <c r="A350" s="73">
        <v>348</v>
      </c>
      <c r="B350" s="58" t="s">
        <v>2759</v>
      </c>
      <c r="C350" s="59" t="s">
        <v>2760</v>
      </c>
      <c r="D350" s="70" t="s">
        <v>111</v>
      </c>
      <c r="E350" s="59" t="s">
        <v>2352</v>
      </c>
      <c r="F350" s="70" t="s">
        <v>3876</v>
      </c>
      <c r="G350" s="70">
        <v>1998</v>
      </c>
      <c r="H350" s="60">
        <v>0</v>
      </c>
      <c r="I350" s="61"/>
      <c r="J350" s="61"/>
      <c r="K350" s="61"/>
      <c r="L350" s="61"/>
      <c r="M350" s="60">
        <v>0</v>
      </c>
      <c r="N350" s="61"/>
      <c r="O350" s="61">
        <v>0</v>
      </c>
      <c r="P350" s="60">
        <v>0</v>
      </c>
      <c r="Q350" s="61"/>
      <c r="R350" s="72">
        <v>5</v>
      </c>
      <c r="S350" s="60"/>
      <c r="T350" s="61"/>
      <c r="U350" s="61"/>
      <c r="V350" s="61"/>
      <c r="W350" s="61"/>
      <c r="X350" s="61"/>
      <c r="Y350" s="60"/>
      <c r="Z350" s="61"/>
      <c r="AA350" s="61"/>
      <c r="AB350" s="61"/>
      <c r="AC350" s="61"/>
      <c r="AD350" s="64" t="s">
        <v>25</v>
      </c>
    </row>
    <row r="351" spans="1:30" ht="17.25" thickBot="1">
      <c r="A351" s="73">
        <v>349</v>
      </c>
      <c r="B351" s="58" t="s">
        <v>271</v>
      </c>
      <c r="C351" s="59" t="s">
        <v>1814</v>
      </c>
      <c r="D351" s="70" t="s">
        <v>102</v>
      </c>
      <c r="E351" s="59" t="s">
        <v>67</v>
      </c>
      <c r="F351" s="70" t="s">
        <v>3324</v>
      </c>
      <c r="G351" s="70">
        <v>1995</v>
      </c>
      <c r="H351" s="71">
        <v>1</v>
      </c>
      <c r="I351" s="72">
        <v>5</v>
      </c>
      <c r="J351" s="72">
        <v>5</v>
      </c>
      <c r="K351" s="72">
        <v>0.9</v>
      </c>
      <c r="L351" s="72">
        <v>0.1</v>
      </c>
      <c r="M351" s="60">
        <v>0</v>
      </c>
      <c r="N351" s="61"/>
      <c r="O351" s="61">
        <v>0</v>
      </c>
      <c r="P351" s="71">
        <v>1</v>
      </c>
      <c r="Q351" s="72">
        <v>5</v>
      </c>
      <c r="R351" s="72">
        <v>4</v>
      </c>
      <c r="S351" s="71">
        <v>3</v>
      </c>
      <c r="T351" s="72">
        <v>1</v>
      </c>
      <c r="U351" s="61">
        <v>0</v>
      </c>
      <c r="V351" s="79">
        <v>1</v>
      </c>
      <c r="W351" s="79">
        <v>18</v>
      </c>
      <c r="X351" s="79">
        <v>16.649999999999999</v>
      </c>
      <c r="Y351" s="71">
        <v>0.6</v>
      </c>
      <c r="Z351" s="72">
        <v>0.3</v>
      </c>
      <c r="AA351" s="79">
        <v>0.3</v>
      </c>
      <c r="AB351" s="79">
        <v>4.57</v>
      </c>
      <c r="AC351" s="79">
        <v>3.65</v>
      </c>
      <c r="AD351" s="64" t="s">
        <v>25</v>
      </c>
    </row>
    <row r="352" spans="1:30" ht="17.25" thickBot="1">
      <c r="A352" s="73">
        <v>350</v>
      </c>
      <c r="B352" s="58" t="s">
        <v>272</v>
      </c>
      <c r="C352" s="59" t="s">
        <v>1864</v>
      </c>
      <c r="D352" s="70" t="s">
        <v>104</v>
      </c>
      <c r="E352" s="59" t="s">
        <v>96</v>
      </c>
      <c r="F352" s="70" t="s">
        <v>3685</v>
      </c>
      <c r="G352" s="70">
        <v>1999</v>
      </c>
      <c r="H352" s="71">
        <v>2</v>
      </c>
      <c r="I352" s="72">
        <v>180</v>
      </c>
      <c r="J352" s="72">
        <v>90</v>
      </c>
      <c r="K352" s="72">
        <v>33.299999999999997</v>
      </c>
      <c r="L352" s="72">
        <v>2</v>
      </c>
      <c r="M352" s="71">
        <v>2</v>
      </c>
      <c r="N352" s="72">
        <v>90</v>
      </c>
      <c r="O352" s="72">
        <v>2</v>
      </c>
      <c r="P352" s="60">
        <v>0</v>
      </c>
      <c r="Q352" s="61"/>
      <c r="R352" s="72">
        <v>4</v>
      </c>
      <c r="S352" s="71">
        <v>1.5</v>
      </c>
      <c r="T352" s="72">
        <v>3</v>
      </c>
      <c r="U352" s="72">
        <v>2</v>
      </c>
      <c r="V352" s="79">
        <v>1</v>
      </c>
      <c r="W352" s="79">
        <v>0.5</v>
      </c>
      <c r="X352" s="79">
        <v>2</v>
      </c>
      <c r="Y352" s="71">
        <v>2.2000000000000002</v>
      </c>
      <c r="Z352" s="72">
        <v>2</v>
      </c>
      <c r="AA352" s="79">
        <v>0.3</v>
      </c>
      <c r="AB352" s="79">
        <v>0.13</v>
      </c>
      <c r="AC352" s="79">
        <v>0.01</v>
      </c>
      <c r="AD352" s="64" t="s">
        <v>25</v>
      </c>
    </row>
    <row r="353" spans="1:30" ht="17.25" thickBot="1">
      <c r="A353" s="73">
        <v>351</v>
      </c>
      <c r="B353" s="58" t="s">
        <v>374</v>
      </c>
      <c r="C353" s="59" t="s">
        <v>1870</v>
      </c>
      <c r="D353" s="70" t="s">
        <v>103</v>
      </c>
      <c r="E353" s="59" t="s">
        <v>2668</v>
      </c>
      <c r="F353" s="70" t="s">
        <v>3686</v>
      </c>
      <c r="G353" s="70">
        <v>1994</v>
      </c>
      <c r="H353" s="71">
        <v>5</v>
      </c>
      <c r="I353" s="72">
        <v>450</v>
      </c>
      <c r="J353" s="72">
        <v>90</v>
      </c>
      <c r="K353" s="72">
        <v>100</v>
      </c>
      <c r="L353" s="72">
        <v>5</v>
      </c>
      <c r="M353" s="71">
        <v>5</v>
      </c>
      <c r="N353" s="72">
        <v>90</v>
      </c>
      <c r="O353" s="72">
        <v>5</v>
      </c>
      <c r="P353" s="60">
        <v>0</v>
      </c>
      <c r="Q353" s="61"/>
      <c r="R353" s="61">
        <v>0</v>
      </c>
      <c r="S353" s="71">
        <v>0.2</v>
      </c>
      <c r="T353" s="72">
        <v>3</v>
      </c>
      <c r="U353" s="72">
        <v>11</v>
      </c>
      <c r="V353" s="78">
        <v>-8</v>
      </c>
      <c r="W353" s="78">
        <v>-1.6</v>
      </c>
      <c r="X353" s="61"/>
      <c r="Y353" s="71">
        <v>6.5</v>
      </c>
      <c r="Z353" s="72">
        <v>8.8000000000000007</v>
      </c>
      <c r="AA353" s="78">
        <v>-2.2999999999999998</v>
      </c>
      <c r="AB353" s="78">
        <v>-0.45</v>
      </c>
      <c r="AC353" s="61"/>
      <c r="AD353" s="64" t="s">
        <v>25</v>
      </c>
    </row>
    <row r="354" spans="1:30" ht="17.25" thickBot="1">
      <c r="A354" s="73">
        <v>352</v>
      </c>
      <c r="B354" s="58" t="s">
        <v>273</v>
      </c>
      <c r="C354" s="59" t="s">
        <v>1814</v>
      </c>
      <c r="D354" s="70" t="s">
        <v>102</v>
      </c>
      <c r="E354" s="59" t="s">
        <v>63</v>
      </c>
      <c r="F354" s="70" t="s">
        <v>3334</v>
      </c>
      <c r="G354" s="70">
        <v>1999</v>
      </c>
      <c r="H354" s="71">
        <v>2</v>
      </c>
      <c r="I354" s="72">
        <v>15</v>
      </c>
      <c r="J354" s="72">
        <v>8</v>
      </c>
      <c r="K354" s="72">
        <v>2.8</v>
      </c>
      <c r="L354" s="72">
        <v>0.2</v>
      </c>
      <c r="M354" s="60">
        <v>0</v>
      </c>
      <c r="N354" s="61"/>
      <c r="O354" s="61">
        <v>0</v>
      </c>
      <c r="P354" s="71">
        <v>2</v>
      </c>
      <c r="Q354" s="72">
        <v>8</v>
      </c>
      <c r="R354" s="72">
        <v>4</v>
      </c>
      <c r="S354" s="71">
        <v>2</v>
      </c>
      <c r="T354" s="72">
        <v>2</v>
      </c>
      <c r="U354" s="61">
        <v>0</v>
      </c>
      <c r="V354" s="79">
        <v>2</v>
      </c>
      <c r="W354" s="79">
        <v>12</v>
      </c>
      <c r="X354" s="79">
        <v>11.49</v>
      </c>
      <c r="Y354" s="71">
        <v>1</v>
      </c>
      <c r="Z354" s="72">
        <v>0.2</v>
      </c>
      <c r="AA354" s="79">
        <v>0.8</v>
      </c>
      <c r="AB354" s="79">
        <v>4.93</v>
      </c>
      <c r="AC354" s="79">
        <v>4.1100000000000003</v>
      </c>
      <c r="AD354" s="64" t="s">
        <v>25</v>
      </c>
    </row>
    <row r="355" spans="1:30" ht="17.25" thickBot="1">
      <c r="A355" s="73">
        <v>353</v>
      </c>
      <c r="B355" s="58" t="s">
        <v>274</v>
      </c>
      <c r="C355" s="59" t="s">
        <v>1824</v>
      </c>
      <c r="D355" s="70" t="s">
        <v>111</v>
      </c>
      <c r="E355" s="59" t="s">
        <v>95</v>
      </c>
      <c r="F355" s="70" t="s">
        <v>3687</v>
      </c>
      <c r="G355" s="70">
        <v>1989</v>
      </c>
      <c r="H355" s="71">
        <v>6</v>
      </c>
      <c r="I355" s="72">
        <v>540</v>
      </c>
      <c r="J355" s="72">
        <v>90</v>
      </c>
      <c r="K355" s="72">
        <v>100</v>
      </c>
      <c r="L355" s="72">
        <v>6</v>
      </c>
      <c r="M355" s="71">
        <v>6</v>
      </c>
      <c r="N355" s="72">
        <v>90</v>
      </c>
      <c r="O355" s="72">
        <v>6</v>
      </c>
      <c r="P355" s="60">
        <v>0</v>
      </c>
      <c r="Q355" s="61"/>
      <c r="R355" s="61">
        <v>0</v>
      </c>
      <c r="S355" s="71">
        <v>0.5</v>
      </c>
      <c r="T355" s="72">
        <v>5</v>
      </c>
      <c r="U355" s="72">
        <v>11</v>
      </c>
      <c r="V355" s="78">
        <v>-6</v>
      </c>
      <c r="W355" s="78">
        <v>-1</v>
      </c>
      <c r="X355" s="61"/>
      <c r="Y355" s="71">
        <v>7.5</v>
      </c>
      <c r="Z355" s="72">
        <v>12.8</v>
      </c>
      <c r="AA355" s="78">
        <v>-5.3</v>
      </c>
      <c r="AB355" s="78">
        <v>-0.88</v>
      </c>
      <c r="AC355" s="61"/>
      <c r="AD355" s="64" t="s">
        <v>25</v>
      </c>
    </row>
    <row r="356" spans="1:30" ht="17.25" thickBot="1">
      <c r="A356" s="73">
        <v>354</v>
      </c>
      <c r="B356" s="58" t="s">
        <v>275</v>
      </c>
      <c r="C356" s="59" t="s">
        <v>1843</v>
      </c>
      <c r="D356" s="70" t="s">
        <v>1812</v>
      </c>
      <c r="E356" s="59" t="s">
        <v>93</v>
      </c>
      <c r="F356" s="70" t="s">
        <v>3688</v>
      </c>
      <c r="G356" s="70">
        <v>2000</v>
      </c>
      <c r="H356" s="71">
        <v>6</v>
      </c>
      <c r="I356" s="72">
        <v>540</v>
      </c>
      <c r="J356" s="72">
        <v>90</v>
      </c>
      <c r="K356" s="72">
        <v>100</v>
      </c>
      <c r="L356" s="72">
        <v>6</v>
      </c>
      <c r="M356" s="71">
        <v>6</v>
      </c>
      <c r="N356" s="72">
        <v>90</v>
      </c>
      <c r="O356" s="72">
        <v>6</v>
      </c>
      <c r="P356" s="60">
        <v>0</v>
      </c>
      <c r="Q356" s="61"/>
      <c r="R356" s="61">
        <v>0</v>
      </c>
      <c r="S356" s="71">
        <v>0.67</v>
      </c>
      <c r="T356" s="72">
        <v>6</v>
      </c>
      <c r="U356" s="72">
        <v>12</v>
      </c>
      <c r="V356" s="78">
        <v>-6</v>
      </c>
      <c r="W356" s="78">
        <v>-1</v>
      </c>
      <c r="X356" s="61"/>
      <c r="Y356" s="71">
        <v>7.7</v>
      </c>
      <c r="Z356" s="72">
        <v>12.5</v>
      </c>
      <c r="AA356" s="78">
        <v>-4.8</v>
      </c>
      <c r="AB356" s="78">
        <v>-0.79</v>
      </c>
      <c r="AC356" s="61"/>
      <c r="AD356" s="64" t="s">
        <v>25</v>
      </c>
    </row>
    <row r="357" spans="1:30" ht="17.25" thickBot="1">
      <c r="A357" s="73">
        <v>355</v>
      </c>
      <c r="B357" s="58" t="s">
        <v>276</v>
      </c>
      <c r="C357" s="59" t="s">
        <v>1853</v>
      </c>
      <c r="D357" s="70" t="s">
        <v>104</v>
      </c>
      <c r="E357" s="59" t="s">
        <v>87</v>
      </c>
      <c r="F357" s="70" t="s">
        <v>3689</v>
      </c>
      <c r="G357" s="70">
        <v>1996</v>
      </c>
      <c r="H357" s="71">
        <v>3</v>
      </c>
      <c r="I357" s="72">
        <v>125</v>
      </c>
      <c r="J357" s="72">
        <v>42</v>
      </c>
      <c r="K357" s="72">
        <v>23.1</v>
      </c>
      <c r="L357" s="72">
        <v>1.4</v>
      </c>
      <c r="M357" s="71">
        <v>1</v>
      </c>
      <c r="N357" s="72">
        <v>90</v>
      </c>
      <c r="O357" s="72">
        <v>1</v>
      </c>
      <c r="P357" s="71">
        <v>2</v>
      </c>
      <c r="Q357" s="72">
        <v>18</v>
      </c>
      <c r="R357" s="72">
        <v>3</v>
      </c>
      <c r="S357" s="71">
        <v>1</v>
      </c>
      <c r="T357" s="61">
        <v>0</v>
      </c>
      <c r="U357" s="72">
        <v>3</v>
      </c>
      <c r="V357" s="78">
        <v>-3</v>
      </c>
      <c r="W357" s="78">
        <v>-2.16</v>
      </c>
      <c r="X357" s="78">
        <v>-2.38</v>
      </c>
      <c r="Y357" s="71">
        <v>1.3</v>
      </c>
      <c r="Z357" s="72">
        <v>2.6</v>
      </c>
      <c r="AA357" s="78">
        <v>-1.4</v>
      </c>
      <c r="AB357" s="78">
        <v>-1</v>
      </c>
      <c r="AC357" s="78">
        <v>-0.86</v>
      </c>
      <c r="AD357" s="64" t="s">
        <v>25</v>
      </c>
    </row>
    <row r="358" spans="1:30" ht="17.25" thickBot="1">
      <c r="A358" s="73">
        <v>356</v>
      </c>
      <c r="B358" s="58" t="s">
        <v>277</v>
      </c>
      <c r="C358" s="59" t="s">
        <v>1814</v>
      </c>
      <c r="D358" s="70" t="s">
        <v>102</v>
      </c>
      <c r="E358" s="59" t="s">
        <v>63</v>
      </c>
      <c r="F358" s="70" t="s">
        <v>3690</v>
      </c>
      <c r="G358" s="70">
        <v>1999</v>
      </c>
      <c r="H358" s="71">
        <v>6</v>
      </c>
      <c r="I358" s="72">
        <v>426</v>
      </c>
      <c r="J358" s="72">
        <v>71</v>
      </c>
      <c r="K358" s="72">
        <v>78.900000000000006</v>
      </c>
      <c r="L358" s="72">
        <v>4.7</v>
      </c>
      <c r="M358" s="71">
        <v>5</v>
      </c>
      <c r="N358" s="72">
        <v>76</v>
      </c>
      <c r="O358" s="72">
        <v>1</v>
      </c>
      <c r="P358" s="71">
        <v>1</v>
      </c>
      <c r="Q358" s="72">
        <v>45</v>
      </c>
      <c r="R358" s="61">
        <v>0</v>
      </c>
      <c r="S358" s="71">
        <v>2.33</v>
      </c>
      <c r="T358" s="72">
        <v>8</v>
      </c>
      <c r="U358" s="72">
        <v>4</v>
      </c>
      <c r="V358" s="79">
        <v>4</v>
      </c>
      <c r="W358" s="79">
        <v>0.85</v>
      </c>
      <c r="X358" s="79">
        <v>0.06</v>
      </c>
      <c r="Y358" s="71">
        <v>7.6</v>
      </c>
      <c r="Z358" s="72">
        <v>3.5</v>
      </c>
      <c r="AA358" s="79">
        <v>4</v>
      </c>
      <c r="AB358" s="79">
        <v>0.85</v>
      </c>
      <c r="AC358" s="78">
        <v>-0.38</v>
      </c>
      <c r="AD358" s="64" t="s">
        <v>25</v>
      </c>
    </row>
    <row r="359" spans="1:30" ht="17.25" thickBot="1">
      <c r="A359" s="73">
        <v>357</v>
      </c>
      <c r="B359" s="58" t="s">
        <v>2718</v>
      </c>
      <c r="C359" s="59" t="s">
        <v>1852</v>
      </c>
      <c r="D359" s="70" t="s">
        <v>103</v>
      </c>
      <c r="E359" s="59" t="s">
        <v>2353</v>
      </c>
      <c r="F359" s="70" t="s">
        <v>3691</v>
      </c>
      <c r="G359" s="70">
        <v>1991</v>
      </c>
      <c r="H359" s="71">
        <v>6</v>
      </c>
      <c r="I359" s="72">
        <v>431</v>
      </c>
      <c r="J359" s="72">
        <v>72</v>
      </c>
      <c r="K359" s="72">
        <v>79.8</v>
      </c>
      <c r="L359" s="72">
        <v>4.8</v>
      </c>
      <c r="M359" s="71">
        <v>5</v>
      </c>
      <c r="N359" s="72">
        <v>82</v>
      </c>
      <c r="O359" s="72">
        <v>3</v>
      </c>
      <c r="P359" s="71">
        <v>1</v>
      </c>
      <c r="Q359" s="72">
        <v>21</v>
      </c>
      <c r="R359" s="61">
        <v>0</v>
      </c>
      <c r="S359" s="71">
        <v>0.17</v>
      </c>
      <c r="T359" s="72">
        <v>4</v>
      </c>
      <c r="U359" s="72">
        <v>13</v>
      </c>
      <c r="V359" s="78">
        <v>-9</v>
      </c>
      <c r="W359" s="78">
        <v>-1.88</v>
      </c>
      <c r="X359" s="79">
        <v>0.6</v>
      </c>
      <c r="Y359" s="71">
        <v>3.3</v>
      </c>
      <c r="Z359" s="72">
        <v>11.7</v>
      </c>
      <c r="AA359" s="78">
        <v>-8.3000000000000007</v>
      </c>
      <c r="AB359" s="78">
        <v>-1.74</v>
      </c>
      <c r="AC359" s="79">
        <v>0.3</v>
      </c>
      <c r="AD359" s="64" t="s">
        <v>25</v>
      </c>
    </row>
    <row r="360" spans="1:30" ht="17.25" thickBot="1">
      <c r="A360" s="73">
        <v>358</v>
      </c>
      <c r="B360" s="58" t="s">
        <v>278</v>
      </c>
      <c r="C360" s="59" t="s">
        <v>1843</v>
      </c>
      <c r="D360" s="70" t="s">
        <v>103</v>
      </c>
      <c r="E360" s="59" t="s">
        <v>93</v>
      </c>
      <c r="F360" s="70" t="s">
        <v>3692</v>
      </c>
      <c r="G360" s="70">
        <v>1998</v>
      </c>
      <c r="H360" s="71">
        <v>2</v>
      </c>
      <c r="I360" s="72">
        <v>179</v>
      </c>
      <c r="J360" s="72">
        <v>90</v>
      </c>
      <c r="K360" s="72">
        <v>33.1</v>
      </c>
      <c r="L360" s="72">
        <v>2</v>
      </c>
      <c r="M360" s="71">
        <v>2</v>
      </c>
      <c r="N360" s="72">
        <v>90</v>
      </c>
      <c r="O360" s="72">
        <v>1</v>
      </c>
      <c r="P360" s="60">
        <v>0</v>
      </c>
      <c r="Q360" s="61"/>
      <c r="R360" s="61">
        <v>0</v>
      </c>
      <c r="S360" s="60">
        <v>0</v>
      </c>
      <c r="T360" s="72">
        <v>1</v>
      </c>
      <c r="U360" s="72">
        <v>5</v>
      </c>
      <c r="V360" s="78">
        <v>-4</v>
      </c>
      <c r="W360" s="78">
        <v>-2.0099999999999998</v>
      </c>
      <c r="X360" s="78">
        <v>-1.51</v>
      </c>
      <c r="Y360" s="71">
        <v>4.3</v>
      </c>
      <c r="Z360" s="72">
        <v>4.4000000000000004</v>
      </c>
      <c r="AA360" s="78">
        <v>-0.1</v>
      </c>
      <c r="AB360" s="78">
        <v>-0.06</v>
      </c>
      <c r="AC360" s="79">
        <v>1.0900000000000001</v>
      </c>
      <c r="AD360" s="64" t="s">
        <v>25</v>
      </c>
    </row>
    <row r="361" spans="1:30" ht="17.25" thickBot="1">
      <c r="A361" s="73">
        <v>359</v>
      </c>
      <c r="B361" s="58" t="s">
        <v>278</v>
      </c>
      <c r="C361" s="59" t="s">
        <v>1843</v>
      </c>
      <c r="D361" s="70" t="s">
        <v>103</v>
      </c>
      <c r="E361" s="59" t="s">
        <v>65</v>
      </c>
      <c r="F361" s="70" t="s">
        <v>3692</v>
      </c>
      <c r="G361" s="70">
        <v>1998</v>
      </c>
      <c r="H361" s="71">
        <v>2</v>
      </c>
      <c r="I361" s="72">
        <v>114</v>
      </c>
      <c r="J361" s="72">
        <v>57</v>
      </c>
      <c r="K361" s="72">
        <v>21.1</v>
      </c>
      <c r="L361" s="72">
        <v>1.3</v>
      </c>
      <c r="M361" s="71">
        <v>1</v>
      </c>
      <c r="N361" s="72">
        <v>90</v>
      </c>
      <c r="O361" s="72">
        <v>1</v>
      </c>
      <c r="P361" s="71">
        <v>1</v>
      </c>
      <c r="Q361" s="72">
        <v>24</v>
      </c>
      <c r="R361" s="72">
        <v>1</v>
      </c>
      <c r="S361" s="71">
        <v>3</v>
      </c>
      <c r="T361" s="72">
        <v>4</v>
      </c>
      <c r="U361" s="61">
        <v>0</v>
      </c>
      <c r="V361" s="79">
        <v>4</v>
      </c>
      <c r="W361" s="79">
        <v>3.16</v>
      </c>
      <c r="X361" s="79">
        <v>1.26</v>
      </c>
      <c r="Y361" s="71">
        <v>2.1</v>
      </c>
      <c r="Z361" s="72">
        <v>1</v>
      </c>
      <c r="AA361" s="79">
        <v>1.1000000000000001</v>
      </c>
      <c r="AB361" s="79">
        <v>0.86</v>
      </c>
      <c r="AC361" s="78">
        <v>-0.79</v>
      </c>
      <c r="AD361" s="64" t="s">
        <v>25</v>
      </c>
    </row>
    <row r="362" spans="1:30" ht="17.25" thickBot="1">
      <c r="A362" s="73">
        <v>360</v>
      </c>
      <c r="B362" s="58" t="s">
        <v>279</v>
      </c>
      <c r="C362" s="59" t="s">
        <v>1839</v>
      </c>
      <c r="D362" s="70" t="s">
        <v>102</v>
      </c>
      <c r="E362" s="59" t="s">
        <v>79</v>
      </c>
      <c r="F362" s="70" t="s">
        <v>3693</v>
      </c>
      <c r="G362" s="70">
        <v>1999</v>
      </c>
      <c r="H362" s="71">
        <v>6</v>
      </c>
      <c r="I362" s="72">
        <v>223</v>
      </c>
      <c r="J362" s="72">
        <v>37</v>
      </c>
      <c r="K362" s="72">
        <v>41.3</v>
      </c>
      <c r="L362" s="72">
        <v>2.5</v>
      </c>
      <c r="M362" s="71">
        <v>2</v>
      </c>
      <c r="N362" s="72">
        <v>72</v>
      </c>
      <c r="O362" s="61">
        <v>0</v>
      </c>
      <c r="P362" s="71">
        <v>4</v>
      </c>
      <c r="Q362" s="72">
        <v>20</v>
      </c>
      <c r="R362" s="61">
        <v>0</v>
      </c>
      <c r="S362" s="71">
        <v>2.67</v>
      </c>
      <c r="T362" s="72">
        <v>9</v>
      </c>
      <c r="U362" s="72">
        <v>1</v>
      </c>
      <c r="V362" s="79">
        <v>8</v>
      </c>
      <c r="W362" s="79">
        <v>3.23</v>
      </c>
      <c r="X362" s="79">
        <v>2.66</v>
      </c>
      <c r="Y362" s="71">
        <v>6</v>
      </c>
      <c r="Z362" s="72">
        <v>2.8</v>
      </c>
      <c r="AA362" s="79">
        <v>3.2</v>
      </c>
      <c r="AB362" s="79">
        <v>1.3</v>
      </c>
      <c r="AC362" s="79">
        <v>0.46</v>
      </c>
      <c r="AD362" s="64" t="s">
        <v>25</v>
      </c>
    </row>
    <row r="363" spans="1:30" ht="17.25" thickBot="1">
      <c r="A363" s="73">
        <v>361</v>
      </c>
      <c r="B363" s="58" t="s">
        <v>280</v>
      </c>
      <c r="C363" s="59" t="s">
        <v>1827</v>
      </c>
      <c r="D363" s="70" t="s">
        <v>103</v>
      </c>
      <c r="E363" s="59" t="s">
        <v>77</v>
      </c>
      <c r="F363" s="70" t="s">
        <v>3694</v>
      </c>
      <c r="G363" s="70">
        <v>1994</v>
      </c>
      <c r="H363" s="71">
        <v>6</v>
      </c>
      <c r="I363" s="72">
        <v>490</v>
      </c>
      <c r="J363" s="72">
        <v>82</v>
      </c>
      <c r="K363" s="72">
        <v>90.7</v>
      </c>
      <c r="L363" s="72">
        <v>5.4</v>
      </c>
      <c r="M363" s="71">
        <v>6</v>
      </c>
      <c r="N363" s="72">
        <v>82</v>
      </c>
      <c r="O363" s="72">
        <v>3</v>
      </c>
      <c r="P363" s="60">
        <v>0</v>
      </c>
      <c r="Q363" s="61"/>
      <c r="R363" s="61">
        <v>0</v>
      </c>
      <c r="S363" s="71">
        <v>1</v>
      </c>
      <c r="T363" s="72">
        <v>8</v>
      </c>
      <c r="U363" s="72">
        <v>9</v>
      </c>
      <c r="V363" s="78">
        <v>-1</v>
      </c>
      <c r="W363" s="78">
        <v>-0.18</v>
      </c>
      <c r="X363" s="78">
        <v>-1.98</v>
      </c>
      <c r="Y363" s="71">
        <v>9.1999999999999993</v>
      </c>
      <c r="Z363" s="72">
        <v>7.6</v>
      </c>
      <c r="AA363" s="79">
        <v>1.6</v>
      </c>
      <c r="AB363" s="79">
        <v>0.3</v>
      </c>
      <c r="AC363" s="78">
        <v>-2.7</v>
      </c>
      <c r="AD363" s="64" t="s">
        <v>25</v>
      </c>
    </row>
    <row r="364" spans="1:30" ht="17.25" thickBot="1">
      <c r="A364" s="73">
        <v>362</v>
      </c>
      <c r="B364" s="58" t="s">
        <v>281</v>
      </c>
      <c r="C364" s="59" t="s">
        <v>1814</v>
      </c>
      <c r="D364" s="70" t="s">
        <v>103</v>
      </c>
      <c r="E364" s="59" t="s">
        <v>87</v>
      </c>
      <c r="F364" s="70" t="s">
        <v>3877</v>
      </c>
      <c r="G364" s="70">
        <v>1998</v>
      </c>
      <c r="H364" s="60">
        <v>0</v>
      </c>
      <c r="I364" s="61"/>
      <c r="J364" s="61"/>
      <c r="K364" s="61"/>
      <c r="L364" s="61"/>
      <c r="M364" s="60">
        <v>0</v>
      </c>
      <c r="N364" s="61"/>
      <c r="O364" s="61">
        <v>0</v>
      </c>
      <c r="P364" s="60">
        <v>0</v>
      </c>
      <c r="Q364" s="61"/>
      <c r="R364" s="72">
        <v>1</v>
      </c>
      <c r="S364" s="60"/>
      <c r="T364" s="61"/>
      <c r="U364" s="61"/>
      <c r="V364" s="61"/>
      <c r="W364" s="61"/>
      <c r="X364" s="61"/>
      <c r="Y364" s="60"/>
      <c r="Z364" s="61"/>
      <c r="AA364" s="61"/>
      <c r="AB364" s="61"/>
      <c r="AC364" s="61"/>
      <c r="AD364" s="64" t="s">
        <v>25</v>
      </c>
    </row>
    <row r="365" spans="1:30" ht="17.25" thickBot="1">
      <c r="A365" s="73">
        <v>363</v>
      </c>
      <c r="B365" s="58" t="s">
        <v>2719</v>
      </c>
      <c r="C365" s="59" t="s">
        <v>1834</v>
      </c>
      <c r="D365" s="70" t="s">
        <v>104</v>
      </c>
      <c r="E365" s="59" t="s">
        <v>2352</v>
      </c>
      <c r="F365" s="70" t="s">
        <v>3695</v>
      </c>
      <c r="G365" s="70">
        <v>1999</v>
      </c>
      <c r="H365" s="71">
        <v>3</v>
      </c>
      <c r="I365" s="72">
        <v>270</v>
      </c>
      <c r="J365" s="72">
        <v>90</v>
      </c>
      <c r="K365" s="72">
        <v>60</v>
      </c>
      <c r="L365" s="72">
        <v>3</v>
      </c>
      <c r="M365" s="71">
        <v>3</v>
      </c>
      <c r="N365" s="72">
        <v>90</v>
      </c>
      <c r="O365" s="72">
        <v>3</v>
      </c>
      <c r="P365" s="60">
        <v>0</v>
      </c>
      <c r="Q365" s="61"/>
      <c r="R365" s="61">
        <v>0</v>
      </c>
      <c r="S365" s="60">
        <v>0</v>
      </c>
      <c r="T365" s="72">
        <v>3</v>
      </c>
      <c r="U365" s="72">
        <v>11</v>
      </c>
      <c r="V365" s="78">
        <v>-8</v>
      </c>
      <c r="W365" s="78">
        <v>-2.67</v>
      </c>
      <c r="X365" s="78">
        <v>-2.17</v>
      </c>
      <c r="Y365" s="71">
        <v>2.4</v>
      </c>
      <c r="Z365" s="72">
        <v>6.7</v>
      </c>
      <c r="AA365" s="78">
        <v>-4.3</v>
      </c>
      <c r="AB365" s="78">
        <v>-1.43</v>
      </c>
      <c r="AC365" s="78">
        <v>-1.42</v>
      </c>
      <c r="AD365" s="64" t="s">
        <v>25</v>
      </c>
    </row>
    <row r="366" spans="1:30" ht="17.25" thickBot="1">
      <c r="A366" s="73">
        <v>364</v>
      </c>
      <c r="B366" s="58" t="s">
        <v>3191</v>
      </c>
      <c r="C366" s="59" t="s">
        <v>1816</v>
      </c>
      <c r="D366" s="70" t="s">
        <v>102</v>
      </c>
      <c r="E366" s="59" t="s">
        <v>2352</v>
      </c>
      <c r="F366" s="70" t="s">
        <v>3878</v>
      </c>
      <c r="G366" s="70">
        <v>2004</v>
      </c>
      <c r="H366" s="60">
        <v>0</v>
      </c>
      <c r="I366" s="61"/>
      <c r="J366" s="61"/>
      <c r="K366" s="61"/>
      <c r="L366" s="61"/>
      <c r="M366" s="60">
        <v>0</v>
      </c>
      <c r="N366" s="61"/>
      <c r="O366" s="61">
        <v>0</v>
      </c>
      <c r="P366" s="60">
        <v>0</v>
      </c>
      <c r="Q366" s="61"/>
      <c r="R366" s="72">
        <v>1</v>
      </c>
      <c r="S366" s="60"/>
      <c r="T366" s="61"/>
      <c r="U366" s="61"/>
      <c r="V366" s="61"/>
      <c r="W366" s="61"/>
      <c r="X366" s="61"/>
      <c r="Y366" s="60"/>
      <c r="Z366" s="61"/>
      <c r="AA366" s="61"/>
      <c r="AB366" s="61"/>
      <c r="AC366" s="61"/>
      <c r="AD366" s="64" t="s">
        <v>25</v>
      </c>
    </row>
    <row r="367" spans="1:30" ht="17.25" thickBot="1">
      <c r="A367" s="73">
        <v>365</v>
      </c>
      <c r="B367" s="58" t="s">
        <v>2720</v>
      </c>
      <c r="C367" s="59" t="s">
        <v>1834</v>
      </c>
      <c r="D367" s="70" t="s">
        <v>2863</v>
      </c>
      <c r="E367" s="59" t="s">
        <v>2668</v>
      </c>
      <c r="F367" s="70" t="s">
        <v>3696</v>
      </c>
      <c r="G367" s="70">
        <v>1997</v>
      </c>
      <c r="H367" s="71">
        <v>5</v>
      </c>
      <c r="I367" s="72">
        <v>149</v>
      </c>
      <c r="J367" s="72">
        <v>30</v>
      </c>
      <c r="K367" s="72">
        <v>33.1</v>
      </c>
      <c r="L367" s="72">
        <v>1.7</v>
      </c>
      <c r="M367" s="71">
        <v>1</v>
      </c>
      <c r="N367" s="72">
        <v>90</v>
      </c>
      <c r="O367" s="72">
        <v>1</v>
      </c>
      <c r="P367" s="71">
        <v>4</v>
      </c>
      <c r="Q367" s="72">
        <v>15</v>
      </c>
      <c r="R367" s="61">
        <v>0</v>
      </c>
      <c r="S367" s="71">
        <v>0.2</v>
      </c>
      <c r="T367" s="72">
        <v>3</v>
      </c>
      <c r="U367" s="72">
        <v>4</v>
      </c>
      <c r="V367" s="78">
        <v>-1</v>
      </c>
      <c r="W367" s="78">
        <v>-0.6</v>
      </c>
      <c r="X367" s="79">
        <v>1.49</v>
      </c>
      <c r="Y367" s="71">
        <v>4</v>
      </c>
      <c r="Z367" s="72">
        <v>2.6</v>
      </c>
      <c r="AA367" s="79">
        <v>1.4</v>
      </c>
      <c r="AB367" s="79">
        <v>0.84</v>
      </c>
      <c r="AC367" s="79">
        <v>1.93</v>
      </c>
      <c r="AD367" s="64" t="s">
        <v>25</v>
      </c>
    </row>
    <row r="368" spans="1:30" ht="17.25" thickBot="1">
      <c r="A368" s="73">
        <v>366</v>
      </c>
      <c r="B368" s="58" t="s">
        <v>282</v>
      </c>
      <c r="C368" s="59" t="s">
        <v>1854</v>
      </c>
      <c r="D368" s="70" t="s">
        <v>104</v>
      </c>
      <c r="E368" s="59" t="s">
        <v>91</v>
      </c>
      <c r="F368" s="70" t="s">
        <v>3697</v>
      </c>
      <c r="G368" s="70">
        <v>1988</v>
      </c>
      <c r="H368" s="71">
        <v>2</v>
      </c>
      <c r="I368" s="72">
        <v>112</v>
      </c>
      <c r="J368" s="72">
        <v>56</v>
      </c>
      <c r="K368" s="72">
        <v>20.7</v>
      </c>
      <c r="L368" s="72">
        <v>1.2</v>
      </c>
      <c r="M368" s="71">
        <v>1</v>
      </c>
      <c r="N368" s="72">
        <v>90</v>
      </c>
      <c r="O368" s="72">
        <v>1</v>
      </c>
      <c r="P368" s="71">
        <v>1</v>
      </c>
      <c r="Q368" s="72">
        <v>22</v>
      </c>
      <c r="R368" s="72">
        <v>4</v>
      </c>
      <c r="S368" s="71">
        <v>3</v>
      </c>
      <c r="T368" s="72">
        <v>4</v>
      </c>
      <c r="U368" s="72">
        <v>1</v>
      </c>
      <c r="V368" s="79">
        <v>3</v>
      </c>
      <c r="W368" s="79">
        <v>2.41</v>
      </c>
      <c r="X368" s="79">
        <v>2.83</v>
      </c>
      <c r="Y368" s="71">
        <v>4</v>
      </c>
      <c r="Z368" s="72">
        <v>1.6</v>
      </c>
      <c r="AA368" s="79">
        <v>2.2999999999999998</v>
      </c>
      <c r="AB368" s="79">
        <v>1.86</v>
      </c>
      <c r="AC368" s="79">
        <v>3.25</v>
      </c>
      <c r="AD368" s="64" t="s">
        <v>25</v>
      </c>
    </row>
    <row r="369" spans="1:30" ht="17.25" thickBot="1">
      <c r="A369" s="73">
        <v>367</v>
      </c>
      <c r="B369" s="58" t="s">
        <v>3004</v>
      </c>
      <c r="C369" s="59" t="s">
        <v>1814</v>
      </c>
      <c r="D369" s="70" t="s">
        <v>1812</v>
      </c>
      <c r="E369" s="59" t="s">
        <v>77</v>
      </c>
      <c r="F369" s="70" t="s">
        <v>3698</v>
      </c>
      <c r="G369" s="70">
        <v>2004</v>
      </c>
      <c r="H369" s="71">
        <v>2</v>
      </c>
      <c r="I369" s="72">
        <v>11</v>
      </c>
      <c r="J369" s="72">
        <v>6</v>
      </c>
      <c r="K369" s="72">
        <v>2</v>
      </c>
      <c r="L369" s="72">
        <v>0.1</v>
      </c>
      <c r="M369" s="60">
        <v>0</v>
      </c>
      <c r="N369" s="61"/>
      <c r="O369" s="61">
        <v>0</v>
      </c>
      <c r="P369" s="71">
        <v>2</v>
      </c>
      <c r="Q369" s="72">
        <v>6</v>
      </c>
      <c r="R369" s="72">
        <v>1</v>
      </c>
      <c r="S369" s="71">
        <v>0.5</v>
      </c>
      <c r="T369" s="72">
        <v>1</v>
      </c>
      <c r="U369" s="61">
        <v>0</v>
      </c>
      <c r="V369" s="79">
        <v>1</v>
      </c>
      <c r="W369" s="79">
        <v>8.18</v>
      </c>
      <c r="X369" s="79">
        <v>8.35</v>
      </c>
      <c r="Y369" s="71">
        <v>1</v>
      </c>
      <c r="Z369" s="61">
        <v>0</v>
      </c>
      <c r="AA369" s="79">
        <v>1</v>
      </c>
      <c r="AB369" s="79">
        <v>8.52</v>
      </c>
      <c r="AC369" s="79">
        <v>8.14</v>
      </c>
      <c r="AD369" s="64" t="s">
        <v>25</v>
      </c>
    </row>
    <row r="370" spans="1:30" ht="17.25" thickBot="1">
      <c r="A370" s="73">
        <v>368</v>
      </c>
      <c r="B370" s="58" t="s">
        <v>283</v>
      </c>
      <c r="C370" s="59" t="s">
        <v>1831</v>
      </c>
      <c r="D370" s="70" t="s">
        <v>111</v>
      </c>
      <c r="E370" s="59" t="s">
        <v>83</v>
      </c>
      <c r="F370" s="70" t="s">
        <v>3699</v>
      </c>
      <c r="G370" s="70">
        <v>1990</v>
      </c>
      <c r="H370" s="71">
        <v>1</v>
      </c>
      <c r="I370" s="72">
        <v>90</v>
      </c>
      <c r="J370" s="72">
        <v>90</v>
      </c>
      <c r="K370" s="72">
        <v>16.7</v>
      </c>
      <c r="L370" s="72">
        <v>1</v>
      </c>
      <c r="M370" s="71">
        <v>1</v>
      </c>
      <c r="N370" s="72">
        <v>90</v>
      </c>
      <c r="O370" s="72">
        <v>1</v>
      </c>
      <c r="P370" s="60">
        <v>0</v>
      </c>
      <c r="Q370" s="61"/>
      <c r="R370" s="72">
        <v>5</v>
      </c>
      <c r="S370" s="71">
        <v>3</v>
      </c>
      <c r="T370" s="72">
        <v>3</v>
      </c>
      <c r="U370" s="72">
        <v>1</v>
      </c>
      <c r="V370" s="79">
        <v>2</v>
      </c>
      <c r="W370" s="79">
        <v>2</v>
      </c>
      <c r="X370" s="79">
        <v>2</v>
      </c>
      <c r="Y370" s="71">
        <v>2.5</v>
      </c>
      <c r="Z370" s="72">
        <v>0.7</v>
      </c>
      <c r="AA370" s="79">
        <v>1.8</v>
      </c>
      <c r="AB370" s="79">
        <v>1.78</v>
      </c>
      <c r="AC370" s="79">
        <v>1.68</v>
      </c>
      <c r="AD370" s="64" t="s">
        <v>25</v>
      </c>
    </row>
    <row r="371" spans="1:30" ht="17.25" thickBot="1">
      <c r="A371" s="73">
        <v>369</v>
      </c>
      <c r="B371" s="58" t="s">
        <v>284</v>
      </c>
      <c r="C371" s="59" t="s">
        <v>1846</v>
      </c>
      <c r="D371" s="70" t="s">
        <v>103</v>
      </c>
      <c r="E371" s="59" t="s">
        <v>96</v>
      </c>
      <c r="F371" s="70" t="s">
        <v>3700</v>
      </c>
      <c r="G371" s="70">
        <v>2001</v>
      </c>
      <c r="H371" s="71">
        <v>6</v>
      </c>
      <c r="I371" s="72">
        <v>526</v>
      </c>
      <c r="J371" s="72">
        <v>88</v>
      </c>
      <c r="K371" s="72">
        <v>97.4</v>
      </c>
      <c r="L371" s="72">
        <v>5.8</v>
      </c>
      <c r="M371" s="71">
        <v>6</v>
      </c>
      <c r="N371" s="72">
        <v>88</v>
      </c>
      <c r="O371" s="72">
        <v>5</v>
      </c>
      <c r="P371" s="60">
        <v>0</v>
      </c>
      <c r="Q371" s="61"/>
      <c r="R371" s="61">
        <v>0</v>
      </c>
      <c r="S371" s="71">
        <v>0.67</v>
      </c>
      <c r="T371" s="72">
        <v>5</v>
      </c>
      <c r="U371" s="72">
        <v>10</v>
      </c>
      <c r="V371" s="78">
        <v>-5</v>
      </c>
      <c r="W371" s="78">
        <v>-0.86</v>
      </c>
      <c r="X371" s="78">
        <v>-0.86</v>
      </c>
      <c r="Y371" s="71">
        <v>9.3000000000000007</v>
      </c>
      <c r="Z371" s="72">
        <v>8.5</v>
      </c>
      <c r="AA371" s="79">
        <v>0.8</v>
      </c>
      <c r="AB371" s="79">
        <v>0.14000000000000001</v>
      </c>
      <c r="AC371" s="79">
        <v>0.45</v>
      </c>
      <c r="AD371" s="64" t="s">
        <v>25</v>
      </c>
    </row>
    <row r="372" spans="1:30" ht="17.25" thickBot="1">
      <c r="A372" s="73">
        <v>370</v>
      </c>
      <c r="B372" s="58" t="s">
        <v>2721</v>
      </c>
      <c r="C372" s="59" t="s">
        <v>1862</v>
      </c>
      <c r="D372" s="70" t="s">
        <v>111</v>
      </c>
      <c r="E372" s="59" t="s">
        <v>69</v>
      </c>
      <c r="F372" s="70" t="s">
        <v>3701</v>
      </c>
      <c r="G372" s="70">
        <v>1996</v>
      </c>
      <c r="H372" s="71">
        <v>6</v>
      </c>
      <c r="I372" s="72">
        <v>540</v>
      </c>
      <c r="J372" s="72">
        <v>90</v>
      </c>
      <c r="K372" s="72">
        <v>100</v>
      </c>
      <c r="L372" s="72">
        <v>6</v>
      </c>
      <c r="M372" s="71">
        <v>6</v>
      </c>
      <c r="N372" s="72">
        <v>90</v>
      </c>
      <c r="O372" s="72">
        <v>6</v>
      </c>
      <c r="P372" s="60">
        <v>0</v>
      </c>
      <c r="Q372" s="61"/>
      <c r="R372" s="61">
        <v>0</v>
      </c>
      <c r="S372" s="71">
        <v>1.5</v>
      </c>
      <c r="T372" s="72">
        <v>7</v>
      </c>
      <c r="U372" s="72">
        <v>10</v>
      </c>
      <c r="V372" s="78">
        <v>-3</v>
      </c>
      <c r="W372" s="78">
        <v>-0.5</v>
      </c>
      <c r="X372" s="61"/>
      <c r="Y372" s="71">
        <v>9.9</v>
      </c>
      <c r="Z372" s="72">
        <v>10.199999999999999</v>
      </c>
      <c r="AA372" s="78">
        <v>-0.3</v>
      </c>
      <c r="AB372" s="78">
        <v>-0.05</v>
      </c>
      <c r="AC372" s="61"/>
      <c r="AD372" s="64" t="s">
        <v>25</v>
      </c>
    </row>
    <row r="373" spans="1:30" ht="17.25" thickBot="1">
      <c r="A373" s="73">
        <v>371</v>
      </c>
      <c r="B373" s="58" t="s">
        <v>2761</v>
      </c>
      <c r="C373" s="59" t="s">
        <v>1814</v>
      </c>
      <c r="D373" s="70" t="s">
        <v>103</v>
      </c>
      <c r="E373" s="59" t="s">
        <v>96</v>
      </c>
      <c r="F373" s="70" t="s">
        <v>3335</v>
      </c>
      <c r="G373" s="70">
        <v>2003</v>
      </c>
      <c r="H373" s="71">
        <v>1</v>
      </c>
      <c r="I373" s="72">
        <v>1</v>
      </c>
      <c r="J373" s="72">
        <v>1</v>
      </c>
      <c r="K373" s="72">
        <v>0.2</v>
      </c>
      <c r="L373" s="61">
        <v>0</v>
      </c>
      <c r="M373" s="60">
        <v>0</v>
      </c>
      <c r="N373" s="61"/>
      <c r="O373" s="61">
        <v>0</v>
      </c>
      <c r="P373" s="71">
        <v>1</v>
      </c>
      <c r="Q373" s="72">
        <v>1</v>
      </c>
      <c r="R373" s="72">
        <v>4</v>
      </c>
      <c r="S373" s="60">
        <v>0</v>
      </c>
      <c r="T373" s="61">
        <v>0</v>
      </c>
      <c r="U373" s="61">
        <v>0</v>
      </c>
      <c r="V373" s="61">
        <v>0</v>
      </c>
      <c r="W373" s="61">
        <v>0</v>
      </c>
      <c r="X373" s="79">
        <v>0.83</v>
      </c>
      <c r="Y373" s="60">
        <v>0</v>
      </c>
      <c r="Z373" s="61">
        <v>0</v>
      </c>
      <c r="AA373" s="61">
        <v>0</v>
      </c>
      <c r="AB373" s="61">
        <v>0</v>
      </c>
      <c r="AC373" s="78">
        <v>-0.12</v>
      </c>
      <c r="AD373" s="64" t="s">
        <v>25</v>
      </c>
    </row>
    <row r="374" spans="1:30" ht="17.25" thickBot="1">
      <c r="A374" s="73">
        <v>372</v>
      </c>
      <c r="B374" s="58" t="s">
        <v>2875</v>
      </c>
      <c r="C374" s="59" t="s">
        <v>1829</v>
      </c>
      <c r="D374" s="70" t="s">
        <v>103</v>
      </c>
      <c r="E374" s="59" t="s">
        <v>77</v>
      </c>
      <c r="F374" s="70" t="s">
        <v>3702</v>
      </c>
      <c r="G374" s="70">
        <v>1998</v>
      </c>
      <c r="H374" s="71">
        <v>4</v>
      </c>
      <c r="I374" s="72">
        <v>88</v>
      </c>
      <c r="J374" s="72">
        <v>22</v>
      </c>
      <c r="K374" s="72">
        <v>16.3</v>
      </c>
      <c r="L374" s="72">
        <v>1</v>
      </c>
      <c r="M374" s="60">
        <v>0</v>
      </c>
      <c r="N374" s="61"/>
      <c r="O374" s="61">
        <v>0</v>
      </c>
      <c r="P374" s="71">
        <v>4</v>
      </c>
      <c r="Q374" s="72">
        <v>22</v>
      </c>
      <c r="R374" s="72">
        <v>1</v>
      </c>
      <c r="S374" s="71">
        <v>0.5</v>
      </c>
      <c r="T374" s="72">
        <v>1</v>
      </c>
      <c r="U374" s="72">
        <v>4</v>
      </c>
      <c r="V374" s="78">
        <v>-3</v>
      </c>
      <c r="W374" s="78">
        <v>-3.07</v>
      </c>
      <c r="X374" s="78">
        <v>-3.67</v>
      </c>
      <c r="Y374" s="71">
        <v>2.8</v>
      </c>
      <c r="Z374" s="72">
        <v>2.1</v>
      </c>
      <c r="AA374" s="79">
        <v>0.6</v>
      </c>
      <c r="AB374" s="79">
        <v>0.64</v>
      </c>
      <c r="AC374" s="79">
        <v>0.11</v>
      </c>
      <c r="AD374" s="64" t="s">
        <v>25</v>
      </c>
    </row>
    <row r="375" spans="1:30" ht="17.25" thickBot="1">
      <c r="A375" s="73">
        <v>373</v>
      </c>
      <c r="B375" s="58" t="s">
        <v>3355</v>
      </c>
      <c r="C375" s="59" t="s">
        <v>1846</v>
      </c>
      <c r="D375" s="70" t="s">
        <v>1821</v>
      </c>
      <c r="E375" s="59" t="s">
        <v>87</v>
      </c>
      <c r="F375" s="70" t="s">
        <v>3703</v>
      </c>
      <c r="G375" s="70">
        <v>1995</v>
      </c>
      <c r="H375" s="71">
        <v>2</v>
      </c>
      <c r="I375" s="72">
        <v>36</v>
      </c>
      <c r="J375" s="72">
        <v>18</v>
      </c>
      <c r="K375" s="72">
        <v>6.7</v>
      </c>
      <c r="L375" s="72">
        <v>0.4</v>
      </c>
      <c r="M375" s="60">
        <v>0</v>
      </c>
      <c r="N375" s="61"/>
      <c r="O375" s="61">
        <v>0</v>
      </c>
      <c r="P375" s="71">
        <v>2</v>
      </c>
      <c r="Q375" s="72">
        <v>18</v>
      </c>
      <c r="R375" s="61">
        <v>0</v>
      </c>
      <c r="S375" s="71">
        <v>0.5</v>
      </c>
      <c r="T375" s="61">
        <v>0</v>
      </c>
      <c r="U375" s="61">
        <v>0</v>
      </c>
      <c r="V375" s="61">
        <v>0</v>
      </c>
      <c r="W375" s="61">
        <v>0</v>
      </c>
      <c r="X375" s="79">
        <v>0.36</v>
      </c>
      <c r="Y375" s="71">
        <v>0.3</v>
      </c>
      <c r="Z375" s="72">
        <v>0.9</v>
      </c>
      <c r="AA375" s="78">
        <v>-0.6</v>
      </c>
      <c r="AB375" s="78">
        <v>-1.58</v>
      </c>
      <c r="AC375" s="78">
        <v>-1.33</v>
      </c>
      <c r="AD375" s="64" t="s">
        <v>25</v>
      </c>
    </row>
    <row r="376" spans="1:30" ht="17.25" thickBot="1">
      <c r="A376" s="73">
        <v>374</v>
      </c>
      <c r="B376" s="58" t="s">
        <v>375</v>
      </c>
      <c r="C376" s="59" t="s">
        <v>1838</v>
      </c>
      <c r="D376" s="70" t="s">
        <v>111</v>
      </c>
      <c r="E376" s="59" t="s">
        <v>65</v>
      </c>
      <c r="F376" s="70" t="s">
        <v>3879</v>
      </c>
      <c r="G376" s="70">
        <v>1992</v>
      </c>
      <c r="H376" s="60">
        <v>0</v>
      </c>
      <c r="I376" s="61"/>
      <c r="J376" s="61"/>
      <c r="K376" s="61"/>
      <c r="L376" s="61"/>
      <c r="M376" s="60">
        <v>0</v>
      </c>
      <c r="N376" s="61"/>
      <c r="O376" s="61">
        <v>0</v>
      </c>
      <c r="P376" s="60">
        <v>0</v>
      </c>
      <c r="Q376" s="61"/>
      <c r="R376" s="72">
        <v>6</v>
      </c>
      <c r="S376" s="60"/>
      <c r="T376" s="61"/>
      <c r="U376" s="61"/>
      <c r="V376" s="61"/>
      <c r="W376" s="61"/>
      <c r="X376" s="61"/>
      <c r="Y376" s="60"/>
      <c r="Z376" s="61"/>
      <c r="AA376" s="61"/>
      <c r="AB376" s="61"/>
      <c r="AC376" s="61"/>
      <c r="AD376" s="64" t="s">
        <v>25</v>
      </c>
    </row>
    <row r="377" spans="1:30" ht="17.25" thickBot="1">
      <c r="A377" s="73">
        <v>375</v>
      </c>
      <c r="B377" s="58" t="s">
        <v>2722</v>
      </c>
      <c r="C377" s="59" t="s">
        <v>1814</v>
      </c>
      <c r="D377" s="70" t="s">
        <v>1849</v>
      </c>
      <c r="E377" s="59" t="s">
        <v>2353</v>
      </c>
      <c r="F377" s="70" t="s">
        <v>3704</v>
      </c>
      <c r="G377" s="70">
        <v>1994</v>
      </c>
      <c r="H377" s="71">
        <v>3</v>
      </c>
      <c r="I377" s="72">
        <v>192</v>
      </c>
      <c r="J377" s="72">
        <v>64</v>
      </c>
      <c r="K377" s="72">
        <v>35.6</v>
      </c>
      <c r="L377" s="72">
        <v>2.1</v>
      </c>
      <c r="M377" s="71">
        <v>3</v>
      </c>
      <c r="N377" s="72">
        <v>64</v>
      </c>
      <c r="O377" s="72">
        <v>1</v>
      </c>
      <c r="P377" s="60">
        <v>0</v>
      </c>
      <c r="Q377" s="61"/>
      <c r="R377" s="61">
        <v>0</v>
      </c>
      <c r="S377" s="60">
        <v>0</v>
      </c>
      <c r="T377" s="72">
        <v>1</v>
      </c>
      <c r="U377" s="72">
        <v>3</v>
      </c>
      <c r="V377" s="78">
        <v>-2</v>
      </c>
      <c r="W377" s="78">
        <v>-0.94</v>
      </c>
      <c r="X377" s="79">
        <v>1.65</v>
      </c>
      <c r="Y377" s="71">
        <v>1</v>
      </c>
      <c r="Z377" s="72">
        <v>3.5</v>
      </c>
      <c r="AA377" s="78">
        <v>-2.5</v>
      </c>
      <c r="AB377" s="78">
        <v>-1.17</v>
      </c>
      <c r="AC377" s="79">
        <v>0.99</v>
      </c>
      <c r="AD377" s="64" t="s">
        <v>25</v>
      </c>
    </row>
    <row r="378" spans="1:30" ht="17.25" thickBot="1">
      <c r="A378" s="73">
        <v>376</v>
      </c>
      <c r="B378" s="58" t="s">
        <v>2723</v>
      </c>
      <c r="C378" s="59" t="s">
        <v>1827</v>
      </c>
      <c r="D378" s="70" t="s">
        <v>102</v>
      </c>
      <c r="E378" s="59" t="s">
        <v>2353</v>
      </c>
      <c r="F378" s="70" t="s">
        <v>3509</v>
      </c>
      <c r="G378" s="70">
        <v>2003</v>
      </c>
      <c r="H378" s="71">
        <v>3</v>
      </c>
      <c r="I378" s="72">
        <v>233</v>
      </c>
      <c r="J378" s="72">
        <v>78</v>
      </c>
      <c r="K378" s="72">
        <v>43.1</v>
      </c>
      <c r="L378" s="72">
        <v>2.6</v>
      </c>
      <c r="M378" s="71">
        <v>3</v>
      </c>
      <c r="N378" s="72">
        <v>78</v>
      </c>
      <c r="O378" s="72">
        <v>1</v>
      </c>
      <c r="P378" s="60">
        <v>0</v>
      </c>
      <c r="Q378" s="61"/>
      <c r="R378" s="72">
        <v>1</v>
      </c>
      <c r="S378" s="60">
        <v>0</v>
      </c>
      <c r="T378" s="72">
        <v>1</v>
      </c>
      <c r="U378" s="72">
        <v>3</v>
      </c>
      <c r="V378" s="78">
        <v>-2</v>
      </c>
      <c r="W378" s="78">
        <v>-0.77</v>
      </c>
      <c r="X378" s="79">
        <v>2.16</v>
      </c>
      <c r="Y378" s="71">
        <v>0.7</v>
      </c>
      <c r="Z378" s="72">
        <v>5.9</v>
      </c>
      <c r="AA378" s="78">
        <v>-5.2</v>
      </c>
      <c r="AB378" s="78">
        <v>-1.99</v>
      </c>
      <c r="AC378" s="78">
        <v>-0.33</v>
      </c>
      <c r="AD378" s="64" t="s">
        <v>25</v>
      </c>
    </row>
    <row r="379" spans="1:30" ht="17.25" thickBot="1">
      <c r="A379" s="73">
        <v>377</v>
      </c>
      <c r="B379" s="58" t="s">
        <v>3356</v>
      </c>
      <c r="C379" s="59" t="s">
        <v>1865</v>
      </c>
      <c r="D379" s="70" t="s">
        <v>102</v>
      </c>
      <c r="E379" s="59" t="s">
        <v>95</v>
      </c>
      <c r="F379" s="70" t="s">
        <v>3705</v>
      </c>
      <c r="G379" s="70">
        <v>2002</v>
      </c>
      <c r="H379" s="71">
        <v>2</v>
      </c>
      <c r="I379" s="72">
        <v>90</v>
      </c>
      <c r="J379" s="72">
        <v>45</v>
      </c>
      <c r="K379" s="72">
        <v>16.7</v>
      </c>
      <c r="L379" s="72">
        <v>1</v>
      </c>
      <c r="M379" s="71">
        <v>1</v>
      </c>
      <c r="N379" s="72">
        <v>62</v>
      </c>
      <c r="O379" s="61">
        <v>0</v>
      </c>
      <c r="P379" s="71">
        <v>1</v>
      </c>
      <c r="Q379" s="72">
        <v>28</v>
      </c>
      <c r="R379" s="61">
        <v>0</v>
      </c>
      <c r="S379" s="71">
        <v>0.5</v>
      </c>
      <c r="T379" s="61">
        <v>0</v>
      </c>
      <c r="U379" s="72">
        <v>1</v>
      </c>
      <c r="V379" s="78">
        <v>-1</v>
      </c>
      <c r="W379" s="78">
        <v>-1</v>
      </c>
      <c r="X379" s="61">
        <v>0</v>
      </c>
      <c r="Y379" s="71">
        <v>1.1000000000000001</v>
      </c>
      <c r="Z379" s="72">
        <v>1.4</v>
      </c>
      <c r="AA379" s="78">
        <v>-0.3</v>
      </c>
      <c r="AB379" s="78">
        <v>-0.28000000000000003</v>
      </c>
      <c r="AC379" s="79">
        <v>0.72</v>
      </c>
      <c r="AD379" s="64" t="s">
        <v>25</v>
      </c>
    </row>
    <row r="380" spans="1:30" ht="17.25" thickBot="1">
      <c r="A380" s="73">
        <v>378</v>
      </c>
      <c r="B380" s="58" t="s">
        <v>2862</v>
      </c>
      <c r="C380" s="59" t="s">
        <v>1843</v>
      </c>
      <c r="D380" s="70" t="s">
        <v>103</v>
      </c>
      <c r="E380" s="59" t="s">
        <v>75</v>
      </c>
      <c r="F380" s="70" t="s">
        <v>3706</v>
      </c>
      <c r="G380" s="70">
        <v>1995</v>
      </c>
      <c r="H380" s="71">
        <v>4</v>
      </c>
      <c r="I380" s="72">
        <v>294</v>
      </c>
      <c r="J380" s="72">
        <v>74</v>
      </c>
      <c r="K380" s="72">
        <v>54.4</v>
      </c>
      <c r="L380" s="72">
        <v>3.3</v>
      </c>
      <c r="M380" s="71">
        <v>3</v>
      </c>
      <c r="N380" s="72">
        <v>90</v>
      </c>
      <c r="O380" s="72">
        <v>3</v>
      </c>
      <c r="P380" s="71">
        <v>1</v>
      </c>
      <c r="Q380" s="72">
        <v>24</v>
      </c>
      <c r="R380" s="61">
        <v>0</v>
      </c>
      <c r="S380" s="71">
        <v>1.25</v>
      </c>
      <c r="T380" s="72">
        <v>3</v>
      </c>
      <c r="U380" s="72">
        <v>3</v>
      </c>
      <c r="V380" s="61">
        <v>0</v>
      </c>
      <c r="W380" s="61">
        <v>0</v>
      </c>
      <c r="X380" s="79">
        <v>1.83</v>
      </c>
      <c r="Y380" s="71">
        <v>2.2000000000000002</v>
      </c>
      <c r="Z380" s="72">
        <v>6.5</v>
      </c>
      <c r="AA380" s="78">
        <v>-4.2</v>
      </c>
      <c r="AB380" s="78">
        <v>-1.3</v>
      </c>
      <c r="AC380" s="78">
        <v>-0.06</v>
      </c>
      <c r="AD380" s="64" t="s">
        <v>25</v>
      </c>
    </row>
    <row r="381" spans="1:30" ht="17.25" thickBot="1">
      <c r="A381" s="73">
        <v>379</v>
      </c>
      <c r="B381" s="58" t="s">
        <v>285</v>
      </c>
      <c r="C381" s="59" t="s">
        <v>1814</v>
      </c>
      <c r="D381" s="70" t="s">
        <v>103</v>
      </c>
      <c r="E381" s="59" t="s">
        <v>65</v>
      </c>
      <c r="F381" s="70" t="s">
        <v>3385</v>
      </c>
      <c r="G381" s="70">
        <v>2002</v>
      </c>
      <c r="H381" s="71">
        <v>1</v>
      </c>
      <c r="I381" s="72">
        <v>11</v>
      </c>
      <c r="J381" s="72">
        <v>11</v>
      </c>
      <c r="K381" s="72">
        <v>2</v>
      </c>
      <c r="L381" s="72">
        <v>0.1</v>
      </c>
      <c r="M381" s="60">
        <v>0</v>
      </c>
      <c r="N381" s="61"/>
      <c r="O381" s="61">
        <v>0</v>
      </c>
      <c r="P381" s="71">
        <v>1</v>
      </c>
      <c r="Q381" s="72">
        <v>11</v>
      </c>
      <c r="R381" s="72">
        <v>2</v>
      </c>
      <c r="S381" s="71">
        <v>3</v>
      </c>
      <c r="T381" s="61">
        <v>0</v>
      </c>
      <c r="U381" s="61">
        <v>0</v>
      </c>
      <c r="V381" s="61">
        <v>0</v>
      </c>
      <c r="W381" s="61">
        <v>0</v>
      </c>
      <c r="X381" s="78">
        <v>-2.21</v>
      </c>
      <c r="Y381" s="71">
        <v>0.1</v>
      </c>
      <c r="Z381" s="72">
        <v>0.1</v>
      </c>
      <c r="AA381" s="79">
        <v>0.1</v>
      </c>
      <c r="AB381" s="79">
        <v>0.62</v>
      </c>
      <c r="AC381" s="78">
        <v>-0.88</v>
      </c>
      <c r="AD381" s="64" t="s">
        <v>25</v>
      </c>
    </row>
    <row r="382" spans="1:30" ht="17.25" thickBot="1">
      <c r="A382" s="73">
        <v>380</v>
      </c>
      <c r="B382" s="58" t="s">
        <v>285</v>
      </c>
      <c r="C382" s="59" t="s">
        <v>1814</v>
      </c>
      <c r="D382" s="70" t="s">
        <v>1821</v>
      </c>
      <c r="E382" s="59" t="s">
        <v>81</v>
      </c>
      <c r="F382" s="70" t="s">
        <v>3385</v>
      </c>
      <c r="G382" s="70">
        <v>2002</v>
      </c>
      <c r="H382" s="71">
        <v>3</v>
      </c>
      <c r="I382" s="72">
        <v>80</v>
      </c>
      <c r="J382" s="72">
        <v>27</v>
      </c>
      <c r="K382" s="72">
        <v>14.8</v>
      </c>
      <c r="L382" s="72">
        <v>0.9</v>
      </c>
      <c r="M382" s="60">
        <v>0</v>
      </c>
      <c r="N382" s="61"/>
      <c r="O382" s="61">
        <v>0</v>
      </c>
      <c r="P382" s="71">
        <v>3</v>
      </c>
      <c r="Q382" s="72">
        <v>27</v>
      </c>
      <c r="R382" s="61">
        <v>0</v>
      </c>
      <c r="S382" s="71">
        <v>0.33</v>
      </c>
      <c r="T382" s="61">
        <v>0</v>
      </c>
      <c r="U382" s="72">
        <v>1</v>
      </c>
      <c r="V382" s="78">
        <v>-1</v>
      </c>
      <c r="W382" s="78">
        <v>-1.1299999999999999</v>
      </c>
      <c r="X382" s="78">
        <v>-1.1299999999999999</v>
      </c>
      <c r="Y382" s="71">
        <v>2.2999999999999998</v>
      </c>
      <c r="Z382" s="72">
        <v>1.4</v>
      </c>
      <c r="AA382" s="79">
        <v>0.9</v>
      </c>
      <c r="AB382" s="79">
        <v>1.04</v>
      </c>
      <c r="AC382" s="79">
        <v>0.19</v>
      </c>
      <c r="AD382" s="64" t="s">
        <v>25</v>
      </c>
    </row>
    <row r="383" spans="1:30" ht="17.25" thickBot="1">
      <c r="A383" s="73">
        <v>381</v>
      </c>
      <c r="B383" s="58" t="s">
        <v>286</v>
      </c>
      <c r="C383" s="59" t="s">
        <v>1854</v>
      </c>
      <c r="D383" s="70" t="s">
        <v>104</v>
      </c>
      <c r="E383" s="59" t="s">
        <v>91</v>
      </c>
      <c r="F383" s="70" t="s">
        <v>3707</v>
      </c>
      <c r="G383" s="70">
        <v>1994</v>
      </c>
      <c r="H383" s="71">
        <v>6</v>
      </c>
      <c r="I383" s="72">
        <v>540</v>
      </c>
      <c r="J383" s="72">
        <v>90</v>
      </c>
      <c r="K383" s="72">
        <v>100</v>
      </c>
      <c r="L383" s="72">
        <v>6</v>
      </c>
      <c r="M383" s="71">
        <v>6</v>
      </c>
      <c r="N383" s="72">
        <v>90</v>
      </c>
      <c r="O383" s="72">
        <v>6</v>
      </c>
      <c r="P383" s="60">
        <v>0</v>
      </c>
      <c r="Q383" s="61"/>
      <c r="R383" s="61">
        <v>0</v>
      </c>
      <c r="S383" s="71">
        <v>1.67</v>
      </c>
      <c r="T383" s="72">
        <v>11</v>
      </c>
      <c r="U383" s="72">
        <v>10</v>
      </c>
      <c r="V383" s="79">
        <v>1</v>
      </c>
      <c r="W383" s="79">
        <v>0.17</v>
      </c>
      <c r="X383" s="61"/>
      <c r="Y383" s="71">
        <v>9</v>
      </c>
      <c r="Z383" s="72">
        <v>13.3</v>
      </c>
      <c r="AA383" s="78">
        <v>-4.3</v>
      </c>
      <c r="AB383" s="78">
        <v>-0.72</v>
      </c>
      <c r="AC383" s="61"/>
      <c r="AD383" s="64" t="s">
        <v>25</v>
      </c>
    </row>
    <row r="384" spans="1:30" ht="17.25" thickBot="1">
      <c r="A384" s="73">
        <v>382</v>
      </c>
      <c r="B384" s="58" t="s">
        <v>287</v>
      </c>
      <c r="C384" s="59" t="s">
        <v>1824</v>
      </c>
      <c r="D384" s="70" t="s">
        <v>1812</v>
      </c>
      <c r="E384" s="59" t="s">
        <v>91</v>
      </c>
      <c r="F384" s="70" t="s">
        <v>3708</v>
      </c>
      <c r="G384" s="70">
        <v>1997</v>
      </c>
      <c r="H384" s="71">
        <v>6</v>
      </c>
      <c r="I384" s="72">
        <v>528</v>
      </c>
      <c r="J384" s="72">
        <v>88</v>
      </c>
      <c r="K384" s="72">
        <v>97.8</v>
      </c>
      <c r="L384" s="72">
        <v>5.9</v>
      </c>
      <c r="M384" s="71">
        <v>6</v>
      </c>
      <c r="N384" s="72">
        <v>88</v>
      </c>
      <c r="O384" s="72">
        <v>2</v>
      </c>
      <c r="P384" s="60">
        <v>0</v>
      </c>
      <c r="Q384" s="61"/>
      <c r="R384" s="61">
        <v>0</v>
      </c>
      <c r="S384" s="71">
        <v>1.67</v>
      </c>
      <c r="T384" s="72">
        <v>11</v>
      </c>
      <c r="U384" s="72">
        <v>9</v>
      </c>
      <c r="V384" s="79">
        <v>2</v>
      </c>
      <c r="W384" s="79">
        <v>0.34</v>
      </c>
      <c r="X384" s="79">
        <v>7.84</v>
      </c>
      <c r="Y384" s="71">
        <v>8.4</v>
      </c>
      <c r="Z384" s="72">
        <v>12.5</v>
      </c>
      <c r="AA384" s="78">
        <v>-4.0999999999999996</v>
      </c>
      <c r="AB384" s="78">
        <v>-0.7</v>
      </c>
      <c r="AC384" s="79">
        <v>0.69</v>
      </c>
      <c r="AD384" s="64" t="s">
        <v>25</v>
      </c>
    </row>
    <row r="385" spans="1:30" ht="17.25" thickBot="1">
      <c r="A385" s="73">
        <v>383</v>
      </c>
      <c r="B385" s="58" t="s">
        <v>288</v>
      </c>
      <c r="C385" s="59" t="s">
        <v>1826</v>
      </c>
      <c r="D385" s="70" t="s">
        <v>104</v>
      </c>
      <c r="E385" s="59" t="s">
        <v>63</v>
      </c>
      <c r="F385" s="70" t="s">
        <v>3570</v>
      </c>
      <c r="G385" s="70">
        <v>1993</v>
      </c>
      <c r="H385" s="71">
        <v>3</v>
      </c>
      <c r="I385" s="72">
        <v>235</v>
      </c>
      <c r="J385" s="72">
        <v>78</v>
      </c>
      <c r="K385" s="72">
        <v>43.5</v>
      </c>
      <c r="L385" s="72">
        <v>2.6</v>
      </c>
      <c r="M385" s="71">
        <v>3</v>
      </c>
      <c r="N385" s="72">
        <v>78</v>
      </c>
      <c r="O385" s="72">
        <v>2</v>
      </c>
      <c r="P385" s="60">
        <v>0</v>
      </c>
      <c r="Q385" s="61"/>
      <c r="R385" s="61">
        <v>0</v>
      </c>
      <c r="S385" s="71">
        <v>2.33</v>
      </c>
      <c r="T385" s="72">
        <v>3</v>
      </c>
      <c r="U385" s="72">
        <v>2</v>
      </c>
      <c r="V385" s="79">
        <v>1</v>
      </c>
      <c r="W385" s="79">
        <v>0.38</v>
      </c>
      <c r="X385" s="78">
        <v>-0.8</v>
      </c>
      <c r="Y385" s="71">
        <v>4.2</v>
      </c>
      <c r="Z385" s="72">
        <v>2.4</v>
      </c>
      <c r="AA385" s="79">
        <v>1.8</v>
      </c>
      <c r="AB385" s="79">
        <v>0.68</v>
      </c>
      <c r="AC385" s="78">
        <v>-0.45</v>
      </c>
      <c r="AD385" s="64" t="s">
        <v>25</v>
      </c>
    </row>
    <row r="386" spans="1:30" ht="17.25" thickBot="1">
      <c r="A386" s="73">
        <v>384</v>
      </c>
      <c r="B386" s="58" t="s">
        <v>289</v>
      </c>
      <c r="C386" s="59" t="s">
        <v>1813</v>
      </c>
      <c r="D386" s="70" t="s">
        <v>104</v>
      </c>
      <c r="E386" s="59" t="s">
        <v>96</v>
      </c>
      <c r="F386" s="70" t="s">
        <v>3709</v>
      </c>
      <c r="G386" s="70">
        <v>2001</v>
      </c>
      <c r="H386" s="71">
        <v>5</v>
      </c>
      <c r="I386" s="72">
        <v>364</v>
      </c>
      <c r="J386" s="72">
        <v>73</v>
      </c>
      <c r="K386" s="72">
        <v>67.400000000000006</v>
      </c>
      <c r="L386" s="72">
        <v>4</v>
      </c>
      <c r="M386" s="71">
        <v>4</v>
      </c>
      <c r="N386" s="72">
        <v>90</v>
      </c>
      <c r="O386" s="72">
        <v>4</v>
      </c>
      <c r="P386" s="71">
        <v>1</v>
      </c>
      <c r="Q386" s="72">
        <v>4</v>
      </c>
      <c r="R386" s="72">
        <v>1</v>
      </c>
      <c r="S386" s="71">
        <v>0.2</v>
      </c>
      <c r="T386" s="72">
        <v>2</v>
      </c>
      <c r="U386" s="72">
        <v>8</v>
      </c>
      <c r="V386" s="78">
        <v>-6</v>
      </c>
      <c r="W386" s="78">
        <v>-1.48</v>
      </c>
      <c r="X386" s="78">
        <v>-1.99</v>
      </c>
      <c r="Y386" s="71">
        <v>7.3</v>
      </c>
      <c r="Z386" s="72">
        <v>6.7</v>
      </c>
      <c r="AA386" s="79">
        <v>0.6</v>
      </c>
      <c r="AB386" s="79">
        <v>0.14000000000000001</v>
      </c>
      <c r="AC386" s="79">
        <v>0.06</v>
      </c>
      <c r="AD386" s="64" t="s">
        <v>25</v>
      </c>
    </row>
    <row r="387" spans="1:30" ht="17.25" thickBot="1">
      <c r="A387" s="73">
        <v>385</v>
      </c>
      <c r="B387" s="58" t="s">
        <v>376</v>
      </c>
      <c r="C387" s="59" t="s">
        <v>1839</v>
      </c>
      <c r="D387" s="70" t="s">
        <v>1821</v>
      </c>
      <c r="E387" s="59" t="s">
        <v>69</v>
      </c>
      <c r="F387" s="70" t="s">
        <v>3710</v>
      </c>
      <c r="G387" s="70">
        <v>2001</v>
      </c>
      <c r="H387" s="71">
        <v>3</v>
      </c>
      <c r="I387" s="72">
        <v>26</v>
      </c>
      <c r="J387" s="72">
        <v>9</v>
      </c>
      <c r="K387" s="72">
        <v>4.8</v>
      </c>
      <c r="L387" s="72">
        <v>0.3</v>
      </c>
      <c r="M387" s="60">
        <v>0</v>
      </c>
      <c r="N387" s="61"/>
      <c r="O387" s="61">
        <v>0</v>
      </c>
      <c r="P387" s="71">
        <v>3</v>
      </c>
      <c r="Q387" s="72">
        <v>9</v>
      </c>
      <c r="R387" s="72">
        <v>3</v>
      </c>
      <c r="S387" s="71">
        <v>1</v>
      </c>
      <c r="T387" s="61">
        <v>0</v>
      </c>
      <c r="U387" s="61">
        <v>0</v>
      </c>
      <c r="V387" s="61">
        <v>0</v>
      </c>
      <c r="W387" s="61">
        <v>0</v>
      </c>
      <c r="X387" s="79">
        <v>0.53</v>
      </c>
      <c r="Y387" s="71">
        <v>0.8</v>
      </c>
      <c r="Z387" s="72">
        <v>1.4</v>
      </c>
      <c r="AA387" s="78">
        <v>-0.6</v>
      </c>
      <c r="AB387" s="78">
        <v>-2.08</v>
      </c>
      <c r="AC387" s="78">
        <v>-2.13</v>
      </c>
      <c r="AD387" s="64" t="s">
        <v>25</v>
      </c>
    </row>
    <row r="388" spans="1:30" ht="17.25" thickBot="1">
      <c r="A388" s="73">
        <v>386</v>
      </c>
      <c r="B388" s="58" t="s">
        <v>290</v>
      </c>
      <c r="C388" s="59" t="s">
        <v>1824</v>
      </c>
      <c r="D388" s="70" t="s">
        <v>103</v>
      </c>
      <c r="E388" s="59" t="s">
        <v>75</v>
      </c>
      <c r="F388" s="70" t="s">
        <v>3528</v>
      </c>
      <c r="G388" s="70">
        <v>1996</v>
      </c>
      <c r="H388" s="71">
        <v>6</v>
      </c>
      <c r="I388" s="72">
        <v>406</v>
      </c>
      <c r="J388" s="72">
        <v>68</v>
      </c>
      <c r="K388" s="72">
        <v>75.2</v>
      </c>
      <c r="L388" s="72">
        <v>4.5</v>
      </c>
      <c r="M388" s="71">
        <v>5</v>
      </c>
      <c r="N388" s="72">
        <v>75</v>
      </c>
      <c r="O388" s="72">
        <v>1</v>
      </c>
      <c r="P388" s="71">
        <v>1</v>
      </c>
      <c r="Q388" s="72">
        <v>33</v>
      </c>
      <c r="R388" s="61">
        <v>0</v>
      </c>
      <c r="S388" s="71">
        <v>1.33</v>
      </c>
      <c r="T388" s="72">
        <v>4</v>
      </c>
      <c r="U388" s="72">
        <v>7</v>
      </c>
      <c r="V388" s="78">
        <v>-3</v>
      </c>
      <c r="W388" s="78">
        <v>-0.67</v>
      </c>
      <c r="X388" s="79">
        <v>0.68</v>
      </c>
      <c r="Y388" s="71">
        <v>4.5</v>
      </c>
      <c r="Z388" s="72">
        <v>6.9</v>
      </c>
      <c r="AA388" s="78">
        <v>-2.4</v>
      </c>
      <c r="AB388" s="78">
        <v>-0.53</v>
      </c>
      <c r="AC388" s="79">
        <v>2.98</v>
      </c>
      <c r="AD388" s="64" t="s">
        <v>25</v>
      </c>
    </row>
    <row r="389" spans="1:30" ht="17.25" thickBot="1">
      <c r="A389" s="73">
        <v>387</v>
      </c>
      <c r="B389" s="58" t="s">
        <v>291</v>
      </c>
      <c r="C389" s="59" t="s">
        <v>1845</v>
      </c>
      <c r="D389" s="70" t="s">
        <v>102</v>
      </c>
      <c r="E389" s="59" t="s">
        <v>71</v>
      </c>
      <c r="F389" s="70" t="s">
        <v>3711</v>
      </c>
      <c r="G389" s="70">
        <v>1989</v>
      </c>
      <c r="H389" s="71">
        <v>5</v>
      </c>
      <c r="I389" s="72">
        <v>103</v>
      </c>
      <c r="J389" s="72">
        <v>21</v>
      </c>
      <c r="K389" s="72">
        <v>19.100000000000001</v>
      </c>
      <c r="L389" s="72">
        <v>1.1000000000000001</v>
      </c>
      <c r="M389" s="60">
        <v>0</v>
      </c>
      <c r="N389" s="61"/>
      <c r="O389" s="61">
        <v>0</v>
      </c>
      <c r="P389" s="71">
        <v>5</v>
      </c>
      <c r="Q389" s="72">
        <v>21</v>
      </c>
      <c r="R389" s="61">
        <v>0</v>
      </c>
      <c r="S389" s="71">
        <v>2.6</v>
      </c>
      <c r="T389" s="72">
        <v>4</v>
      </c>
      <c r="U389" s="72">
        <v>1</v>
      </c>
      <c r="V389" s="79">
        <v>3</v>
      </c>
      <c r="W389" s="79">
        <v>2.62</v>
      </c>
      <c r="X389" s="79">
        <v>1.59</v>
      </c>
      <c r="Y389" s="71">
        <v>2.1</v>
      </c>
      <c r="Z389" s="72">
        <v>1.5</v>
      </c>
      <c r="AA389" s="79">
        <v>0.7</v>
      </c>
      <c r="AB389" s="79">
        <v>0.6</v>
      </c>
      <c r="AC389" s="79">
        <v>0.28999999999999998</v>
      </c>
      <c r="AD389" s="64" t="s">
        <v>25</v>
      </c>
    </row>
    <row r="390" spans="1:30" ht="17.25" thickBot="1">
      <c r="A390" s="73">
        <v>388</v>
      </c>
      <c r="B390" s="58" t="s">
        <v>2876</v>
      </c>
      <c r="C390" s="59" t="s">
        <v>1823</v>
      </c>
      <c r="D390" s="70" t="s">
        <v>103</v>
      </c>
      <c r="E390" s="59" t="s">
        <v>65</v>
      </c>
      <c r="F390" s="70" t="s">
        <v>3880</v>
      </c>
      <c r="G390" s="70">
        <v>2003</v>
      </c>
      <c r="H390" s="60">
        <v>0</v>
      </c>
      <c r="I390" s="61"/>
      <c r="J390" s="61"/>
      <c r="K390" s="61"/>
      <c r="L390" s="61"/>
      <c r="M390" s="60">
        <v>0</v>
      </c>
      <c r="N390" s="61"/>
      <c r="O390" s="61">
        <v>0</v>
      </c>
      <c r="P390" s="60">
        <v>0</v>
      </c>
      <c r="Q390" s="61"/>
      <c r="R390" s="72">
        <v>1</v>
      </c>
      <c r="S390" s="60"/>
      <c r="T390" s="61"/>
      <c r="U390" s="61"/>
      <c r="V390" s="61"/>
      <c r="W390" s="61"/>
      <c r="X390" s="61"/>
      <c r="Y390" s="60"/>
      <c r="Z390" s="61"/>
      <c r="AA390" s="61"/>
      <c r="AB390" s="61"/>
      <c r="AC390" s="61"/>
      <c r="AD390" s="64" t="s">
        <v>25</v>
      </c>
    </row>
    <row r="391" spans="1:30" ht="17.25" thickBot="1">
      <c r="A391" s="73">
        <v>389</v>
      </c>
      <c r="B391" s="58" t="s">
        <v>3192</v>
      </c>
      <c r="C391" s="59" t="s">
        <v>1861</v>
      </c>
      <c r="D391" s="70" t="s">
        <v>111</v>
      </c>
      <c r="E391" s="59" t="s">
        <v>81</v>
      </c>
      <c r="F391" s="70" t="s">
        <v>3881</v>
      </c>
      <c r="G391" s="70">
        <v>1999</v>
      </c>
      <c r="H391" s="60">
        <v>0</v>
      </c>
      <c r="I391" s="61"/>
      <c r="J391" s="61"/>
      <c r="K391" s="61"/>
      <c r="L391" s="61"/>
      <c r="M391" s="60">
        <v>0</v>
      </c>
      <c r="N391" s="61"/>
      <c r="O391" s="61">
        <v>0</v>
      </c>
      <c r="P391" s="60">
        <v>0</v>
      </c>
      <c r="Q391" s="61"/>
      <c r="R391" s="72">
        <v>3</v>
      </c>
      <c r="S391" s="60"/>
      <c r="T391" s="61"/>
      <c r="U391" s="61"/>
      <c r="V391" s="61"/>
      <c r="W391" s="61"/>
      <c r="X391" s="61"/>
      <c r="Y391" s="60"/>
      <c r="Z391" s="61"/>
      <c r="AA391" s="61"/>
      <c r="AB391" s="61"/>
      <c r="AC391" s="61"/>
      <c r="AD391" s="64" t="s">
        <v>25</v>
      </c>
    </row>
    <row r="392" spans="1:30" ht="17.25" thickBot="1">
      <c r="A392" s="73">
        <v>390</v>
      </c>
      <c r="B392" s="58" t="s">
        <v>3193</v>
      </c>
      <c r="C392" s="59" t="s">
        <v>1840</v>
      </c>
      <c r="D392" s="70" t="s">
        <v>104</v>
      </c>
      <c r="E392" s="59" t="s">
        <v>71</v>
      </c>
      <c r="F392" s="70" t="s">
        <v>3882</v>
      </c>
      <c r="G392" s="70">
        <v>2005</v>
      </c>
      <c r="H392" s="60">
        <v>0</v>
      </c>
      <c r="I392" s="61"/>
      <c r="J392" s="61"/>
      <c r="K392" s="61"/>
      <c r="L392" s="61"/>
      <c r="M392" s="60">
        <v>0</v>
      </c>
      <c r="N392" s="61"/>
      <c r="O392" s="61">
        <v>0</v>
      </c>
      <c r="P392" s="60">
        <v>0</v>
      </c>
      <c r="Q392" s="61"/>
      <c r="R392" s="72">
        <v>1</v>
      </c>
      <c r="S392" s="60"/>
      <c r="T392" s="61"/>
      <c r="U392" s="61"/>
      <c r="V392" s="61"/>
      <c r="W392" s="61"/>
      <c r="X392" s="61"/>
      <c r="Y392" s="60"/>
      <c r="Z392" s="61"/>
      <c r="AA392" s="61"/>
      <c r="AB392" s="61"/>
      <c r="AC392" s="61"/>
      <c r="AD392" s="64" t="s">
        <v>25</v>
      </c>
    </row>
    <row r="393" spans="1:30" ht="17.25" thickBot="1">
      <c r="A393" s="73">
        <v>391</v>
      </c>
      <c r="B393" s="58" t="s">
        <v>292</v>
      </c>
      <c r="C393" s="59" t="s">
        <v>1814</v>
      </c>
      <c r="D393" s="70" t="s">
        <v>103</v>
      </c>
      <c r="E393" s="59" t="s">
        <v>65</v>
      </c>
      <c r="F393" s="70" t="s">
        <v>3712</v>
      </c>
      <c r="G393" s="70">
        <v>1995</v>
      </c>
      <c r="H393" s="71">
        <v>2</v>
      </c>
      <c r="I393" s="72">
        <v>47</v>
      </c>
      <c r="J393" s="72">
        <v>24</v>
      </c>
      <c r="K393" s="72">
        <v>8.6999999999999993</v>
      </c>
      <c r="L393" s="72">
        <v>0.5</v>
      </c>
      <c r="M393" s="60">
        <v>0</v>
      </c>
      <c r="N393" s="61"/>
      <c r="O393" s="61">
        <v>0</v>
      </c>
      <c r="P393" s="71">
        <v>2</v>
      </c>
      <c r="Q393" s="72">
        <v>24</v>
      </c>
      <c r="R393" s="72">
        <v>4</v>
      </c>
      <c r="S393" s="71">
        <v>3</v>
      </c>
      <c r="T393" s="72">
        <v>1</v>
      </c>
      <c r="U393" s="61">
        <v>0</v>
      </c>
      <c r="V393" s="79">
        <v>1</v>
      </c>
      <c r="W393" s="79">
        <v>1.91</v>
      </c>
      <c r="X393" s="78">
        <v>-0.28000000000000003</v>
      </c>
      <c r="Y393" s="71">
        <v>0.7</v>
      </c>
      <c r="Z393" s="72">
        <v>0.8</v>
      </c>
      <c r="AA393" s="61">
        <v>0</v>
      </c>
      <c r="AB393" s="78">
        <v>-0.06</v>
      </c>
      <c r="AC393" s="78">
        <v>-1.69</v>
      </c>
      <c r="AD393" s="64" t="s">
        <v>25</v>
      </c>
    </row>
    <row r="394" spans="1:30" ht="17.25" thickBot="1">
      <c r="A394" s="73">
        <v>392</v>
      </c>
      <c r="B394" s="58" t="s">
        <v>2724</v>
      </c>
      <c r="C394" s="59" t="s">
        <v>1814</v>
      </c>
      <c r="D394" s="70" t="s">
        <v>102</v>
      </c>
      <c r="E394" s="59" t="s">
        <v>83</v>
      </c>
      <c r="F394" s="70" t="s">
        <v>3713</v>
      </c>
      <c r="G394" s="70">
        <v>2002</v>
      </c>
      <c r="H394" s="71">
        <v>1</v>
      </c>
      <c r="I394" s="72">
        <v>4</v>
      </c>
      <c r="J394" s="72">
        <v>4</v>
      </c>
      <c r="K394" s="72">
        <v>0.7</v>
      </c>
      <c r="L394" s="61">
        <v>0</v>
      </c>
      <c r="M394" s="60">
        <v>0</v>
      </c>
      <c r="N394" s="61"/>
      <c r="O394" s="61">
        <v>0</v>
      </c>
      <c r="P394" s="71">
        <v>1</v>
      </c>
      <c r="Q394" s="72">
        <v>4</v>
      </c>
      <c r="R394" s="61">
        <v>0</v>
      </c>
      <c r="S394" s="60">
        <v>0</v>
      </c>
      <c r="T394" s="61">
        <v>0</v>
      </c>
      <c r="U394" s="72">
        <v>1</v>
      </c>
      <c r="V394" s="78">
        <v>-1</v>
      </c>
      <c r="W394" s="78">
        <v>-22.5</v>
      </c>
      <c r="X394" s="78">
        <v>-23</v>
      </c>
      <c r="Y394" s="71">
        <v>0.3</v>
      </c>
      <c r="Z394" s="72">
        <v>0.6</v>
      </c>
      <c r="AA394" s="78">
        <v>-0.3</v>
      </c>
      <c r="AB394" s="78">
        <v>-5.72</v>
      </c>
      <c r="AC394" s="78">
        <v>-6.14</v>
      </c>
      <c r="AD394" s="64" t="s">
        <v>25</v>
      </c>
    </row>
    <row r="395" spans="1:30" ht="17.25" thickBot="1">
      <c r="A395" s="73">
        <v>393</v>
      </c>
      <c r="B395" s="58" t="s">
        <v>97</v>
      </c>
      <c r="C395" s="59" t="s">
        <v>1814</v>
      </c>
      <c r="D395" s="70" t="s">
        <v>111</v>
      </c>
      <c r="E395" s="59" t="s">
        <v>96</v>
      </c>
      <c r="F395" s="70" t="s">
        <v>3714</v>
      </c>
      <c r="G395" s="70">
        <v>1994</v>
      </c>
      <c r="H395" s="71">
        <v>6</v>
      </c>
      <c r="I395" s="72">
        <v>540</v>
      </c>
      <c r="J395" s="72">
        <v>90</v>
      </c>
      <c r="K395" s="72">
        <v>100</v>
      </c>
      <c r="L395" s="72">
        <v>6</v>
      </c>
      <c r="M395" s="71">
        <v>6</v>
      </c>
      <c r="N395" s="72">
        <v>90</v>
      </c>
      <c r="O395" s="72">
        <v>6</v>
      </c>
      <c r="P395" s="60">
        <v>0</v>
      </c>
      <c r="Q395" s="61"/>
      <c r="R395" s="61">
        <v>0</v>
      </c>
      <c r="S395" s="71">
        <v>0.67</v>
      </c>
      <c r="T395" s="72">
        <v>5</v>
      </c>
      <c r="U395" s="72">
        <v>10</v>
      </c>
      <c r="V395" s="78">
        <v>-5</v>
      </c>
      <c r="W395" s="78">
        <v>-0.83</v>
      </c>
      <c r="X395" s="61"/>
      <c r="Y395" s="71">
        <v>9.4</v>
      </c>
      <c r="Z395" s="72">
        <v>8.6999999999999993</v>
      </c>
      <c r="AA395" s="79">
        <v>0.7</v>
      </c>
      <c r="AB395" s="79">
        <v>0.12</v>
      </c>
      <c r="AC395" s="61"/>
      <c r="AD395" s="64" t="s">
        <v>25</v>
      </c>
    </row>
    <row r="396" spans="1:30" ht="17.25" thickBot="1">
      <c r="A396" s="73">
        <v>394</v>
      </c>
      <c r="B396" s="58" t="s">
        <v>293</v>
      </c>
      <c r="C396" s="59" t="s">
        <v>1828</v>
      </c>
      <c r="D396" s="70" t="s">
        <v>104</v>
      </c>
      <c r="E396" s="59" t="s">
        <v>77</v>
      </c>
      <c r="F396" s="70" t="s">
        <v>3715</v>
      </c>
      <c r="G396" s="70">
        <v>1993</v>
      </c>
      <c r="H396" s="71">
        <v>6</v>
      </c>
      <c r="I396" s="72">
        <v>540</v>
      </c>
      <c r="J396" s="72">
        <v>90</v>
      </c>
      <c r="K396" s="72">
        <v>100</v>
      </c>
      <c r="L396" s="72">
        <v>6</v>
      </c>
      <c r="M396" s="71">
        <v>6</v>
      </c>
      <c r="N396" s="72">
        <v>90</v>
      </c>
      <c r="O396" s="72">
        <v>6</v>
      </c>
      <c r="P396" s="60">
        <v>0</v>
      </c>
      <c r="Q396" s="61"/>
      <c r="R396" s="61">
        <v>0</v>
      </c>
      <c r="S396" s="71">
        <v>1</v>
      </c>
      <c r="T396" s="72">
        <v>9</v>
      </c>
      <c r="U396" s="72">
        <v>9</v>
      </c>
      <c r="V396" s="61">
        <v>0</v>
      </c>
      <c r="W396" s="61">
        <v>0</v>
      </c>
      <c r="X396" s="61"/>
      <c r="Y396" s="71">
        <v>11.2</v>
      </c>
      <c r="Z396" s="72">
        <v>7.9</v>
      </c>
      <c r="AA396" s="79">
        <v>3.3</v>
      </c>
      <c r="AB396" s="79">
        <v>0.55000000000000004</v>
      </c>
      <c r="AC396" s="61"/>
      <c r="AD396" s="64" t="s">
        <v>25</v>
      </c>
    </row>
    <row r="397" spans="1:30" ht="17.25" thickBot="1">
      <c r="A397" s="73">
        <v>395</v>
      </c>
      <c r="B397" s="58" t="s">
        <v>68</v>
      </c>
      <c r="C397" s="59" t="s">
        <v>1814</v>
      </c>
      <c r="D397" s="70" t="s">
        <v>111</v>
      </c>
      <c r="E397" s="59" t="s">
        <v>67</v>
      </c>
      <c r="F397" s="70" t="s">
        <v>3716</v>
      </c>
      <c r="G397" s="70">
        <v>1992</v>
      </c>
      <c r="H397" s="71">
        <v>6</v>
      </c>
      <c r="I397" s="72">
        <v>540</v>
      </c>
      <c r="J397" s="72">
        <v>90</v>
      </c>
      <c r="K397" s="72">
        <v>100</v>
      </c>
      <c r="L397" s="72">
        <v>6</v>
      </c>
      <c r="M397" s="71">
        <v>6</v>
      </c>
      <c r="N397" s="72">
        <v>90</v>
      </c>
      <c r="O397" s="72">
        <v>6</v>
      </c>
      <c r="P397" s="60">
        <v>0</v>
      </c>
      <c r="Q397" s="61"/>
      <c r="R397" s="61">
        <v>0</v>
      </c>
      <c r="S397" s="71">
        <v>1.5</v>
      </c>
      <c r="T397" s="72">
        <v>16</v>
      </c>
      <c r="U397" s="72">
        <v>7</v>
      </c>
      <c r="V397" s="79">
        <v>9</v>
      </c>
      <c r="W397" s="79">
        <v>1.5</v>
      </c>
      <c r="X397" s="61"/>
      <c r="Y397" s="71">
        <v>12.1</v>
      </c>
      <c r="Z397" s="72">
        <v>6.4</v>
      </c>
      <c r="AA397" s="79">
        <v>5.8</v>
      </c>
      <c r="AB397" s="79">
        <v>0.96</v>
      </c>
      <c r="AC397" s="61"/>
      <c r="AD397" s="64" t="s">
        <v>25</v>
      </c>
    </row>
    <row r="398" spans="1:30" ht="17.25" thickBot="1">
      <c r="A398" s="73">
        <v>396</v>
      </c>
      <c r="B398" s="58" t="s">
        <v>1768</v>
      </c>
      <c r="C398" s="59" t="s">
        <v>1822</v>
      </c>
      <c r="D398" s="70" t="s">
        <v>104</v>
      </c>
      <c r="E398" s="59" t="s">
        <v>71</v>
      </c>
      <c r="F398" s="70" t="s">
        <v>3717</v>
      </c>
      <c r="G398" s="70">
        <v>1999</v>
      </c>
      <c r="H398" s="71">
        <v>5</v>
      </c>
      <c r="I398" s="72">
        <v>446</v>
      </c>
      <c r="J398" s="72">
        <v>89</v>
      </c>
      <c r="K398" s="72">
        <v>82.6</v>
      </c>
      <c r="L398" s="72">
        <v>5</v>
      </c>
      <c r="M398" s="71">
        <v>5</v>
      </c>
      <c r="N398" s="72">
        <v>89</v>
      </c>
      <c r="O398" s="72">
        <v>3</v>
      </c>
      <c r="P398" s="60">
        <v>0</v>
      </c>
      <c r="Q398" s="61"/>
      <c r="R398" s="72">
        <v>1</v>
      </c>
      <c r="S398" s="71">
        <v>2.6</v>
      </c>
      <c r="T398" s="72">
        <v>11</v>
      </c>
      <c r="U398" s="72">
        <v>5</v>
      </c>
      <c r="V398" s="79">
        <v>6</v>
      </c>
      <c r="W398" s="79">
        <v>1.21</v>
      </c>
      <c r="X398" s="78">
        <v>-0.7</v>
      </c>
      <c r="Y398" s="71">
        <v>9.3000000000000007</v>
      </c>
      <c r="Z398" s="72">
        <v>6.2</v>
      </c>
      <c r="AA398" s="79">
        <v>3</v>
      </c>
      <c r="AB398" s="79">
        <v>0.61</v>
      </c>
      <c r="AC398" s="79">
        <v>1.43</v>
      </c>
      <c r="AD398" s="64" t="s">
        <v>25</v>
      </c>
    </row>
    <row r="399" spans="1:30" ht="17.25" thickBot="1">
      <c r="A399" s="73">
        <v>397</v>
      </c>
      <c r="B399" s="58" t="s">
        <v>2987</v>
      </c>
      <c r="C399" s="59" t="s">
        <v>1814</v>
      </c>
      <c r="D399" s="70" t="s">
        <v>104</v>
      </c>
      <c r="E399" s="59" t="s">
        <v>79</v>
      </c>
      <c r="F399" s="70" t="s">
        <v>3718</v>
      </c>
      <c r="G399" s="70">
        <v>2003</v>
      </c>
      <c r="H399" s="71">
        <v>3</v>
      </c>
      <c r="I399" s="72">
        <v>116</v>
      </c>
      <c r="J399" s="72">
        <v>39</v>
      </c>
      <c r="K399" s="72">
        <v>21.5</v>
      </c>
      <c r="L399" s="72">
        <v>1.3</v>
      </c>
      <c r="M399" s="71">
        <v>1</v>
      </c>
      <c r="N399" s="72">
        <v>82</v>
      </c>
      <c r="O399" s="61">
        <v>0</v>
      </c>
      <c r="P399" s="71">
        <v>2</v>
      </c>
      <c r="Q399" s="72">
        <v>17</v>
      </c>
      <c r="R399" s="72">
        <v>1</v>
      </c>
      <c r="S399" s="71">
        <v>3</v>
      </c>
      <c r="T399" s="72">
        <v>3</v>
      </c>
      <c r="U399" s="72">
        <v>1</v>
      </c>
      <c r="V399" s="79">
        <v>2</v>
      </c>
      <c r="W399" s="79">
        <v>1.55</v>
      </c>
      <c r="X399" s="78">
        <v>-0.15</v>
      </c>
      <c r="Y399" s="71">
        <v>2.5</v>
      </c>
      <c r="Z399" s="72">
        <v>1</v>
      </c>
      <c r="AA399" s="79">
        <v>1.5</v>
      </c>
      <c r="AB399" s="79">
        <v>1.1299999999999999</v>
      </c>
      <c r="AC399" s="79">
        <v>0.13</v>
      </c>
      <c r="AD399" s="64" t="s">
        <v>25</v>
      </c>
    </row>
    <row r="400" spans="1:30" ht="17.25" thickBot="1">
      <c r="A400" s="73">
        <v>398</v>
      </c>
      <c r="B400" s="58" t="s">
        <v>2762</v>
      </c>
      <c r="C400" s="59" t="s">
        <v>2763</v>
      </c>
      <c r="D400" s="70" t="s">
        <v>111</v>
      </c>
      <c r="E400" s="59" t="s">
        <v>95</v>
      </c>
      <c r="F400" s="70" t="s">
        <v>3883</v>
      </c>
      <c r="G400" s="70">
        <v>1997</v>
      </c>
      <c r="H400" s="60">
        <v>0</v>
      </c>
      <c r="I400" s="61"/>
      <c r="J400" s="61"/>
      <c r="K400" s="61"/>
      <c r="L400" s="61"/>
      <c r="M400" s="60">
        <v>0</v>
      </c>
      <c r="N400" s="61"/>
      <c r="O400" s="61">
        <v>0</v>
      </c>
      <c r="P400" s="60">
        <v>0</v>
      </c>
      <c r="Q400" s="61"/>
      <c r="R400" s="72">
        <v>6</v>
      </c>
      <c r="S400" s="60"/>
      <c r="T400" s="61"/>
      <c r="U400" s="61"/>
      <c r="V400" s="61"/>
      <c r="W400" s="61"/>
      <c r="X400" s="61"/>
      <c r="Y400" s="60"/>
      <c r="Z400" s="61"/>
      <c r="AA400" s="61"/>
      <c r="AB400" s="61"/>
      <c r="AC400" s="61"/>
      <c r="AD400" s="64" t="s">
        <v>25</v>
      </c>
    </row>
    <row r="401" spans="1:30" ht="17.25" thickBot="1">
      <c r="A401" s="73">
        <v>399</v>
      </c>
      <c r="B401" s="58" t="s">
        <v>2764</v>
      </c>
      <c r="C401" s="59" t="s">
        <v>1814</v>
      </c>
      <c r="D401" s="70" t="s">
        <v>1835</v>
      </c>
      <c r="E401" s="59" t="s">
        <v>85</v>
      </c>
      <c r="F401" s="70" t="s">
        <v>3719</v>
      </c>
      <c r="G401" s="70">
        <v>2002</v>
      </c>
      <c r="H401" s="71">
        <v>3</v>
      </c>
      <c r="I401" s="72">
        <v>10</v>
      </c>
      <c r="J401" s="72">
        <v>3</v>
      </c>
      <c r="K401" s="72">
        <v>1.9</v>
      </c>
      <c r="L401" s="72">
        <v>0.1</v>
      </c>
      <c r="M401" s="60">
        <v>0</v>
      </c>
      <c r="N401" s="61"/>
      <c r="O401" s="61">
        <v>0</v>
      </c>
      <c r="P401" s="71">
        <v>3</v>
      </c>
      <c r="Q401" s="72">
        <v>3</v>
      </c>
      <c r="R401" s="72">
        <v>3</v>
      </c>
      <c r="S401" s="71">
        <v>0.33</v>
      </c>
      <c r="T401" s="61">
        <v>0</v>
      </c>
      <c r="U401" s="72">
        <v>1</v>
      </c>
      <c r="V401" s="78">
        <v>-1</v>
      </c>
      <c r="W401" s="78">
        <v>-9</v>
      </c>
      <c r="X401" s="78">
        <v>-9</v>
      </c>
      <c r="Y401" s="71">
        <v>0.6</v>
      </c>
      <c r="Z401" s="72">
        <v>0.6</v>
      </c>
      <c r="AA401" s="78">
        <v>-0.1</v>
      </c>
      <c r="AB401" s="78">
        <v>-0.79</v>
      </c>
      <c r="AC401" s="78">
        <v>-0.63</v>
      </c>
      <c r="AD401" s="64" t="s">
        <v>25</v>
      </c>
    </row>
    <row r="402" spans="1:30" ht="17.25" thickBot="1">
      <c r="A402" s="73">
        <v>400</v>
      </c>
      <c r="B402" s="58" t="s">
        <v>64</v>
      </c>
      <c r="C402" s="59" t="s">
        <v>1814</v>
      </c>
      <c r="D402" s="70" t="s">
        <v>111</v>
      </c>
      <c r="E402" s="59" t="s">
        <v>63</v>
      </c>
      <c r="F402" s="70" t="s">
        <v>3720</v>
      </c>
      <c r="G402" s="70">
        <v>1998</v>
      </c>
      <c r="H402" s="71">
        <v>4</v>
      </c>
      <c r="I402" s="72">
        <v>360</v>
      </c>
      <c r="J402" s="72">
        <v>90</v>
      </c>
      <c r="K402" s="72">
        <v>66.7</v>
      </c>
      <c r="L402" s="72">
        <v>4</v>
      </c>
      <c r="M402" s="71">
        <v>4</v>
      </c>
      <c r="N402" s="72">
        <v>90</v>
      </c>
      <c r="O402" s="72">
        <v>4</v>
      </c>
      <c r="P402" s="60">
        <v>0</v>
      </c>
      <c r="Q402" s="61"/>
      <c r="R402" s="72">
        <v>2</v>
      </c>
      <c r="S402" s="71">
        <v>2.5</v>
      </c>
      <c r="T402" s="72">
        <v>8</v>
      </c>
      <c r="U402" s="72">
        <v>4</v>
      </c>
      <c r="V402" s="79">
        <v>4</v>
      </c>
      <c r="W402" s="79">
        <v>1</v>
      </c>
      <c r="X402" s="79">
        <v>0.5</v>
      </c>
      <c r="Y402" s="71">
        <v>8.3000000000000007</v>
      </c>
      <c r="Z402" s="72">
        <v>3.7</v>
      </c>
      <c r="AA402" s="79">
        <v>4.5999999999999996</v>
      </c>
      <c r="AB402" s="79">
        <v>1.1499999999999999</v>
      </c>
      <c r="AC402" s="79">
        <v>0.64</v>
      </c>
      <c r="AD402" s="64" t="s">
        <v>25</v>
      </c>
    </row>
    <row r="403" spans="1:30" ht="17.25" thickBot="1">
      <c r="A403" s="73">
        <v>401</v>
      </c>
      <c r="B403" s="58" t="s">
        <v>2988</v>
      </c>
      <c r="C403" s="59" t="s">
        <v>1814</v>
      </c>
      <c r="D403" s="70" t="s">
        <v>1812</v>
      </c>
      <c r="E403" s="59" t="s">
        <v>2352</v>
      </c>
      <c r="F403" s="70" t="s">
        <v>3674</v>
      </c>
      <c r="G403" s="70">
        <v>2003</v>
      </c>
      <c r="H403" s="71">
        <v>2</v>
      </c>
      <c r="I403" s="72">
        <v>95</v>
      </c>
      <c r="J403" s="72">
        <v>48</v>
      </c>
      <c r="K403" s="72">
        <v>21.1</v>
      </c>
      <c r="L403" s="72">
        <v>1.1000000000000001</v>
      </c>
      <c r="M403" s="71">
        <v>1</v>
      </c>
      <c r="N403" s="72">
        <v>72</v>
      </c>
      <c r="O403" s="61">
        <v>0</v>
      </c>
      <c r="P403" s="71">
        <v>1</v>
      </c>
      <c r="Q403" s="72">
        <v>23</v>
      </c>
      <c r="R403" s="72">
        <v>1</v>
      </c>
      <c r="S403" s="60">
        <v>0</v>
      </c>
      <c r="T403" s="61">
        <v>0</v>
      </c>
      <c r="U403" s="72">
        <v>1</v>
      </c>
      <c r="V403" s="78">
        <v>-1</v>
      </c>
      <c r="W403" s="78">
        <v>-0.95</v>
      </c>
      <c r="X403" s="79">
        <v>1.08</v>
      </c>
      <c r="Y403" s="71">
        <v>1.1000000000000001</v>
      </c>
      <c r="Z403" s="72">
        <v>0.8</v>
      </c>
      <c r="AA403" s="79">
        <v>0.3</v>
      </c>
      <c r="AB403" s="79">
        <v>0.28999999999999998</v>
      </c>
      <c r="AC403" s="79">
        <v>1.47</v>
      </c>
      <c r="AD403" s="64" t="s">
        <v>25</v>
      </c>
    </row>
    <row r="404" spans="1:30" ht="17.25" thickBot="1">
      <c r="A404" s="73">
        <v>402</v>
      </c>
      <c r="B404" s="58" t="s">
        <v>3721</v>
      </c>
      <c r="C404" s="59" t="s">
        <v>1814</v>
      </c>
      <c r="D404" s="70" t="s">
        <v>103</v>
      </c>
      <c r="E404" s="59" t="s">
        <v>83</v>
      </c>
      <c r="F404" s="70" t="s">
        <v>3722</v>
      </c>
      <c r="G404" s="70">
        <v>2001</v>
      </c>
      <c r="H404" s="71">
        <v>1</v>
      </c>
      <c r="I404" s="72">
        <v>16</v>
      </c>
      <c r="J404" s="72">
        <v>16</v>
      </c>
      <c r="K404" s="72">
        <v>3</v>
      </c>
      <c r="L404" s="72">
        <v>0.2</v>
      </c>
      <c r="M404" s="60">
        <v>0</v>
      </c>
      <c r="N404" s="61"/>
      <c r="O404" s="61">
        <v>0</v>
      </c>
      <c r="P404" s="71">
        <v>1</v>
      </c>
      <c r="Q404" s="72">
        <v>16</v>
      </c>
      <c r="R404" s="61">
        <v>0</v>
      </c>
      <c r="S404" s="71">
        <v>3</v>
      </c>
      <c r="T404" s="61">
        <v>0</v>
      </c>
      <c r="U404" s="61">
        <v>0</v>
      </c>
      <c r="V404" s="61">
        <v>0</v>
      </c>
      <c r="W404" s="61">
        <v>0</v>
      </c>
      <c r="X404" s="78">
        <v>-0.34</v>
      </c>
      <c r="Y404" s="71">
        <v>0.4</v>
      </c>
      <c r="Z404" s="72">
        <v>0.5</v>
      </c>
      <c r="AA404" s="61">
        <v>0</v>
      </c>
      <c r="AB404" s="78">
        <v>-0.14000000000000001</v>
      </c>
      <c r="AC404" s="78">
        <v>-0.53</v>
      </c>
      <c r="AD404" s="64" t="s">
        <v>25</v>
      </c>
    </row>
    <row r="405" spans="1:30" ht="17.25" thickBot="1">
      <c r="A405" s="73">
        <v>403</v>
      </c>
      <c r="B405" s="58" t="s">
        <v>294</v>
      </c>
      <c r="C405" s="59" t="s">
        <v>1814</v>
      </c>
      <c r="D405" s="70" t="s">
        <v>102</v>
      </c>
      <c r="E405" s="59" t="s">
        <v>69</v>
      </c>
      <c r="F405" s="70" t="s">
        <v>3723</v>
      </c>
      <c r="G405" s="70">
        <v>1997</v>
      </c>
      <c r="H405" s="71">
        <v>6</v>
      </c>
      <c r="I405" s="72">
        <v>531</v>
      </c>
      <c r="J405" s="72">
        <v>89</v>
      </c>
      <c r="K405" s="72">
        <v>98.3</v>
      </c>
      <c r="L405" s="72">
        <v>5.9</v>
      </c>
      <c r="M405" s="71">
        <v>6</v>
      </c>
      <c r="N405" s="72">
        <v>89</v>
      </c>
      <c r="O405" s="72">
        <v>4</v>
      </c>
      <c r="P405" s="60">
        <v>0</v>
      </c>
      <c r="Q405" s="61"/>
      <c r="R405" s="61">
        <v>0</v>
      </c>
      <c r="S405" s="71">
        <v>1.5</v>
      </c>
      <c r="T405" s="72">
        <v>7</v>
      </c>
      <c r="U405" s="72">
        <v>10</v>
      </c>
      <c r="V405" s="78">
        <v>-3</v>
      </c>
      <c r="W405" s="78">
        <v>-0.51</v>
      </c>
      <c r="X405" s="78">
        <v>-0.51</v>
      </c>
      <c r="Y405" s="71">
        <v>9.6999999999999993</v>
      </c>
      <c r="Z405" s="72">
        <v>9.6999999999999993</v>
      </c>
      <c r="AA405" s="61">
        <v>0</v>
      </c>
      <c r="AB405" s="78">
        <v>-0.01</v>
      </c>
      <c r="AC405" s="79">
        <v>2.52</v>
      </c>
      <c r="AD405" s="64" t="s">
        <v>25</v>
      </c>
    </row>
    <row r="406" spans="1:30" ht="17.25" thickBot="1">
      <c r="A406" s="73">
        <v>404</v>
      </c>
      <c r="B406" s="58" t="s">
        <v>78</v>
      </c>
      <c r="C406" s="59" t="s">
        <v>1822</v>
      </c>
      <c r="D406" s="70" t="s">
        <v>111</v>
      </c>
      <c r="E406" s="59" t="s">
        <v>63</v>
      </c>
      <c r="F406" s="70" t="s">
        <v>3724</v>
      </c>
      <c r="G406" s="70">
        <v>1995</v>
      </c>
      <c r="H406" s="71">
        <v>2</v>
      </c>
      <c r="I406" s="72">
        <v>180</v>
      </c>
      <c r="J406" s="72">
        <v>90</v>
      </c>
      <c r="K406" s="72">
        <v>33.299999999999997</v>
      </c>
      <c r="L406" s="72">
        <v>2</v>
      </c>
      <c r="M406" s="71">
        <v>2</v>
      </c>
      <c r="N406" s="72">
        <v>90</v>
      </c>
      <c r="O406" s="72">
        <v>2</v>
      </c>
      <c r="P406" s="60">
        <v>0</v>
      </c>
      <c r="Q406" s="61"/>
      <c r="R406" s="72">
        <v>3</v>
      </c>
      <c r="S406" s="71">
        <v>2</v>
      </c>
      <c r="T406" s="72">
        <v>3</v>
      </c>
      <c r="U406" s="72">
        <v>2</v>
      </c>
      <c r="V406" s="79">
        <v>1</v>
      </c>
      <c r="W406" s="79">
        <v>0.5</v>
      </c>
      <c r="X406" s="78">
        <v>-0.5</v>
      </c>
      <c r="Y406" s="71">
        <v>2.8</v>
      </c>
      <c r="Z406" s="72">
        <v>1.8</v>
      </c>
      <c r="AA406" s="79">
        <v>1</v>
      </c>
      <c r="AB406" s="79">
        <v>0.51</v>
      </c>
      <c r="AC406" s="78">
        <v>-0.64</v>
      </c>
      <c r="AD406" s="64" t="s">
        <v>25</v>
      </c>
    </row>
    <row r="407" spans="1:30" ht="17.25" thickBot="1">
      <c r="A407" s="73">
        <v>405</v>
      </c>
      <c r="B407" s="58" t="s">
        <v>295</v>
      </c>
      <c r="C407" s="59" t="s">
        <v>1811</v>
      </c>
      <c r="D407" s="70" t="s">
        <v>104</v>
      </c>
      <c r="E407" s="59" t="s">
        <v>75</v>
      </c>
      <c r="F407" s="70" t="s">
        <v>3725</v>
      </c>
      <c r="G407" s="70">
        <v>1987</v>
      </c>
      <c r="H407" s="71">
        <v>5</v>
      </c>
      <c r="I407" s="72">
        <v>423</v>
      </c>
      <c r="J407" s="72">
        <v>85</v>
      </c>
      <c r="K407" s="72">
        <v>78.3</v>
      </c>
      <c r="L407" s="72">
        <v>4.7</v>
      </c>
      <c r="M407" s="71">
        <v>5</v>
      </c>
      <c r="N407" s="72">
        <v>85</v>
      </c>
      <c r="O407" s="72">
        <v>4</v>
      </c>
      <c r="P407" s="60">
        <v>0</v>
      </c>
      <c r="Q407" s="61"/>
      <c r="R407" s="61">
        <v>0</v>
      </c>
      <c r="S407" s="71">
        <v>1.4</v>
      </c>
      <c r="T407" s="72">
        <v>3</v>
      </c>
      <c r="U407" s="72">
        <v>6</v>
      </c>
      <c r="V407" s="78">
        <v>-3</v>
      </c>
      <c r="W407" s="78">
        <v>-0.64</v>
      </c>
      <c r="X407" s="79">
        <v>0.9</v>
      </c>
      <c r="Y407" s="71">
        <v>4.8</v>
      </c>
      <c r="Z407" s="72">
        <v>7.5</v>
      </c>
      <c r="AA407" s="78">
        <v>-2.7</v>
      </c>
      <c r="AB407" s="78">
        <v>-0.56999999999999995</v>
      </c>
      <c r="AC407" s="79">
        <v>3.25</v>
      </c>
      <c r="AD407" s="64" t="s">
        <v>25</v>
      </c>
    </row>
    <row r="408" spans="1:30" ht="17.25" thickBot="1">
      <c r="A408" s="73">
        <v>406</v>
      </c>
      <c r="B408" s="58" t="s">
        <v>296</v>
      </c>
      <c r="C408" s="59" t="s">
        <v>1814</v>
      </c>
      <c r="D408" s="70" t="s">
        <v>1855</v>
      </c>
      <c r="E408" s="59" t="s">
        <v>2352</v>
      </c>
      <c r="F408" s="70" t="s">
        <v>3726</v>
      </c>
      <c r="G408" s="70">
        <v>1994</v>
      </c>
      <c r="H408" s="71">
        <v>3</v>
      </c>
      <c r="I408" s="72">
        <v>55</v>
      </c>
      <c r="J408" s="72">
        <v>18</v>
      </c>
      <c r="K408" s="72">
        <v>12.2</v>
      </c>
      <c r="L408" s="72">
        <v>0.6</v>
      </c>
      <c r="M408" s="60">
        <v>0</v>
      </c>
      <c r="N408" s="61"/>
      <c r="O408" s="61">
        <v>0</v>
      </c>
      <c r="P408" s="71">
        <v>3</v>
      </c>
      <c r="Q408" s="72">
        <v>18</v>
      </c>
      <c r="R408" s="61">
        <v>0</v>
      </c>
      <c r="S408" s="60">
        <v>0</v>
      </c>
      <c r="T408" s="72">
        <v>1</v>
      </c>
      <c r="U408" s="72">
        <v>2</v>
      </c>
      <c r="V408" s="78">
        <v>-1</v>
      </c>
      <c r="W408" s="78">
        <v>-1.64</v>
      </c>
      <c r="X408" s="79">
        <v>0.19</v>
      </c>
      <c r="Y408" s="71">
        <v>1.1000000000000001</v>
      </c>
      <c r="Z408" s="72">
        <v>1.3</v>
      </c>
      <c r="AA408" s="78">
        <v>-0.2</v>
      </c>
      <c r="AB408" s="78">
        <v>-0.4</v>
      </c>
      <c r="AC408" s="79">
        <v>0.53</v>
      </c>
      <c r="AD408" s="64" t="s">
        <v>25</v>
      </c>
    </row>
    <row r="409" spans="1:30" ht="17.25" thickBot="1">
      <c r="A409" s="73">
        <v>407</v>
      </c>
      <c r="B409" s="58" t="s">
        <v>297</v>
      </c>
      <c r="C409" s="59" t="s">
        <v>1814</v>
      </c>
      <c r="D409" s="70" t="s">
        <v>103</v>
      </c>
      <c r="E409" s="59" t="s">
        <v>75</v>
      </c>
      <c r="F409" s="70" t="s">
        <v>3727</v>
      </c>
      <c r="G409" s="70">
        <v>1995</v>
      </c>
      <c r="H409" s="71">
        <v>6</v>
      </c>
      <c r="I409" s="72">
        <v>418</v>
      </c>
      <c r="J409" s="72">
        <v>70</v>
      </c>
      <c r="K409" s="72">
        <v>77.400000000000006</v>
      </c>
      <c r="L409" s="72">
        <v>4.5999999999999996</v>
      </c>
      <c r="M409" s="71">
        <v>5</v>
      </c>
      <c r="N409" s="72">
        <v>79</v>
      </c>
      <c r="O409" s="72">
        <v>3</v>
      </c>
      <c r="P409" s="71">
        <v>1</v>
      </c>
      <c r="Q409" s="72">
        <v>21</v>
      </c>
      <c r="R409" s="61">
        <v>0</v>
      </c>
      <c r="S409" s="71">
        <v>1.33</v>
      </c>
      <c r="T409" s="72">
        <v>3</v>
      </c>
      <c r="U409" s="72">
        <v>8</v>
      </c>
      <c r="V409" s="78">
        <v>-5</v>
      </c>
      <c r="W409" s="78">
        <v>-1.08</v>
      </c>
      <c r="X409" s="78">
        <v>-1.08</v>
      </c>
      <c r="Y409" s="71">
        <v>4.5999999999999996</v>
      </c>
      <c r="Z409" s="72">
        <v>8.6</v>
      </c>
      <c r="AA409" s="78">
        <v>-4</v>
      </c>
      <c r="AB409" s="78">
        <v>-0.86</v>
      </c>
      <c r="AC409" s="79">
        <v>1.82</v>
      </c>
      <c r="AD409" s="64" t="s">
        <v>25</v>
      </c>
    </row>
    <row r="410" spans="1:30" ht="17.25" thickBot="1">
      <c r="A410" s="73">
        <v>408</v>
      </c>
      <c r="B410" s="58" t="s">
        <v>3194</v>
      </c>
      <c r="C410" s="59" t="s">
        <v>1822</v>
      </c>
      <c r="D410" s="70" t="s">
        <v>104</v>
      </c>
      <c r="E410" s="59" t="s">
        <v>69</v>
      </c>
      <c r="F410" s="70" t="s">
        <v>3728</v>
      </c>
      <c r="G410" s="70">
        <v>1996</v>
      </c>
      <c r="H410" s="71">
        <v>2</v>
      </c>
      <c r="I410" s="72">
        <v>162</v>
      </c>
      <c r="J410" s="72">
        <v>81</v>
      </c>
      <c r="K410" s="72">
        <v>30</v>
      </c>
      <c r="L410" s="72">
        <v>1.8</v>
      </c>
      <c r="M410" s="71">
        <v>2</v>
      </c>
      <c r="N410" s="72">
        <v>81</v>
      </c>
      <c r="O410" s="61">
        <v>0</v>
      </c>
      <c r="P410" s="60">
        <v>0</v>
      </c>
      <c r="Q410" s="61"/>
      <c r="R410" s="72">
        <v>1</v>
      </c>
      <c r="S410" s="71">
        <v>1.5</v>
      </c>
      <c r="T410" s="72">
        <v>2</v>
      </c>
      <c r="U410" s="72">
        <v>3</v>
      </c>
      <c r="V410" s="78">
        <v>-1</v>
      </c>
      <c r="W410" s="78">
        <v>-0.56000000000000005</v>
      </c>
      <c r="X410" s="78">
        <v>-0.08</v>
      </c>
      <c r="Y410" s="71">
        <v>1.4</v>
      </c>
      <c r="Z410" s="72">
        <v>1.9</v>
      </c>
      <c r="AA410" s="78">
        <v>-0.5</v>
      </c>
      <c r="AB410" s="78">
        <v>-0.27</v>
      </c>
      <c r="AC410" s="78">
        <v>-0.32</v>
      </c>
      <c r="AD410" s="64" t="s">
        <v>25</v>
      </c>
    </row>
    <row r="411" spans="1:30" ht="17.25" thickBot="1">
      <c r="A411" s="73">
        <v>409</v>
      </c>
      <c r="B411" s="58" t="s">
        <v>298</v>
      </c>
      <c r="C411" s="59" t="s">
        <v>1828</v>
      </c>
      <c r="D411" s="70" t="s">
        <v>102</v>
      </c>
      <c r="E411" s="59" t="s">
        <v>75</v>
      </c>
      <c r="F411" s="70" t="s">
        <v>3729</v>
      </c>
      <c r="G411" s="70">
        <v>1993</v>
      </c>
      <c r="H411" s="71">
        <v>6</v>
      </c>
      <c r="I411" s="72">
        <v>359</v>
      </c>
      <c r="J411" s="72">
        <v>60</v>
      </c>
      <c r="K411" s="72">
        <v>66.5</v>
      </c>
      <c r="L411" s="72">
        <v>4</v>
      </c>
      <c r="M411" s="71">
        <v>4</v>
      </c>
      <c r="N411" s="72">
        <v>76</v>
      </c>
      <c r="O411" s="61">
        <v>0</v>
      </c>
      <c r="P411" s="71">
        <v>2</v>
      </c>
      <c r="Q411" s="72">
        <v>28</v>
      </c>
      <c r="R411" s="61">
        <v>0</v>
      </c>
      <c r="S411" s="71">
        <v>1.33</v>
      </c>
      <c r="T411" s="72">
        <v>4</v>
      </c>
      <c r="U411" s="72">
        <v>8</v>
      </c>
      <c r="V411" s="78">
        <v>-4</v>
      </c>
      <c r="W411" s="78">
        <v>-1</v>
      </c>
      <c r="X411" s="78">
        <v>-0.51</v>
      </c>
      <c r="Y411" s="71">
        <v>3.8</v>
      </c>
      <c r="Z411" s="72">
        <v>7.4</v>
      </c>
      <c r="AA411" s="78">
        <v>-3.6</v>
      </c>
      <c r="AB411" s="78">
        <v>-0.89</v>
      </c>
      <c r="AC411" s="79">
        <v>1.1399999999999999</v>
      </c>
      <c r="AD411" s="64" t="s">
        <v>25</v>
      </c>
    </row>
    <row r="412" spans="1:30" ht="17.25" thickBot="1">
      <c r="A412" s="73">
        <v>410</v>
      </c>
      <c r="B412" s="58" t="s">
        <v>299</v>
      </c>
      <c r="C412" s="59" t="s">
        <v>1814</v>
      </c>
      <c r="D412" s="70" t="s">
        <v>103</v>
      </c>
      <c r="E412" s="59" t="s">
        <v>63</v>
      </c>
      <c r="F412" s="70" t="s">
        <v>3370</v>
      </c>
      <c r="G412" s="70">
        <v>1999</v>
      </c>
      <c r="H412" s="71">
        <v>6</v>
      </c>
      <c r="I412" s="72">
        <v>494</v>
      </c>
      <c r="J412" s="72">
        <v>82</v>
      </c>
      <c r="K412" s="72">
        <v>91.5</v>
      </c>
      <c r="L412" s="72">
        <v>5.5</v>
      </c>
      <c r="M412" s="71">
        <v>6</v>
      </c>
      <c r="N412" s="72">
        <v>82</v>
      </c>
      <c r="O412" s="72">
        <v>4</v>
      </c>
      <c r="P412" s="60">
        <v>0</v>
      </c>
      <c r="Q412" s="61"/>
      <c r="R412" s="61">
        <v>0</v>
      </c>
      <c r="S412" s="71">
        <v>2.33</v>
      </c>
      <c r="T412" s="72">
        <v>10</v>
      </c>
      <c r="U412" s="72">
        <v>5</v>
      </c>
      <c r="V412" s="79">
        <v>5</v>
      </c>
      <c r="W412" s="79">
        <v>0.91</v>
      </c>
      <c r="X412" s="79">
        <v>0.91</v>
      </c>
      <c r="Y412" s="71">
        <v>9.4</v>
      </c>
      <c r="Z412" s="72">
        <v>4.7</v>
      </c>
      <c r="AA412" s="79">
        <v>4.8</v>
      </c>
      <c r="AB412" s="79">
        <v>0.87</v>
      </c>
      <c r="AC412" s="78">
        <v>-0.74</v>
      </c>
      <c r="AD412" s="64" t="s">
        <v>25</v>
      </c>
    </row>
    <row r="413" spans="1:30" ht="17.25" thickBot="1">
      <c r="A413" s="73">
        <v>411</v>
      </c>
      <c r="B413" s="58" t="s">
        <v>300</v>
      </c>
      <c r="C413" s="59" t="s">
        <v>1811</v>
      </c>
      <c r="D413" s="70" t="s">
        <v>104</v>
      </c>
      <c r="E413" s="59" t="s">
        <v>85</v>
      </c>
      <c r="F413" s="70" t="s">
        <v>3730</v>
      </c>
      <c r="G413" s="70">
        <v>2000</v>
      </c>
      <c r="H413" s="71">
        <v>1</v>
      </c>
      <c r="I413" s="72">
        <v>90</v>
      </c>
      <c r="J413" s="72">
        <v>90</v>
      </c>
      <c r="K413" s="72">
        <v>16.7</v>
      </c>
      <c r="L413" s="72">
        <v>1</v>
      </c>
      <c r="M413" s="71">
        <v>1</v>
      </c>
      <c r="N413" s="72">
        <v>90</v>
      </c>
      <c r="O413" s="72">
        <v>1</v>
      </c>
      <c r="P413" s="60">
        <v>0</v>
      </c>
      <c r="Q413" s="61"/>
      <c r="R413" s="72">
        <v>5</v>
      </c>
      <c r="S413" s="60">
        <v>0</v>
      </c>
      <c r="T413" s="72">
        <v>1</v>
      </c>
      <c r="U413" s="72">
        <v>3</v>
      </c>
      <c r="V413" s="78">
        <v>-2</v>
      </c>
      <c r="W413" s="78">
        <v>-2</v>
      </c>
      <c r="X413" s="78">
        <v>-2.2000000000000002</v>
      </c>
      <c r="Y413" s="71">
        <v>1.2</v>
      </c>
      <c r="Z413" s="72">
        <v>3</v>
      </c>
      <c r="AA413" s="78">
        <v>-1.9</v>
      </c>
      <c r="AB413" s="78">
        <v>-1.88</v>
      </c>
      <c r="AC413" s="78">
        <v>-2.04</v>
      </c>
      <c r="AD413" s="64" t="s">
        <v>25</v>
      </c>
    </row>
    <row r="414" spans="1:30" ht="17.25" thickBot="1">
      <c r="A414" s="73">
        <v>412</v>
      </c>
      <c r="B414" s="58" t="s">
        <v>301</v>
      </c>
      <c r="C414" s="59" t="s">
        <v>1824</v>
      </c>
      <c r="D414" s="70" t="s">
        <v>102</v>
      </c>
      <c r="E414" s="59" t="s">
        <v>71</v>
      </c>
      <c r="F414" s="70" t="s">
        <v>3731</v>
      </c>
      <c r="G414" s="70">
        <v>1997</v>
      </c>
      <c r="H414" s="71">
        <v>6</v>
      </c>
      <c r="I414" s="72">
        <v>260</v>
      </c>
      <c r="J414" s="72">
        <v>43</v>
      </c>
      <c r="K414" s="72">
        <v>48.1</v>
      </c>
      <c r="L414" s="72">
        <v>2.9</v>
      </c>
      <c r="M414" s="71">
        <v>3</v>
      </c>
      <c r="N414" s="72">
        <v>73</v>
      </c>
      <c r="O414" s="72">
        <v>1</v>
      </c>
      <c r="P414" s="71">
        <v>3</v>
      </c>
      <c r="Q414" s="72">
        <v>14</v>
      </c>
      <c r="R414" s="61">
        <v>0</v>
      </c>
      <c r="S414" s="71">
        <v>2.33</v>
      </c>
      <c r="T414" s="72">
        <v>6</v>
      </c>
      <c r="U414" s="72">
        <v>3</v>
      </c>
      <c r="V414" s="79">
        <v>3</v>
      </c>
      <c r="W414" s="79">
        <v>1.04</v>
      </c>
      <c r="X414" s="78">
        <v>-0.56999999999999995</v>
      </c>
      <c r="Y414" s="71">
        <v>4.7</v>
      </c>
      <c r="Z414" s="72">
        <v>5.2</v>
      </c>
      <c r="AA414" s="78">
        <v>-0.6</v>
      </c>
      <c r="AB414" s="78">
        <v>-0.19</v>
      </c>
      <c r="AC414" s="78">
        <v>-1.07</v>
      </c>
      <c r="AD414" s="64" t="s">
        <v>25</v>
      </c>
    </row>
    <row r="415" spans="1:30" ht="17.25" thickBot="1">
      <c r="A415" s="73">
        <v>413</v>
      </c>
      <c r="B415" s="58" t="s">
        <v>302</v>
      </c>
      <c r="C415" s="59" t="s">
        <v>1820</v>
      </c>
      <c r="D415" s="70" t="s">
        <v>1835</v>
      </c>
      <c r="E415" s="59" t="s">
        <v>85</v>
      </c>
      <c r="F415" s="70" t="s">
        <v>3366</v>
      </c>
      <c r="G415" s="70">
        <v>1996</v>
      </c>
      <c r="H415" s="60">
        <v>0</v>
      </c>
      <c r="I415" s="61"/>
      <c r="J415" s="61"/>
      <c r="K415" s="61"/>
      <c r="L415" s="61"/>
      <c r="M415" s="60">
        <v>0</v>
      </c>
      <c r="N415" s="61"/>
      <c r="O415" s="61">
        <v>0</v>
      </c>
      <c r="P415" s="60">
        <v>0</v>
      </c>
      <c r="Q415" s="61"/>
      <c r="R415" s="72">
        <v>6</v>
      </c>
      <c r="S415" s="60"/>
      <c r="T415" s="61"/>
      <c r="U415" s="61"/>
      <c r="V415" s="61"/>
      <c r="W415" s="61"/>
      <c r="X415" s="61"/>
      <c r="Y415" s="60"/>
      <c r="Z415" s="61"/>
      <c r="AA415" s="61"/>
      <c r="AB415" s="61"/>
      <c r="AC415" s="61"/>
      <c r="AD415" s="64" t="s">
        <v>25</v>
      </c>
    </row>
    <row r="416" spans="1:30" ht="17.25" thickBot="1">
      <c r="A416" s="73">
        <v>414</v>
      </c>
      <c r="B416" s="58" t="s">
        <v>2877</v>
      </c>
      <c r="C416" s="59" t="s">
        <v>1813</v>
      </c>
      <c r="D416" s="70" t="s">
        <v>1835</v>
      </c>
      <c r="E416" s="59" t="s">
        <v>67</v>
      </c>
      <c r="F416" s="70" t="s">
        <v>3884</v>
      </c>
      <c r="G416" s="70">
        <v>1989</v>
      </c>
      <c r="H416" s="60">
        <v>0</v>
      </c>
      <c r="I416" s="61"/>
      <c r="J416" s="61"/>
      <c r="K416" s="61"/>
      <c r="L416" s="61"/>
      <c r="M416" s="60">
        <v>0</v>
      </c>
      <c r="N416" s="61"/>
      <c r="O416" s="61">
        <v>0</v>
      </c>
      <c r="P416" s="60">
        <v>0</v>
      </c>
      <c r="Q416" s="61"/>
      <c r="R416" s="72">
        <v>1</v>
      </c>
      <c r="S416" s="60"/>
      <c r="T416" s="61"/>
      <c r="U416" s="61"/>
      <c r="V416" s="61"/>
      <c r="W416" s="61"/>
      <c r="X416" s="61"/>
      <c r="Y416" s="60"/>
      <c r="Z416" s="61"/>
      <c r="AA416" s="61"/>
      <c r="AB416" s="61"/>
      <c r="AC416" s="61"/>
      <c r="AD416" s="64" t="s">
        <v>25</v>
      </c>
    </row>
    <row r="417" spans="1:30" ht="17.25" thickBot="1">
      <c r="A417" s="73">
        <v>415</v>
      </c>
      <c r="B417" s="58" t="s">
        <v>2725</v>
      </c>
      <c r="C417" s="59" t="s">
        <v>1840</v>
      </c>
      <c r="D417" s="70" t="s">
        <v>104</v>
      </c>
      <c r="E417" s="59" t="s">
        <v>2352</v>
      </c>
      <c r="F417" s="70" t="s">
        <v>3732</v>
      </c>
      <c r="G417" s="70">
        <v>1995</v>
      </c>
      <c r="H417" s="71">
        <v>5</v>
      </c>
      <c r="I417" s="72">
        <v>450</v>
      </c>
      <c r="J417" s="72">
        <v>90</v>
      </c>
      <c r="K417" s="72">
        <v>100</v>
      </c>
      <c r="L417" s="72">
        <v>5</v>
      </c>
      <c r="M417" s="71">
        <v>5</v>
      </c>
      <c r="N417" s="72">
        <v>90</v>
      </c>
      <c r="O417" s="72">
        <v>5</v>
      </c>
      <c r="P417" s="60">
        <v>0</v>
      </c>
      <c r="Q417" s="61"/>
      <c r="R417" s="61">
        <v>0</v>
      </c>
      <c r="S417" s="71">
        <v>0.2</v>
      </c>
      <c r="T417" s="72">
        <v>4</v>
      </c>
      <c r="U417" s="72">
        <v>13</v>
      </c>
      <c r="V417" s="78">
        <v>-9</v>
      </c>
      <c r="W417" s="78">
        <v>-1.8</v>
      </c>
      <c r="X417" s="61"/>
      <c r="Y417" s="71">
        <v>4</v>
      </c>
      <c r="Z417" s="72">
        <v>8.3000000000000007</v>
      </c>
      <c r="AA417" s="78">
        <v>-4.3</v>
      </c>
      <c r="AB417" s="78">
        <v>-0.86</v>
      </c>
      <c r="AC417" s="61"/>
      <c r="AD417" s="64" t="s">
        <v>25</v>
      </c>
    </row>
    <row r="418" spans="1:30" ht="17.25" thickBot="1">
      <c r="A418" s="73">
        <v>416</v>
      </c>
      <c r="B418" s="58" t="s">
        <v>303</v>
      </c>
      <c r="C418" s="59" t="s">
        <v>1813</v>
      </c>
      <c r="D418" s="70" t="s">
        <v>104</v>
      </c>
      <c r="E418" s="59" t="s">
        <v>79</v>
      </c>
      <c r="F418" s="70" t="s">
        <v>3733</v>
      </c>
      <c r="G418" s="70">
        <v>1994</v>
      </c>
      <c r="H418" s="71">
        <v>6</v>
      </c>
      <c r="I418" s="72">
        <v>540</v>
      </c>
      <c r="J418" s="72">
        <v>90</v>
      </c>
      <c r="K418" s="72">
        <v>100</v>
      </c>
      <c r="L418" s="72">
        <v>6</v>
      </c>
      <c r="M418" s="71">
        <v>6</v>
      </c>
      <c r="N418" s="72">
        <v>90</v>
      </c>
      <c r="O418" s="72">
        <v>6</v>
      </c>
      <c r="P418" s="60">
        <v>0</v>
      </c>
      <c r="Q418" s="61"/>
      <c r="R418" s="61">
        <v>0</v>
      </c>
      <c r="S418" s="71">
        <v>2.67</v>
      </c>
      <c r="T418" s="72">
        <v>15</v>
      </c>
      <c r="U418" s="72">
        <v>5</v>
      </c>
      <c r="V418" s="79">
        <v>10</v>
      </c>
      <c r="W418" s="79">
        <v>1.67</v>
      </c>
      <c r="X418" s="61"/>
      <c r="Y418" s="71">
        <v>13.2</v>
      </c>
      <c r="Z418" s="72">
        <v>7</v>
      </c>
      <c r="AA418" s="79">
        <v>6.2</v>
      </c>
      <c r="AB418" s="79">
        <v>1.03</v>
      </c>
      <c r="AC418" s="61"/>
      <c r="AD418" s="64" t="s">
        <v>25</v>
      </c>
    </row>
    <row r="419" spans="1:30" ht="17.25" thickBot="1">
      <c r="A419" s="73">
        <v>417</v>
      </c>
      <c r="B419" s="58" t="s">
        <v>304</v>
      </c>
      <c r="C419" s="59" t="s">
        <v>1811</v>
      </c>
      <c r="D419" s="70" t="s">
        <v>104</v>
      </c>
      <c r="E419" s="59" t="s">
        <v>75</v>
      </c>
      <c r="F419" s="70" t="s">
        <v>3734</v>
      </c>
      <c r="G419" s="70">
        <v>1997</v>
      </c>
      <c r="H419" s="71">
        <v>5</v>
      </c>
      <c r="I419" s="72">
        <v>450</v>
      </c>
      <c r="J419" s="72">
        <v>90</v>
      </c>
      <c r="K419" s="72">
        <v>83.3</v>
      </c>
      <c r="L419" s="72">
        <v>5</v>
      </c>
      <c r="M419" s="71">
        <v>5</v>
      </c>
      <c r="N419" s="72">
        <v>90</v>
      </c>
      <c r="O419" s="72">
        <v>5</v>
      </c>
      <c r="P419" s="60">
        <v>0</v>
      </c>
      <c r="Q419" s="61"/>
      <c r="R419" s="61">
        <v>0</v>
      </c>
      <c r="S419" s="71">
        <v>1</v>
      </c>
      <c r="T419" s="72">
        <v>4</v>
      </c>
      <c r="U419" s="72">
        <v>10</v>
      </c>
      <c r="V419" s="78">
        <v>-6</v>
      </c>
      <c r="W419" s="78">
        <v>-1.2</v>
      </c>
      <c r="X419" s="78">
        <v>-2.2000000000000002</v>
      </c>
      <c r="Y419" s="71">
        <v>4.5</v>
      </c>
      <c r="Z419" s="72">
        <v>12</v>
      </c>
      <c r="AA419" s="78">
        <v>-7.5</v>
      </c>
      <c r="AB419" s="78">
        <v>-1.5</v>
      </c>
      <c r="AC419" s="78">
        <v>-1.35</v>
      </c>
      <c r="AD419" s="64" t="s">
        <v>25</v>
      </c>
    </row>
    <row r="420" spans="1:30" ht="17.25" thickBot="1">
      <c r="A420" s="73">
        <v>418</v>
      </c>
      <c r="B420" s="58" t="s">
        <v>2726</v>
      </c>
      <c r="C420" s="59" t="s">
        <v>1814</v>
      </c>
      <c r="D420" s="70" t="s">
        <v>104</v>
      </c>
      <c r="E420" s="59" t="s">
        <v>2353</v>
      </c>
      <c r="F420" s="70" t="s">
        <v>3644</v>
      </c>
      <c r="G420" s="70">
        <v>1993</v>
      </c>
      <c r="H420" s="71">
        <v>6</v>
      </c>
      <c r="I420" s="72">
        <v>529</v>
      </c>
      <c r="J420" s="72">
        <v>88</v>
      </c>
      <c r="K420" s="72">
        <v>98</v>
      </c>
      <c r="L420" s="72">
        <v>5.9</v>
      </c>
      <c r="M420" s="71">
        <v>6</v>
      </c>
      <c r="N420" s="72">
        <v>88</v>
      </c>
      <c r="O420" s="72">
        <v>5</v>
      </c>
      <c r="P420" s="60">
        <v>0</v>
      </c>
      <c r="Q420" s="61"/>
      <c r="R420" s="61">
        <v>0</v>
      </c>
      <c r="S420" s="71">
        <v>0.17</v>
      </c>
      <c r="T420" s="72">
        <v>5</v>
      </c>
      <c r="U420" s="72">
        <v>17</v>
      </c>
      <c r="V420" s="78">
        <v>-12</v>
      </c>
      <c r="W420" s="78">
        <v>-2.04</v>
      </c>
      <c r="X420" s="78">
        <v>-2.04</v>
      </c>
      <c r="Y420" s="71">
        <v>4.4000000000000004</v>
      </c>
      <c r="Z420" s="72">
        <v>15.1</v>
      </c>
      <c r="AA420" s="78">
        <v>-10.6</v>
      </c>
      <c r="AB420" s="78">
        <v>-1.81</v>
      </c>
      <c r="AC420" s="78">
        <v>-0.31</v>
      </c>
      <c r="AD420" s="64" t="s">
        <v>25</v>
      </c>
    </row>
    <row r="421" spans="1:30" ht="17.25" thickBot="1">
      <c r="A421" s="73">
        <v>419</v>
      </c>
      <c r="B421" s="58" t="s">
        <v>305</v>
      </c>
      <c r="C421" s="59" t="s">
        <v>1850</v>
      </c>
      <c r="D421" s="70" t="s">
        <v>111</v>
      </c>
      <c r="E421" s="59" t="s">
        <v>75</v>
      </c>
      <c r="F421" s="70" t="s">
        <v>3885</v>
      </c>
      <c r="G421" s="70">
        <v>1996</v>
      </c>
      <c r="H421" s="60">
        <v>0</v>
      </c>
      <c r="I421" s="61"/>
      <c r="J421" s="61"/>
      <c r="K421" s="61">
        <v>0</v>
      </c>
      <c r="L421" s="61">
        <v>0</v>
      </c>
      <c r="M421" s="60">
        <v>0</v>
      </c>
      <c r="N421" s="61"/>
      <c r="O421" s="61">
        <v>0</v>
      </c>
      <c r="P421" s="60">
        <v>0</v>
      </c>
      <c r="Q421" s="61"/>
      <c r="R421" s="72">
        <v>5</v>
      </c>
      <c r="S421" s="71">
        <v>1</v>
      </c>
      <c r="T421" s="72">
        <v>2</v>
      </c>
      <c r="U421" s="72">
        <v>2</v>
      </c>
      <c r="V421" s="61">
        <v>0</v>
      </c>
      <c r="W421" s="61"/>
      <c r="X421" s="61"/>
      <c r="Y421" s="60"/>
      <c r="Z421" s="61"/>
      <c r="AA421" s="61"/>
      <c r="AB421" s="61"/>
      <c r="AC421" s="61"/>
      <c r="AD421" s="64" t="s">
        <v>25</v>
      </c>
    </row>
    <row r="422" spans="1:30" ht="17.25" thickBot="1">
      <c r="A422" s="73">
        <v>420</v>
      </c>
      <c r="B422" s="58" t="s">
        <v>306</v>
      </c>
      <c r="C422" s="59" t="s">
        <v>1822</v>
      </c>
      <c r="D422" s="70" t="s">
        <v>103</v>
      </c>
      <c r="E422" s="59" t="s">
        <v>65</v>
      </c>
      <c r="F422" s="70" t="s">
        <v>3735</v>
      </c>
      <c r="G422" s="70">
        <v>1996</v>
      </c>
      <c r="H422" s="71">
        <v>6</v>
      </c>
      <c r="I422" s="72">
        <v>480</v>
      </c>
      <c r="J422" s="72">
        <v>80</v>
      </c>
      <c r="K422" s="72">
        <v>88.9</v>
      </c>
      <c r="L422" s="72">
        <v>5.3</v>
      </c>
      <c r="M422" s="71">
        <v>6</v>
      </c>
      <c r="N422" s="72">
        <v>80</v>
      </c>
      <c r="O422" s="72">
        <v>4</v>
      </c>
      <c r="P422" s="60">
        <v>0</v>
      </c>
      <c r="Q422" s="61"/>
      <c r="R422" s="61">
        <v>0</v>
      </c>
      <c r="S422" s="71">
        <v>3</v>
      </c>
      <c r="T422" s="72">
        <v>15</v>
      </c>
      <c r="U422" s="72">
        <v>3</v>
      </c>
      <c r="V422" s="79">
        <v>12</v>
      </c>
      <c r="W422" s="79">
        <v>2.25</v>
      </c>
      <c r="X422" s="79">
        <v>0.75</v>
      </c>
      <c r="Y422" s="71">
        <v>12.8</v>
      </c>
      <c r="Z422" s="72">
        <v>3.7</v>
      </c>
      <c r="AA422" s="79">
        <v>9.1</v>
      </c>
      <c r="AB422" s="79">
        <v>1.7</v>
      </c>
      <c r="AC422" s="79">
        <v>1.93</v>
      </c>
      <c r="AD422" s="64" t="s">
        <v>25</v>
      </c>
    </row>
    <row r="423" spans="1:30" ht="17.25" thickBot="1">
      <c r="A423" s="73">
        <v>421</v>
      </c>
      <c r="B423" s="58" t="s">
        <v>2989</v>
      </c>
      <c r="C423" s="59" t="s">
        <v>1814</v>
      </c>
      <c r="D423" s="70" t="s">
        <v>102</v>
      </c>
      <c r="E423" s="59" t="s">
        <v>2352</v>
      </c>
      <c r="F423" s="70" t="s">
        <v>3736</v>
      </c>
      <c r="G423" s="70">
        <v>1989</v>
      </c>
      <c r="H423" s="71">
        <v>2</v>
      </c>
      <c r="I423" s="72">
        <v>28</v>
      </c>
      <c r="J423" s="72">
        <v>14</v>
      </c>
      <c r="K423" s="72">
        <v>6.2</v>
      </c>
      <c r="L423" s="72">
        <v>0.3</v>
      </c>
      <c r="M423" s="60">
        <v>0</v>
      </c>
      <c r="N423" s="61"/>
      <c r="O423" s="61">
        <v>0</v>
      </c>
      <c r="P423" s="71">
        <v>2</v>
      </c>
      <c r="Q423" s="72">
        <v>14</v>
      </c>
      <c r="R423" s="72">
        <v>2</v>
      </c>
      <c r="S423" s="60">
        <v>0</v>
      </c>
      <c r="T423" s="61">
        <v>0</v>
      </c>
      <c r="U423" s="61">
        <v>0</v>
      </c>
      <c r="V423" s="61">
        <v>0</v>
      </c>
      <c r="W423" s="61">
        <v>0</v>
      </c>
      <c r="X423" s="79">
        <v>1.92</v>
      </c>
      <c r="Y423" s="71">
        <v>0.9</v>
      </c>
      <c r="Z423" s="72">
        <v>0.5</v>
      </c>
      <c r="AA423" s="79">
        <v>0.4</v>
      </c>
      <c r="AB423" s="79">
        <v>1.18</v>
      </c>
      <c r="AC423" s="79">
        <v>2.1800000000000002</v>
      </c>
      <c r="AD423" s="64" t="s">
        <v>25</v>
      </c>
    </row>
    <row r="424" spans="1:30" ht="17.25" thickBot="1">
      <c r="A424" s="73">
        <v>422</v>
      </c>
      <c r="B424" s="58" t="s">
        <v>308</v>
      </c>
      <c r="C424" s="59" t="s">
        <v>1827</v>
      </c>
      <c r="D424" s="70" t="s">
        <v>104</v>
      </c>
      <c r="E424" s="59" t="s">
        <v>77</v>
      </c>
      <c r="F424" s="70" t="s">
        <v>3693</v>
      </c>
      <c r="G424" s="70">
        <v>1999</v>
      </c>
      <c r="H424" s="71">
        <v>4</v>
      </c>
      <c r="I424" s="72">
        <v>141</v>
      </c>
      <c r="J424" s="72">
        <v>35</v>
      </c>
      <c r="K424" s="72">
        <v>26.1</v>
      </c>
      <c r="L424" s="72">
        <v>1.6</v>
      </c>
      <c r="M424" s="71">
        <v>1</v>
      </c>
      <c r="N424" s="72">
        <v>60</v>
      </c>
      <c r="O424" s="61">
        <v>0</v>
      </c>
      <c r="P424" s="71">
        <v>3</v>
      </c>
      <c r="Q424" s="72">
        <v>27</v>
      </c>
      <c r="R424" s="72">
        <v>2</v>
      </c>
      <c r="S424" s="71">
        <v>1</v>
      </c>
      <c r="T424" s="72">
        <v>2</v>
      </c>
      <c r="U424" s="72">
        <v>2</v>
      </c>
      <c r="V424" s="61">
        <v>0</v>
      </c>
      <c r="W424" s="61">
        <v>0</v>
      </c>
      <c r="X424" s="61">
        <v>0</v>
      </c>
      <c r="Y424" s="71">
        <v>2.6</v>
      </c>
      <c r="Z424" s="72">
        <v>2.1</v>
      </c>
      <c r="AA424" s="79">
        <v>0.5</v>
      </c>
      <c r="AB424" s="79">
        <v>0.32</v>
      </c>
      <c r="AC424" s="78">
        <v>-0.31</v>
      </c>
      <c r="AD424" s="64" t="s">
        <v>25</v>
      </c>
    </row>
    <row r="425" spans="1:30" ht="17.25" thickBot="1">
      <c r="A425" s="73">
        <v>423</v>
      </c>
      <c r="B425" s="58" t="s">
        <v>309</v>
      </c>
      <c r="C425" s="59" t="s">
        <v>1823</v>
      </c>
      <c r="D425" s="70" t="s">
        <v>104</v>
      </c>
      <c r="E425" s="59" t="s">
        <v>71</v>
      </c>
      <c r="F425" s="70" t="s">
        <v>3737</v>
      </c>
      <c r="G425" s="70">
        <v>1998</v>
      </c>
      <c r="H425" s="71">
        <v>6</v>
      </c>
      <c r="I425" s="72">
        <v>463</v>
      </c>
      <c r="J425" s="72">
        <v>77</v>
      </c>
      <c r="K425" s="72">
        <v>85.7</v>
      </c>
      <c r="L425" s="72">
        <v>5.0999999999999996</v>
      </c>
      <c r="M425" s="71">
        <v>6</v>
      </c>
      <c r="N425" s="72">
        <v>77</v>
      </c>
      <c r="O425" s="72">
        <v>5</v>
      </c>
      <c r="P425" s="60">
        <v>0</v>
      </c>
      <c r="Q425" s="61"/>
      <c r="R425" s="61">
        <v>0</v>
      </c>
      <c r="S425" s="71">
        <v>2.33</v>
      </c>
      <c r="T425" s="72">
        <v>14</v>
      </c>
      <c r="U425" s="72">
        <v>5</v>
      </c>
      <c r="V425" s="79">
        <v>9</v>
      </c>
      <c r="W425" s="79">
        <v>1.75</v>
      </c>
      <c r="X425" s="79">
        <v>2.92</v>
      </c>
      <c r="Y425" s="71">
        <v>10.199999999999999</v>
      </c>
      <c r="Z425" s="72">
        <v>6.5</v>
      </c>
      <c r="AA425" s="79">
        <v>3.7</v>
      </c>
      <c r="AB425" s="79">
        <v>0.72</v>
      </c>
      <c r="AC425" s="79">
        <v>2.52</v>
      </c>
      <c r="AD425" s="64" t="s">
        <v>25</v>
      </c>
    </row>
    <row r="426" spans="1:30" ht="17.25" thickBot="1">
      <c r="A426" s="73">
        <v>424</v>
      </c>
      <c r="B426" s="58" t="s">
        <v>310</v>
      </c>
      <c r="C426" s="59" t="s">
        <v>1814</v>
      </c>
      <c r="D426" s="70" t="s">
        <v>103</v>
      </c>
      <c r="E426" s="59" t="s">
        <v>95</v>
      </c>
      <c r="F426" s="70" t="s">
        <v>3738</v>
      </c>
      <c r="G426" s="70">
        <v>1995</v>
      </c>
      <c r="H426" s="71">
        <v>3</v>
      </c>
      <c r="I426" s="72">
        <v>210</v>
      </c>
      <c r="J426" s="72">
        <v>70</v>
      </c>
      <c r="K426" s="72">
        <v>38.9</v>
      </c>
      <c r="L426" s="72">
        <v>2.2999999999999998</v>
      </c>
      <c r="M426" s="71">
        <v>3</v>
      </c>
      <c r="N426" s="72">
        <v>70</v>
      </c>
      <c r="O426" s="72">
        <v>1</v>
      </c>
      <c r="P426" s="60">
        <v>0</v>
      </c>
      <c r="Q426" s="61"/>
      <c r="R426" s="72">
        <v>3</v>
      </c>
      <c r="S426" s="71">
        <v>0.33</v>
      </c>
      <c r="T426" s="72">
        <v>2</v>
      </c>
      <c r="U426" s="72">
        <v>5</v>
      </c>
      <c r="V426" s="78">
        <v>-3</v>
      </c>
      <c r="W426" s="78">
        <v>-1.29</v>
      </c>
      <c r="X426" s="78">
        <v>-0.47</v>
      </c>
      <c r="Y426" s="71">
        <v>2.2000000000000002</v>
      </c>
      <c r="Z426" s="72">
        <v>5.4</v>
      </c>
      <c r="AA426" s="78">
        <v>-3.1</v>
      </c>
      <c r="AB426" s="78">
        <v>-1.35</v>
      </c>
      <c r="AC426" s="78">
        <v>-0.77</v>
      </c>
      <c r="AD426" s="64" t="s">
        <v>25</v>
      </c>
    </row>
    <row r="427" spans="1:30" ht="17.25" thickBot="1">
      <c r="A427" s="73">
        <v>425</v>
      </c>
      <c r="B427" s="58" t="s">
        <v>2727</v>
      </c>
      <c r="C427" s="59" t="s">
        <v>1859</v>
      </c>
      <c r="D427" s="70" t="s">
        <v>103</v>
      </c>
      <c r="E427" s="59" t="s">
        <v>2668</v>
      </c>
      <c r="F427" s="70" t="s">
        <v>3739</v>
      </c>
      <c r="G427" s="70">
        <v>1993</v>
      </c>
      <c r="H427" s="71">
        <v>5</v>
      </c>
      <c r="I427" s="72">
        <v>172</v>
      </c>
      <c r="J427" s="72">
        <v>34</v>
      </c>
      <c r="K427" s="72">
        <v>38.200000000000003</v>
      </c>
      <c r="L427" s="72">
        <v>1.9</v>
      </c>
      <c r="M427" s="71">
        <v>1</v>
      </c>
      <c r="N427" s="72">
        <v>87</v>
      </c>
      <c r="O427" s="61">
        <v>0</v>
      </c>
      <c r="P427" s="71">
        <v>4</v>
      </c>
      <c r="Q427" s="72">
        <v>21</v>
      </c>
      <c r="R427" s="61">
        <v>0</v>
      </c>
      <c r="S427" s="71">
        <v>0.2</v>
      </c>
      <c r="T427" s="72">
        <v>3</v>
      </c>
      <c r="U427" s="72">
        <v>4</v>
      </c>
      <c r="V427" s="78">
        <v>-1</v>
      </c>
      <c r="W427" s="78">
        <v>-0.52</v>
      </c>
      <c r="X427" s="79">
        <v>1.74</v>
      </c>
      <c r="Y427" s="71">
        <v>3.4</v>
      </c>
      <c r="Z427" s="72">
        <v>3.6</v>
      </c>
      <c r="AA427" s="78">
        <v>-0.2</v>
      </c>
      <c r="AB427" s="78">
        <v>-0.11</v>
      </c>
      <c r="AC427" s="79">
        <v>0.55000000000000004</v>
      </c>
      <c r="AD427" s="64" t="s">
        <v>25</v>
      </c>
    </row>
    <row r="428" spans="1:30" ht="17.25" thickBot="1">
      <c r="A428" s="73">
        <v>426</v>
      </c>
      <c r="B428" s="58" t="s">
        <v>94</v>
      </c>
      <c r="C428" s="59" t="s">
        <v>1843</v>
      </c>
      <c r="D428" s="70" t="s">
        <v>111</v>
      </c>
      <c r="E428" s="59" t="s">
        <v>93</v>
      </c>
      <c r="F428" s="70" t="s">
        <v>3347</v>
      </c>
      <c r="G428" s="70">
        <v>1993</v>
      </c>
      <c r="H428" s="71">
        <v>6</v>
      </c>
      <c r="I428" s="72">
        <v>540</v>
      </c>
      <c r="J428" s="72">
        <v>90</v>
      </c>
      <c r="K428" s="72">
        <v>100</v>
      </c>
      <c r="L428" s="72">
        <v>6</v>
      </c>
      <c r="M428" s="71">
        <v>6</v>
      </c>
      <c r="N428" s="72">
        <v>90</v>
      </c>
      <c r="O428" s="72">
        <v>6</v>
      </c>
      <c r="P428" s="60">
        <v>0</v>
      </c>
      <c r="Q428" s="61"/>
      <c r="R428" s="61">
        <v>0</v>
      </c>
      <c r="S428" s="71">
        <v>0.67</v>
      </c>
      <c r="T428" s="72">
        <v>6</v>
      </c>
      <c r="U428" s="72">
        <v>12</v>
      </c>
      <c r="V428" s="78">
        <v>-6</v>
      </c>
      <c r="W428" s="78">
        <v>-1</v>
      </c>
      <c r="X428" s="61"/>
      <c r="Y428" s="71">
        <v>7.7</v>
      </c>
      <c r="Z428" s="72">
        <v>12.5</v>
      </c>
      <c r="AA428" s="78">
        <v>-4.8</v>
      </c>
      <c r="AB428" s="78">
        <v>-0.79</v>
      </c>
      <c r="AC428" s="61"/>
      <c r="AD428" s="64" t="s">
        <v>25</v>
      </c>
    </row>
    <row r="429" spans="1:30" ht="17.25" thickBot="1">
      <c r="A429" s="73">
        <v>427</v>
      </c>
      <c r="B429" s="58" t="s">
        <v>311</v>
      </c>
      <c r="C429" s="59" t="s">
        <v>1814</v>
      </c>
      <c r="D429" s="70" t="s">
        <v>102</v>
      </c>
      <c r="E429" s="59" t="s">
        <v>63</v>
      </c>
      <c r="F429" s="70" t="s">
        <v>3740</v>
      </c>
      <c r="G429" s="70">
        <v>2001</v>
      </c>
      <c r="H429" s="71">
        <v>6</v>
      </c>
      <c r="I429" s="72">
        <v>537</v>
      </c>
      <c r="J429" s="72">
        <v>90</v>
      </c>
      <c r="K429" s="72">
        <v>99.4</v>
      </c>
      <c r="L429" s="72">
        <v>6</v>
      </c>
      <c r="M429" s="71">
        <v>6</v>
      </c>
      <c r="N429" s="72">
        <v>90</v>
      </c>
      <c r="O429" s="72">
        <v>4</v>
      </c>
      <c r="P429" s="60">
        <v>0</v>
      </c>
      <c r="Q429" s="61"/>
      <c r="R429" s="61">
        <v>0</v>
      </c>
      <c r="S429" s="71">
        <v>2.33</v>
      </c>
      <c r="T429" s="72">
        <v>11</v>
      </c>
      <c r="U429" s="72">
        <v>6</v>
      </c>
      <c r="V429" s="79">
        <v>5</v>
      </c>
      <c r="W429" s="79">
        <v>0.84</v>
      </c>
      <c r="X429" s="79">
        <v>0.84</v>
      </c>
      <c r="Y429" s="71">
        <v>11.1</v>
      </c>
      <c r="Z429" s="72">
        <v>5.0999999999999996</v>
      </c>
      <c r="AA429" s="79">
        <v>6</v>
      </c>
      <c r="AB429" s="79">
        <v>1</v>
      </c>
      <c r="AC429" s="79">
        <v>11.38</v>
      </c>
      <c r="AD429" s="64" t="s">
        <v>25</v>
      </c>
    </row>
    <row r="430" spans="1:30" ht="17.25" thickBot="1">
      <c r="A430" s="73">
        <v>428</v>
      </c>
      <c r="B430" s="58" t="s">
        <v>312</v>
      </c>
      <c r="C430" s="59" t="s">
        <v>1851</v>
      </c>
      <c r="D430" s="70" t="s">
        <v>102</v>
      </c>
      <c r="E430" s="59" t="s">
        <v>79</v>
      </c>
      <c r="F430" s="70" t="s">
        <v>3741</v>
      </c>
      <c r="G430" s="70">
        <v>1992</v>
      </c>
      <c r="H430" s="71">
        <v>6</v>
      </c>
      <c r="I430" s="72">
        <v>520</v>
      </c>
      <c r="J430" s="72">
        <v>87</v>
      </c>
      <c r="K430" s="72">
        <v>96.3</v>
      </c>
      <c r="L430" s="72">
        <v>5.8</v>
      </c>
      <c r="M430" s="71">
        <v>6</v>
      </c>
      <c r="N430" s="72">
        <v>87</v>
      </c>
      <c r="O430" s="72">
        <v>3</v>
      </c>
      <c r="P430" s="60">
        <v>0</v>
      </c>
      <c r="Q430" s="61"/>
      <c r="R430" s="61">
        <v>0</v>
      </c>
      <c r="S430" s="71">
        <v>2.67</v>
      </c>
      <c r="T430" s="72">
        <v>15</v>
      </c>
      <c r="U430" s="72">
        <v>5</v>
      </c>
      <c r="V430" s="79">
        <v>10</v>
      </c>
      <c r="W430" s="79">
        <v>1.73</v>
      </c>
      <c r="X430" s="79">
        <v>1.73</v>
      </c>
      <c r="Y430" s="71">
        <v>13</v>
      </c>
      <c r="Z430" s="72">
        <v>6.7</v>
      </c>
      <c r="AA430" s="79">
        <v>6.3</v>
      </c>
      <c r="AB430" s="79">
        <v>1.0900000000000001</v>
      </c>
      <c r="AC430" s="79">
        <v>1.47</v>
      </c>
      <c r="AD430" s="64" t="s">
        <v>25</v>
      </c>
    </row>
    <row r="431" spans="1:30" ht="17.25" thickBot="1">
      <c r="A431" s="73">
        <v>429</v>
      </c>
      <c r="B431" s="58" t="s">
        <v>313</v>
      </c>
      <c r="C431" s="59" t="s">
        <v>1816</v>
      </c>
      <c r="D431" s="70" t="s">
        <v>104</v>
      </c>
      <c r="E431" s="59" t="s">
        <v>63</v>
      </c>
      <c r="F431" s="70" t="s">
        <v>3742</v>
      </c>
      <c r="G431" s="70">
        <v>2001</v>
      </c>
      <c r="H431" s="71">
        <v>6</v>
      </c>
      <c r="I431" s="72">
        <v>540</v>
      </c>
      <c r="J431" s="72">
        <v>90</v>
      </c>
      <c r="K431" s="72">
        <v>100</v>
      </c>
      <c r="L431" s="72">
        <v>6</v>
      </c>
      <c r="M431" s="71">
        <v>6</v>
      </c>
      <c r="N431" s="72">
        <v>90</v>
      </c>
      <c r="O431" s="72">
        <v>6</v>
      </c>
      <c r="P431" s="60">
        <v>0</v>
      </c>
      <c r="Q431" s="61"/>
      <c r="R431" s="61">
        <v>0</v>
      </c>
      <c r="S431" s="71">
        <v>2.33</v>
      </c>
      <c r="T431" s="72">
        <v>11</v>
      </c>
      <c r="U431" s="72">
        <v>6</v>
      </c>
      <c r="V431" s="79">
        <v>5</v>
      </c>
      <c r="W431" s="79">
        <v>0.83</v>
      </c>
      <c r="X431" s="61"/>
      <c r="Y431" s="71">
        <v>11.1</v>
      </c>
      <c r="Z431" s="72">
        <v>5.5</v>
      </c>
      <c r="AA431" s="79">
        <v>5.6</v>
      </c>
      <c r="AB431" s="79">
        <v>0.94</v>
      </c>
      <c r="AC431" s="61"/>
      <c r="AD431" s="64" t="s">
        <v>25</v>
      </c>
    </row>
    <row r="432" spans="1:30" ht="17.25" thickBot="1">
      <c r="A432" s="73">
        <v>430</v>
      </c>
      <c r="B432" s="58" t="s">
        <v>3358</v>
      </c>
      <c r="C432" s="59" t="s">
        <v>1846</v>
      </c>
      <c r="D432" s="70" t="s">
        <v>103</v>
      </c>
      <c r="E432" s="59" t="s">
        <v>2668</v>
      </c>
      <c r="F432" s="70" t="s">
        <v>3743</v>
      </c>
      <c r="G432" s="70">
        <v>1999</v>
      </c>
      <c r="H432" s="71">
        <v>2</v>
      </c>
      <c r="I432" s="72">
        <v>129</v>
      </c>
      <c r="J432" s="72">
        <v>65</v>
      </c>
      <c r="K432" s="72">
        <v>28.7</v>
      </c>
      <c r="L432" s="72">
        <v>1.4</v>
      </c>
      <c r="M432" s="71">
        <v>2</v>
      </c>
      <c r="N432" s="72">
        <v>65</v>
      </c>
      <c r="O432" s="61">
        <v>0</v>
      </c>
      <c r="P432" s="60">
        <v>0</v>
      </c>
      <c r="Q432" s="61"/>
      <c r="R432" s="61">
        <v>0</v>
      </c>
      <c r="S432" s="71">
        <v>0.5</v>
      </c>
      <c r="T432" s="61">
        <v>0</v>
      </c>
      <c r="U432" s="72">
        <v>2</v>
      </c>
      <c r="V432" s="78">
        <v>-2</v>
      </c>
      <c r="W432" s="78">
        <v>-1.4</v>
      </c>
      <c r="X432" s="79">
        <v>0.28999999999999998</v>
      </c>
      <c r="Y432" s="71">
        <v>1.6</v>
      </c>
      <c r="Z432" s="72">
        <v>1</v>
      </c>
      <c r="AA432" s="79">
        <v>0.5</v>
      </c>
      <c r="AB432" s="79">
        <v>0.36</v>
      </c>
      <c r="AC432" s="79">
        <v>1.1299999999999999</v>
      </c>
      <c r="AD432" s="64" t="s">
        <v>25</v>
      </c>
    </row>
    <row r="433" spans="1:30" ht="17.25" thickBot="1">
      <c r="A433" s="73">
        <v>431</v>
      </c>
      <c r="B433" s="58" t="s">
        <v>314</v>
      </c>
      <c r="C433" s="59" t="s">
        <v>1848</v>
      </c>
      <c r="D433" s="70" t="s">
        <v>104</v>
      </c>
      <c r="E433" s="59" t="s">
        <v>71</v>
      </c>
      <c r="F433" s="70" t="s">
        <v>3744</v>
      </c>
      <c r="G433" s="70">
        <v>1996</v>
      </c>
      <c r="H433" s="71">
        <v>1</v>
      </c>
      <c r="I433" s="72">
        <v>77</v>
      </c>
      <c r="J433" s="72">
        <v>77</v>
      </c>
      <c r="K433" s="72">
        <v>14.3</v>
      </c>
      <c r="L433" s="72">
        <v>0.9</v>
      </c>
      <c r="M433" s="60">
        <v>0</v>
      </c>
      <c r="N433" s="61"/>
      <c r="O433" s="61">
        <v>0</v>
      </c>
      <c r="P433" s="71">
        <v>1</v>
      </c>
      <c r="Q433" s="72">
        <v>77</v>
      </c>
      <c r="R433" s="72">
        <v>3</v>
      </c>
      <c r="S433" s="71">
        <v>1</v>
      </c>
      <c r="T433" s="72">
        <v>1</v>
      </c>
      <c r="U433" s="72">
        <v>2</v>
      </c>
      <c r="V433" s="78">
        <v>-1</v>
      </c>
      <c r="W433" s="78">
        <v>-1.17</v>
      </c>
      <c r="X433" s="78">
        <v>-2.92</v>
      </c>
      <c r="Y433" s="71">
        <v>0.7</v>
      </c>
      <c r="Z433" s="72">
        <v>2.2000000000000002</v>
      </c>
      <c r="AA433" s="78">
        <v>-1.5</v>
      </c>
      <c r="AB433" s="78">
        <v>-1.8</v>
      </c>
      <c r="AC433" s="78">
        <v>-2.52</v>
      </c>
      <c r="AD433" s="64" t="s">
        <v>25</v>
      </c>
    </row>
    <row r="434" spans="1:30" ht="17.25" thickBot="1">
      <c r="A434" s="73">
        <v>432</v>
      </c>
      <c r="B434" s="58" t="s">
        <v>74</v>
      </c>
      <c r="C434" s="59" t="s">
        <v>1822</v>
      </c>
      <c r="D434" s="70" t="s">
        <v>111</v>
      </c>
      <c r="E434" s="59" t="s">
        <v>81</v>
      </c>
      <c r="F434" s="70" t="s">
        <v>3745</v>
      </c>
      <c r="G434" s="70">
        <v>1997</v>
      </c>
      <c r="H434" s="71">
        <v>6</v>
      </c>
      <c r="I434" s="72">
        <v>540</v>
      </c>
      <c r="J434" s="72">
        <v>90</v>
      </c>
      <c r="K434" s="72">
        <v>100</v>
      </c>
      <c r="L434" s="72">
        <v>6</v>
      </c>
      <c r="M434" s="71">
        <v>6</v>
      </c>
      <c r="N434" s="72">
        <v>90</v>
      </c>
      <c r="O434" s="72">
        <v>6</v>
      </c>
      <c r="P434" s="60">
        <v>0</v>
      </c>
      <c r="Q434" s="61"/>
      <c r="R434" s="61">
        <v>0</v>
      </c>
      <c r="S434" s="71">
        <v>0.83</v>
      </c>
      <c r="T434" s="72">
        <v>5</v>
      </c>
      <c r="U434" s="72">
        <v>6</v>
      </c>
      <c r="V434" s="78">
        <v>-1</v>
      </c>
      <c r="W434" s="78">
        <v>-0.17</v>
      </c>
      <c r="X434" s="61"/>
      <c r="Y434" s="71">
        <v>11.5</v>
      </c>
      <c r="Z434" s="72">
        <v>6.3</v>
      </c>
      <c r="AA434" s="79">
        <v>5.2</v>
      </c>
      <c r="AB434" s="79">
        <v>0.87</v>
      </c>
      <c r="AC434" s="61"/>
      <c r="AD434" s="64" t="s">
        <v>25</v>
      </c>
    </row>
    <row r="435" spans="1:30" ht="17.25" thickBot="1">
      <c r="A435" s="73">
        <v>433</v>
      </c>
      <c r="B435" s="58" t="s">
        <v>315</v>
      </c>
      <c r="C435" s="59" t="s">
        <v>1814</v>
      </c>
      <c r="D435" s="70" t="s">
        <v>1821</v>
      </c>
      <c r="E435" s="59" t="s">
        <v>69</v>
      </c>
      <c r="F435" s="70" t="s">
        <v>3746</v>
      </c>
      <c r="G435" s="70">
        <v>2000</v>
      </c>
      <c r="H435" s="71">
        <v>3</v>
      </c>
      <c r="I435" s="72">
        <v>79</v>
      </c>
      <c r="J435" s="72">
        <v>26</v>
      </c>
      <c r="K435" s="72">
        <v>14.6</v>
      </c>
      <c r="L435" s="72">
        <v>0.9</v>
      </c>
      <c r="M435" s="60">
        <v>0</v>
      </c>
      <c r="N435" s="61"/>
      <c r="O435" s="61">
        <v>0</v>
      </c>
      <c r="P435" s="71">
        <v>3</v>
      </c>
      <c r="Q435" s="72">
        <v>26</v>
      </c>
      <c r="R435" s="61">
        <v>0</v>
      </c>
      <c r="S435" s="71">
        <v>2</v>
      </c>
      <c r="T435" s="72">
        <v>2</v>
      </c>
      <c r="U435" s="72">
        <v>1</v>
      </c>
      <c r="V435" s="79">
        <v>1</v>
      </c>
      <c r="W435" s="79">
        <v>1.1399999999999999</v>
      </c>
      <c r="X435" s="79">
        <v>1.92</v>
      </c>
      <c r="Y435" s="71">
        <v>2.6</v>
      </c>
      <c r="Z435" s="72">
        <v>1.9</v>
      </c>
      <c r="AA435" s="79">
        <v>0.8</v>
      </c>
      <c r="AB435" s="79">
        <v>0.89</v>
      </c>
      <c r="AC435" s="79">
        <v>1.1000000000000001</v>
      </c>
      <c r="AD435" s="64" t="s">
        <v>25</v>
      </c>
    </row>
    <row r="436" spans="1:30" ht="17.25" thickBot="1">
      <c r="A436" s="73">
        <v>434</v>
      </c>
      <c r="B436" s="58" t="s">
        <v>3359</v>
      </c>
      <c r="C436" s="59" t="s">
        <v>1832</v>
      </c>
      <c r="D436" s="70" t="s">
        <v>103</v>
      </c>
      <c r="E436" s="59" t="s">
        <v>87</v>
      </c>
      <c r="F436" s="70" t="s">
        <v>3363</v>
      </c>
      <c r="G436" s="70">
        <v>1997</v>
      </c>
      <c r="H436" s="71">
        <v>2</v>
      </c>
      <c r="I436" s="72">
        <v>145</v>
      </c>
      <c r="J436" s="72">
        <v>73</v>
      </c>
      <c r="K436" s="72">
        <v>26.9</v>
      </c>
      <c r="L436" s="72">
        <v>1.6</v>
      </c>
      <c r="M436" s="71">
        <v>2</v>
      </c>
      <c r="N436" s="72">
        <v>73</v>
      </c>
      <c r="O436" s="72">
        <v>1</v>
      </c>
      <c r="P436" s="60">
        <v>0</v>
      </c>
      <c r="Q436" s="61"/>
      <c r="R436" s="61">
        <v>0</v>
      </c>
      <c r="S436" s="71">
        <v>0.5</v>
      </c>
      <c r="T436" s="72">
        <v>1</v>
      </c>
      <c r="U436" s="72">
        <v>3</v>
      </c>
      <c r="V436" s="78">
        <v>-2</v>
      </c>
      <c r="W436" s="78">
        <v>-1.24</v>
      </c>
      <c r="X436" s="78">
        <v>-1.24</v>
      </c>
      <c r="Y436" s="71">
        <v>1</v>
      </c>
      <c r="Z436" s="72">
        <v>1.3</v>
      </c>
      <c r="AA436" s="78">
        <v>-0.4</v>
      </c>
      <c r="AB436" s="78">
        <v>-0.23</v>
      </c>
      <c r="AC436" s="79">
        <v>0.16</v>
      </c>
      <c r="AD436" s="64" t="s">
        <v>25</v>
      </c>
    </row>
    <row r="437" spans="1:30" ht="17.25" thickBot="1">
      <c r="A437" s="73">
        <v>435</v>
      </c>
      <c r="B437" s="58" t="s">
        <v>2765</v>
      </c>
      <c r="C437" s="59" t="s">
        <v>1824</v>
      </c>
      <c r="D437" s="70" t="s">
        <v>103</v>
      </c>
      <c r="E437" s="59" t="s">
        <v>81</v>
      </c>
      <c r="F437" s="70" t="s">
        <v>3886</v>
      </c>
      <c r="G437" s="70">
        <v>2004</v>
      </c>
      <c r="H437" s="60">
        <v>0</v>
      </c>
      <c r="I437" s="61"/>
      <c r="J437" s="61"/>
      <c r="K437" s="61"/>
      <c r="L437" s="61"/>
      <c r="M437" s="60">
        <v>0</v>
      </c>
      <c r="N437" s="61"/>
      <c r="O437" s="61">
        <v>0</v>
      </c>
      <c r="P437" s="60">
        <v>0</v>
      </c>
      <c r="Q437" s="61"/>
      <c r="R437" s="72">
        <v>1</v>
      </c>
      <c r="S437" s="60"/>
      <c r="T437" s="61"/>
      <c r="U437" s="61"/>
      <c r="V437" s="61"/>
      <c r="W437" s="61"/>
      <c r="X437" s="61"/>
      <c r="Y437" s="60"/>
      <c r="Z437" s="61"/>
      <c r="AA437" s="61"/>
      <c r="AB437" s="61"/>
      <c r="AC437" s="61"/>
      <c r="AD437" s="64" t="s">
        <v>25</v>
      </c>
    </row>
    <row r="438" spans="1:30" ht="17.25" thickBot="1">
      <c r="A438" s="73">
        <v>436</v>
      </c>
      <c r="B438" s="58" t="s">
        <v>2765</v>
      </c>
      <c r="C438" s="59" t="s">
        <v>1824</v>
      </c>
      <c r="D438" s="70" t="s">
        <v>103</v>
      </c>
      <c r="E438" s="59" t="s">
        <v>87</v>
      </c>
      <c r="F438" s="70" t="s">
        <v>3886</v>
      </c>
      <c r="G438" s="70">
        <v>2004</v>
      </c>
      <c r="H438" s="60">
        <v>0</v>
      </c>
      <c r="I438" s="61"/>
      <c r="J438" s="61"/>
      <c r="K438" s="61"/>
      <c r="L438" s="61"/>
      <c r="M438" s="60">
        <v>0</v>
      </c>
      <c r="N438" s="61"/>
      <c r="O438" s="61">
        <v>0</v>
      </c>
      <c r="P438" s="60">
        <v>0</v>
      </c>
      <c r="Q438" s="61"/>
      <c r="R438" s="72">
        <v>1</v>
      </c>
      <c r="S438" s="60"/>
      <c r="T438" s="61"/>
      <c r="U438" s="61"/>
      <c r="V438" s="61"/>
      <c r="W438" s="61"/>
      <c r="X438" s="61"/>
      <c r="Y438" s="60"/>
      <c r="Z438" s="61"/>
      <c r="AA438" s="61"/>
      <c r="AB438" s="61"/>
      <c r="AC438" s="61"/>
      <c r="AD438" s="64" t="s">
        <v>25</v>
      </c>
    </row>
    <row r="439" spans="1:30" ht="17.25" thickBot="1">
      <c r="A439" s="73">
        <v>437</v>
      </c>
      <c r="B439" s="58" t="s">
        <v>316</v>
      </c>
      <c r="C439" s="59" t="s">
        <v>1822</v>
      </c>
      <c r="D439" s="70" t="s">
        <v>1821</v>
      </c>
      <c r="E439" s="59" t="s">
        <v>93</v>
      </c>
      <c r="F439" s="70" t="s">
        <v>3747</v>
      </c>
      <c r="G439" s="70">
        <v>1992</v>
      </c>
      <c r="H439" s="71">
        <v>4</v>
      </c>
      <c r="I439" s="72">
        <v>173</v>
      </c>
      <c r="J439" s="72">
        <v>43</v>
      </c>
      <c r="K439" s="72">
        <v>32</v>
      </c>
      <c r="L439" s="72">
        <v>1.9</v>
      </c>
      <c r="M439" s="71">
        <v>2</v>
      </c>
      <c r="N439" s="72">
        <v>61</v>
      </c>
      <c r="O439" s="61">
        <v>0</v>
      </c>
      <c r="P439" s="71">
        <v>2</v>
      </c>
      <c r="Q439" s="72">
        <v>26</v>
      </c>
      <c r="R439" s="72">
        <v>2</v>
      </c>
      <c r="S439" s="71">
        <v>0.75</v>
      </c>
      <c r="T439" s="72">
        <v>2</v>
      </c>
      <c r="U439" s="72">
        <v>1</v>
      </c>
      <c r="V439" s="79">
        <v>1</v>
      </c>
      <c r="W439" s="79">
        <v>0.52</v>
      </c>
      <c r="X439" s="79">
        <v>2.2400000000000002</v>
      </c>
      <c r="Y439" s="71">
        <v>3.3</v>
      </c>
      <c r="Z439" s="72">
        <v>2.4</v>
      </c>
      <c r="AA439" s="79">
        <v>0.9</v>
      </c>
      <c r="AB439" s="79">
        <v>0.48</v>
      </c>
      <c r="AC439" s="79">
        <v>1.87</v>
      </c>
      <c r="AD439" s="64" t="s">
        <v>25</v>
      </c>
    </row>
    <row r="440" spans="1:30" ht="17.25" thickBot="1">
      <c r="A440" s="73">
        <v>438</v>
      </c>
      <c r="B440" s="58" t="s">
        <v>317</v>
      </c>
      <c r="C440" s="59" t="s">
        <v>1838</v>
      </c>
      <c r="D440" s="70" t="s">
        <v>1821</v>
      </c>
      <c r="E440" s="59" t="s">
        <v>77</v>
      </c>
      <c r="F440" s="70" t="s">
        <v>3748</v>
      </c>
      <c r="G440" s="70">
        <v>2001</v>
      </c>
      <c r="H440" s="71">
        <v>5</v>
      </c>
      <c r="I440" s="72">
        <v>257</v>
      </c>
      <c r="J440" s="72">
        <v>51</v>
      </c>
      <c r="K440" s="72">
        <v>47.6</v>
      </c>
      <c r="L440" s="72">
        <v>2.9</v>
      </c>
      <c r="M440" s="71">
        <v>3</v>
      </c>
      <c r="N440" s="72">
        <v>73</v>
      </c>
      <c r="O440" s="61">
        <v>0</v>
      </c>
      <c r="P440" s="71">
        <v>2</v>
      </c>
      <c r="Q440" s="72">
        <v>19</v>
      </c>
      <c r="R440" s="61">
        <v>0</v>
      </c>
      <c r="S440" s="71">
        <v>1.2</v>
      </c>
      <c r="T440" s="72">
        <v>4</v>
      </c>
      <c r="U440" s="72">
        <v>2</v>
      </c>
      <c r="V440" s="79">
        <v>2</v>
      </c>
      <c r="W440" s="79">
        <v>0.7</v>
      </c>
      <c r="X440" s="79">
        <v>1.34</v>
      </c>
      <c r="Y440" s="71">
        <v>4.4000000000000004</v>
      </c>
      <c r="Z440" s="72">
        <v>2.4</v>
      </c>
      <c r="AA440" s="79">
        <v>2</v>
      </c>
      <c r="AB440" s="79">
        <v>0.71</v>
      </c>
      <c r="AC440" s="79">
        <v>0.3</v>
      </c>
      <c r="AD440" s="64" t="s">
        <v>25</v>
      </c>
    </row>
    <row r="441" spans="1:30" ht="17.25" thickBot="1">
      <c r="A441" s="73">
        <v>439</v>
      </c>
      <c r="B441" s="58" t="s">
        <v>318</v>
      </c>
      <c r="C441" s="59" t="s">
        <v>1819</v>
      </c>
      <c r="D441" s="70" t="s">
        <v>104</v>
      </c>
      <c r="E441" s="59" t="s">
        <v>67</v>
      </c>
      <c r="F441" s="70" t="s">
        <v>3619</v>
      </c>
      <c r="G441" s="70">
        <v>1991</v>
      </c>
      <c r="H441" s="71">
        <v>6</v>
      </c>
      <c r="I441" s="72">
        <v>540</v>
      </c>
      <c r="J441" s="72">
        <v>90</v>
      </c>
      <c r="K441" s="72">
        <v>100</v>
      </c>
      <c r="L441" s="72">
        <v>6</v>
      </c>
      <c r="M441" s="71">
        <v>6</v>
      </c>
      <c r="N441" s="72">
        <v>90</v>
      </c>
      <c r="O441" s="72">
        <v>6</v>
      </c>
      <c r="P441" s="60">
        <v>0</v>
      </c>
      <c r="Q441" s="61"/>
      <c r="R441" s="61">
        <v>0</v>
      </c>
      <c r="S441" s="71">
        <v>1.5</v>
      </c>
      <c r="T441" s="72">
        <v>16</v>
      </c>
      <c r="U441" s="72">
        <v>7</v>
      </c>
      <c r="V441" s="79">
        <v>9</v>
      </c>
      <c r="W441" s="79">
        <v>1.5</v>
      </c>
      <c r="X441" s="61"/>
      <c r="Y441" s="71">
        <v>12.1</v>
      </c>
      <c r="Z441" s="72">
        <v>6.4</v>
      </c>
      <c r="AA441" s="79">
        <v>5.8</v>
      </c>
      <c r="AB441" s="79">
        <v>0.96</v>
      </c>
      <c r="AC441" s="61"/>
      <c r="AD441" s="64" t="s">
        <v>25</v>
      </c>
    </row>
    <row r="442" spans="1:30" ht="17.25" thickBot="1">
      <c r="A442" s="73">
        <v>440</v>
      </c>
      <c r="B442" s="58" t="s">
        <v>319</v>
      </c>
      <c r="C442" s="59" t="s">
        <v>1826</v>
      </c>
      <c r="D442" s="70" t="s">
        <v>1821</v>
      </c>
      <c r="E442" s="59" t="s">
        <v>85</v>
      </c>
      <c r="F442" s="70" t="s">
        <v>3749</v>
      </c>
      <c r="G442" s="70">
        <v>1992</v>
      </c>
      <c r="H442" s="71">
        <v>6</v>
      </c>
      <c r="I442" s="72">
        <v>462</v>
      </c>
      <c r="J442" s="72">
        <v>77</v>
      </c>
      <c r="K442" s="72">
        <v>85.6</v>
      </c>
      <c r="L442" s="72">
        <v>5.0999999999999996</v>
      </c>
      <c r="M442" s="71">
        <v>6</v>
      </c>
      <c r="N442" s="72">
        <v>77</v>
      </c>
      <c r="O442" s="72">
        <v>2</v>
      </c>
      <c r="P442" s="60">
        <v>0</v>
      </c>
      <c r="Q442" s="61"/>
      <c r="R442" s="61">
        <v>0</v>
      </c>
      <c r="S442" s="71">
        <v>1.33</v>
      </c>
      <c r="T442" s="72">
        <v>3</v>
      </c>
      <c r="U442" s="72">
        <v>6</v>
      </c>
      <c r="V442" s="78">
        <v>-3</v>
      </c>
      <c r="W442" s="78">
        <v>-0.57999999999999996</v>
      </c>
      <c r="X442" s="78">
        <v>-2.89</v>
      </c>
      <c r="Y442" s="71">
        <v>5.4</v>
      </c>
      <c r="Z442" s="72">
        <v>7.2</v>
      </c>
      <c r="AA442" s="78">
        <v>-1.8</v>
      </c>
      <c r="AB442" s="78">
        <v>-0.34</v>
      </c>
      <c r="AC442" s="78">
        <v>-1.17</v>
      </c>
      <c r="AD442" s="64" t="s">
        <v>25</v>
      </c>
    </row>
    <row r="443" spans="1:30" ht="17.25" thickBot="1">
      <c r="A443" s="73">
        <v>441</v>
      </c>
      <c r="B443" s="58" t="s">
        <v>320</v>
      </c>
      <c r="C443" s="59" t="s">
        <v>1843</v>
      </c>
      <c r="D443" s="70" t="s">
        <v>104</v>
      </c>
      <c r="E443" s="59" t="s">
        <v>93</v>
      </c>
      <c r="F443" s="70" t="s">
        <v>3750</v>
      </c>
      <c r="G443" s="70">
        <v>1993</v>
      </c>
      <c r="H443" s="71">
        <v>6</v>
      </c>
      <c r="I443" s="72">
        <v>533</v>
      </c>
      <c r="J443" s="72">
        <v>89</v>
      </c>
      <c r="K443" s="72">
        <v>98.7</v>
      </c>
      <c r="L443" s="72">
        <v>5.9</v>
      </c>
      <c r="M443" s="71">
        <v>6</v>
      </c>
      <c r="N443" s="72">
        <v>89</v>
      </c>
      <c r="O443" s="72">
        <v>5</v>
      </c>
      <c r="P443" s="60">
        <v>0</v>
      </c>
      <c r="Q443" s="61"/>
      <c r="R443" s="61">
        <v>0</v>
      </c>
      <c r="S443" s="71">
        <v>0.67</v>
      </c>
      <c r="T443" s="72">
        <v>6</v>
      </c>
      <c r="U443" s="72">
        <v>12</v>
      </c>
      <c r="V443" s="78">
        <v>-6</v>
      </c>
      <c r="W443" s="78">
        <v>-1.01</v>
      </c>
      <c r="X443" s="78">
        <v>-1.01</v>
      </c>
      <c r="Y443" s="71">
        <v>7.7</v>
      </c>
      <c r="Z443" s="72">
        <v>12.1</v>
      </c>
      <c r="AA443" s="78">
        <v>-4.4000000000000004</v>
      </c>
      <c r="AB443" s="78">
        <v>-0.74</v>
      </c>
      <c r="AC443" s="79">
        <v>4.3099999999999996</v>
      </c>
      <c r="AD443" s="64" t="s">
        <v>25</v>
      </c>
    </row>
    <row r="444" spans="1:30" ht="17.25" thickBot="1">
      <c r="A444" s="73">
        <v>442</v>
      </c>
      <c r="B444" s="58" t="s">
        <v>1783</v>
      </c>
      <c r="C444" s="59" t="s">
        <v>1826</v>
      </c>
      <c r="D444" s="70" t="s">
        <v>102</v>
      </c>
      <c r="E444" s="59" t="s">
        <v>95</v>
      </c>
      <c r="F444" s="70" t="s">
        <v>3751</v>
      </c>
      <c r="G444" s="70">
        <v>2000</v>
      </c>
      <c r="H444" s="71">
        <v>5</v>
      </c>
      <c r="I444" s="72">
        <v>249</v>
      </c>
      <c r="J444" s="72">
        <v>50</v>
      </c>
      <c r="K444" s="72">
        <v>46.1</v>
      </c>
      <c r="L444" s="72">
        <v>2.8</v>
      </c>
      <c r="M444" s="71">
        <v>3</v>
      </c>
      <c r="N444" s="72">
        <v>69</v>
      </c>
      <c r="O444" s="61">
        <v>0</v>
      </c>
      <c r="P444" s="71">
        <v>2</v>
      </c>
      <c r="Q444" s="72">
        <v>22</v>
      </c>
      <c r="R444" s="72">
        <v>1</v>
      </c>
      <c r="S444" s="71">
        <v>0.4</v>
      </c>
      <c r="T444" s="72">
        <v>3</v>
      </c>
      <c r="U444" s="72">
        <v>7</v>
      </c>
      <c r="V444" s="78">
        <v>-4</v>
      </c>
      <c r="W444" s="78">
        <v>-1.45</v>
      </c>
      <c r="X444" s="78">
        <v>-0.83</v>
      </c>
      <c r="Y444" s="71">
        <v>3.8</v>
      </c>
      <c r="Z444" s="72">
        <v>6.9</v>
      </c>
      <c r="AA444" s="78">
        <v>-3.2</v>
      </c>
      <c r="AB444" s="78">
        <v>-1.1399999999999999</v>
      </c>
      <c r="AC444" s="78">
        <v>-0.49</v>
      </c>
      <c r="AD444" s="64" t="s">
        <v>25</v>
      </c>
    </row>
    <row r="445" spans="1:30" ht="17.25" thickBot="1">
      <c r="A445" s="73">
        <v>443</v>
      </c>
      <c r="B445" s="58" t="s">
        <v>321</v>
      </c>
      <c r="C445" s="59" t="s">
        <v>1823</v>
      </c>
      <c r="D445" s="70" t="s">
        <v>104</v>
      </c>
      <c r="E445" s="59" t="s">
        <v>95</v>
      </c>
      <c r="F445" s="70" t="s">
        <v>3731</v>
      </c>
      <c r="G445" s="70">
        <v>1997</v>
      </c>
      <c r="H445" s="71">
        <v>5</v>
      </c>
      <c r="I445" s="72">
        <v>257</v>
      </c>
      <c r="J445" s="72">
        <v>51</v>
      </c>
      <c r="K445" s="72">
        <v>47.6</v>
      </c>
      <c r="L445" s="72">
        <v>2.9</v>
      </c>
      <c r="M445" s="71">
        <v>3</v>
      </c>
      <c r="N445" s="72">
        <v>77</v>
      </c>
      <c r="O445" s="72">
        <v>1</v>
      </c>
      <c r="P445" s="71">
        <v>2</v>
      </c>
      <c r="Q445" s="72">
        <v>13</v>
      </c>
      <c r="R445" s="72">
        <v>1</v>
      </c>
      <c r="S445" s="71">
        <v>0.6</v>
      </c>
      <c r="T445" s="72">
        <v>3</v>
      </c>
      <c r="U445" s="72">
        <v>6</v>
      </c>
      <c r="V445" s="78">
        <v>-3</v>
      </c>
      <c r="W445" s="78">
        <v>-1.05</v>
      </c>
      <c r="X445" s="78">
        <v>-0.1</v>
      </c>
      <c r="Y445" s="71">
        <v>3.8</v>
      </c>
      <c r="Z445" s="72">
        <v>7.5</v>
      </c>
      <c r="AA445" s="78">
        <v>-3.7</v>
      </c>
      <c r="AB445" s="78">
        <v>-1.29</v>
      </c>
      <c r="AC445" s="78">
        <v>-0.79</v>
      </c>
      <c r="AD445" s="64" t="s">
        <v>25</v>
      </c>
    </row>
    <row r="446" spans="1:30" ht="17.25" thickBot="1">
      <c r="A446" s="73">
        <v>444</v>
      </c>
      <c r="B446" s="58" t="s">
        <v>2766</v>
      </c>
      <c r="C446" s="59" t="s">
        <v>1814</v>
      </c>
      <c r="D446" s="70" t="s">
        <v>104</v>
      </c>
      <c r="E446" s="59" t="s">
        <v>2353</v>
      </c>
      <c r="F446" s="70" t="s">
        <v>3887</v>
      </c>
      <c r="G446" s="70">
        <v>2002</v>
      </c>
      <c r="H446" s="60">
        <v>0</v>
      </c>
      <c r="I446" s="61"/>
      <c r="J446" s="61"/>
      <c r="K446" s="61"/>
      <c r="L446" s="61"/>
      <c r="M446" s="60">
        <v>0</v>
      </c>
      <c r="N446" s="61"/>
      <c r="O446" s="61">
        <v>0</v>
      </c>
      <c r="P446" s="60">
        <v>0</v>
      </c>
      <c r="Q446" s="61"/>
      <c r="R446" s="72">
        <v>4</v>
      </c>
      <c r="S446" s="60"/>
      <c r="T446" s="61"/>
      <c r="U446" s="61"/>
      <c r="V446" s="61"/>
      <c r="W446" s="61"/>
      <c r="X446" s="61"/>
      <c r="Y446" s="60"/>
      <c r="Z446" s="61"/>
      <c r="AA446" s="61"/>
      <c r="AB446" s="61"/>
      <c r="AC446" s="61"/>
      <c r="AD446" s="64" t="s">
        <v>25</v>
      </c>
    </row>
    <row r="447" spans="1:30" ht="17.25" thickBot="1">
      <c r="A447" s="73">
        <v>445</v>
      </c>
      <c r="B447" s="58" t="s">
        <v>322</v>
      </c>
      <c r="C447" s="59" t="s">
        <v>1814</v>
      </c>
      <c r="D447" s="70" t="s">
        <v>104</v>
      </c>
      <c r="E447" s="59" t="s">
        <v>69</v>
      </c>
      <c r="F447" s="70" t="s">
        <v>3752</v>
      </c>
      <c r="G447" s="70">
        <v>1995</v>
      </c>
      <c r="H447" s="71">
        <v>2</v>
      </c>
      <c r="I447" s="72">
        <v>180</v>
      </c>
      <c r="J447" s="72">
        <v>90</v>
      </c>
      <c r="K447" s="72">
        <v>33.299999999999997</v>
      </c>
      <c r="L447" s="72">
        <v>2</v>
      </c>
      <c r="M447" s="71">
        <v>2</v>
      </c>
      <c r="N447" s="72">
        <v>90</v>
      </c>
      <c r="O447" s="72">
        <v>2</v>
      </c>
      <c r="P447" s="60">
        <v>0</v>
      </c>
      <c r="Q447" s="61"/>
      <c r="R447" s="61">
        <v>0</v>
      </c>
      <c r="S447" s="71">
        <v>1.5</v>
      </c>
      <c r="T447" s="72">
        <v>1</v>
      </c>
      <c r="U447" s="72">
        <v>2</v>
      </c>
      <c r="V447" s="78">
        <v>-1</v>
      </c>
      <c r="W447" s="78">
        <v>-0.5</v>
      </c>
      <c r="X447" s="61">
        <v>0</v>
      </c>
      <c r="Y447" s="71">
        <v>4.3</v>
      </c>
      <c r="Z447" s="72">
        <v>4</v>
      </c>
      <c r="AA447" s="79">
        <v>0.3</v>
      </c>
      <c r="AB447" s="79">
        <v>0.15</v>
      </c>
      <c r="AC447" s="79">
        <v>0.3</v>
      </c>
      <c r="AD447" s="64" t="s">
        <v>25</v>
      </c>
    </row>
    <row r="448" spans="1:30" ht="17.25" thickBot="1">
      <c r="A448" s="73">
        <v>446</v>
      </c>
      <c r="B448" s="58" t="s">
        <v>2767</v>
      </c>
      <c r="C448" s="59" t="s">
        <v>1814</v>
      </c>
      <c r="D448" s="70" t="s">
        <v>111</v>
      </c>
      <c r="E448" s="59" t="s">
        <v>2668</v>
      </c>
      <c r="F448" s="70" t="s">
        <v>3888</v>
      </c>
      <c r="G448" s="70">
        <v>1991</v>
      </c>
      <c r="H448" s="60">
        <v>0</v>
      </c>
      <c r="I448" s="61"/>
      <c r="J448" s="61"/>
      <c r="K448" s="61"/>
      <c r="L448" s="61"/>
      <c r="M448" s="60">
        <v>0</v>
      </c>
      <c r="N448" s="61"/>
      <c r="O448" s="61">
        <v>0</v>
      </c>
      <c r="P448" s="60">
        <v>0</v>
      </c>
      <c r="Q448" s="61"/>
      <c r="R448" s="72">
        <v>1</v>
      </c>
      <c r="S448" s="60"/>
      <c r="T448" s="61"/>
      <c r="U448" s="61"/>
      <c r="V448" s="61"/>
      <c r="W448" s="61"/>
      <c r="X448" s="61"/>
      <c r="Y448" s="60"/>
      <c r="Z448" s="61"/>
      <c r="AA448" s="61"/>
      <c r="AB448" s="61"/>
      <c r="AC448" s="61"/>
      <c r="AD448" s="64" t="s">
        <v>25</v>
      </c>
    </row>
    <row r="449" spans="1:30" ht="17.25" thickBot="1">
      <c r="A449" s="73">
        <v>447</v>
      </c>
      <c r="B449" s="58" t="s">
        <v>323</v>
      </c>
      <c r="C449" s="59" t="s">
        <v>1843</v>
      </c>
      <c r="D449" s="70" t="s">
        <v>1812</v>
      </c>
      <c r="E449" s="59" t="s">
        <v>65</v>
      </c>
      <c r="F449" s="70" t="s">
        <v>3753</v>
      </c>
      <c r="G449" s="70">
        <v>1994</v>
      </c>
      <c r="H449" s="71">
        <v>4</v>
      </c>
      <c r="I449" s="72">
        <v>284</v>
      </c>
      <c r="J449" s="72">
        <v>71</v>
      </c>
      <c r="K449" s="72">
        <v>52.6</v>
      </c>
      <c r="L449" s="72">
        <v>3.2</v>
      </c>
      <c r="M449" s="71">
        <v>3</v>
      </c>
      <c r="N449" s="72">
        <v>90</v>
      </c>
      <c r="O449" s="72">
        <v>2</v>
      </c>
      <c r="P449" s="71">
        <v>1</v>
      </c>
      <c r="Q449" s="72">
        <v>15</v>
      </c>
      <c r="R449" s="61">
        <v>0</v>
      </c>
      <c r="S449" s="71">
        <v>3</v>
      </c>
      <c r="T449" s="72">
        <v>9</v>
      </c>
      <c r="U449" s="72">
        <v>2</v>
      </c>
      <c r="V449" s="79">
        <v>7</v>
      </c>
      <c r="W449" s="79">
        <v>2.2200000000000002</v>
      </c>
      <c r="X449" s="79">
        <v>0.11</v>
      </c>
      <c r="Y449" s="71">
        <v>9.1999999999999993</v>
      </c>
      <c r="Z449" s="72">
        <v>1.9</v>
      </c>
      <c r="AA449" s="79">
        <v>7.3</v>
      </c>
      <c r="AB449" s="79">
        <v>2.31</v>
      </c>
      <c r="AC449" s="79">
        <v>1.75</v>
      </c>
      <c r="AD449" s="64" t="s">
        <v>25</v>
      </c>
    </row>
    <row r="450" spans="1:30" ht="17.25" thickBot="1">
      <c r="A450" s="73">
        <v>448</v>
      </c>
      <c r="B450" s="58" t="s">
        <v>2335</v>
      </c>
      <c r="C450" s="59" t="s">
        <v>1843</v>
      </c>
      <c r="D450" s="70" t="s">
        <v>102</v>
      </c>
      <c r="E450" s="59" t="s">
        <v>93</v>
      </c>
      <c r="F450" s="70" t="s">
        <v>3754</v>
      </c>
      <c r="G450" s="70">
        <v>2002</v>
      </c>
      <c r="H450" s="71">
        <v>5</v>
      </c>
      <c r="I450" s="72">
        <v>244</v>
      </c>
      <c r="J450" s="72">
        <v>49</v>
      </c>
      <c r="K450" s="72">
        <v>45.2</v>
      </c>
      <c r="L450" s="72">
        <v>2.7</v>
      </c>
      <c r="M450" s="71">
        <v>3</v>
      </c>
      <c r="N450" s="72">
        <v>67</v>
      </c>
      <c r="O450" s="61">
        <v>0</v>
      </c>
      <c r="P450" s="71">
        <v>2</v>
      </c>
      <c r="Q450" s="72">
        <v>22</v>
      </c>
      <c r="R450" s="72">
        <v>1</v>
      </c>
      <c r="S450" s="71">
        <v>0.6</v>
      </c>
      <c r="T450" s="72">
        <v>1</v>
      </c>
      <c r="U450" s="72">
        <v>7</v>
      </c>
      <c r="V450" s="78">
        <v>-6</v>
      </c>
      <c r="W450" s="78">
        <v>-2.21</v>
      </c>
      <c r="X450" s="78">
        <v>-2.21</v>
      </c>
      <c r="Y450" s="71">
        <v>3.3</v>
      </c>
      <c r="Z450" s="72">
        <v>5.8</v>
      </c>
      <c r="AA450" s="78">
        <v>-2.6</v>
      </c>
      <c r="AB450" s="78">
        <v>-0.95</v>
      </c>
      <c r="AC450" s="78">
        <v>-0.28000000000000003</v>
      </c>
      <c r="AD450" s="64" t="s">
        <v>25</v>
      </c>
    </row>
    <row r="451" spans="1:30" ht="17.25" thickBot="1">
      <c r="A451" s="73">
        <v>449</v>
      </c>
      <c r="B451" s="58" t="s">
        <v>324</v>
      </c>
      <c r="C451" s="59" t="s">
        <v>1824</v>
      </c>
      <c r="D451" s="70" t="s">
        <v>104</v>
      </c>
      <c r="E451" s="59" t="s">
        <v>81</v>
      </c>
      <c r="F451" s="70" t="s">
        <v>3755</v>
      </c>
      <c r="G451" s="70">
        <v>1984</v>
      </c>
      <c r="H451" s="71">
        <v>6</v>
      </c>
      <c r="I451" s="72">
        <v>540</v>
      </c>
      <c r="J451" s="72">
        <v>90</v>
      </c>
      <c r="K451" s="72">
        <v>100</v>
      </c>
      <c r="L451" s="72">
        <v>6</v>
      </c>
      <c r="M451" s="71">
        <v>6</v>
      </c>
      <c r="N451" s="72">
        <v>90</v>
      </c>
      <c r="O451" s="72">
        <v>6</v>
      </c>
      <c r="P451" s="60">
        <v>0</v>
      </c>
      <c r="Q451" s="61"/>
      <c r="R451" s="61">
        <v>0</v>
      </c>
      <c r="S451" s="71">
        <v>0.83</v>
      </c>
      <c r="T451" s="72">
        <v>5</v>
      </c>
      <c r="U451" s="72">
        <v>6</v>
      </c>
      <c r="V451" s="78">
        <v>-1</v>
      </c>
      <c r="W451" s="78">
        <v>-0.17</v>
      </c>
      <c r="X451" s="61"/>
      <c r="Y451" s="71">
        <v>11.5</v>
      </c>
      <c r="Z451" s="72">
        <v>6.3</v>
      </c>
      <c r="AA451" s="79">
        <v>5.2</v>
      </c>
      <c r="AB451" s="79">
        <v>0.87</v>
      </c>
      <c r="AC451" s="61"/>
      <c r="AD451" s="64" t="s">
        <v>25</v>
      </c>
    </row>
    <row r="452" spans="1:30" ht="17.25" thickBot="1">
      <c r="A452" s="73">
        <v>450</v>
      </c>
      <c r="B452" s="58" t="s">
        <v>3360</v>
      </c>
      <c r="C452" s="59" t="s">
        <v>1848</v>
      </c>
      <c r="D452" s="70" t="s">
        <v>102</v>
      </c>
      <c r="E452" s="59" t="s">
        <v>95</v>
      </c>
      <c r="F452" s="70" t="s">
        <v>3345</v>
      </c>
      <c r="G452" s="70">
        <v>1999</v>
      </c>
      <c r="H452" s="71">
        <v>1</v>
      </c>
      <c r="I452" s="72">
        <v>18</v>
      </c>
      <c r="J452" s="72">
        <v>18</v>
      </c>
      <c r="K452" s="72">
        <v>3.3</v>
      </c>
      <c r="L452" s="72">
        <v>0.2</v>
      </c>
      <c r="M452" s="60">
        <v>0</v>
      </c>
      <c r="N452" s="61"/>
      <c r="O452" s="61">
        <v>0</v>
      </c>
      <c r="P452" s="71">
        <v>1</v>
      </c>
      <c r="Q452" s="72">
        <v>18</v>
      </c>
      <c r="R452" s="72">
        <v>1</v>
      </c>
      <c r="S452" s="71">
        <v>1</v>
      </c>
      <c r="T452" s="61">
        <v>0</v>
      </c>
      <c r="U452" s="61">
        <v>0</v>
      </c>
      <c r="V452" s="61">
        <v>0</v>
      </c>
      <c r="W452" s="61">
        <v>0</v>
      </c>
      <c r="X452" s="79">
        <v>1.03</v>
      </c>
      <c r="Y452" s="71">
        <v>0.6</v>
      </c>
      <c r="Z452" s="72">
        <v>0.6</v>
      </c>
      <c r="AA452" s="61">
        <v>0</v>
      </c>
      <c r="AB452" s="78">
        <v>-0.06</v>
      </c>
      <c r="AC452" s="79">
        <v>0.84</v>
      </c>
      <c r="AD452" s="64" t="s">
        <v>25</v>
      </c>
    </row>
    <row r="453" spans="1:30" ht="17.25" thickBot="1">
      <c r="A453" s="73">
        <v>451</v>
      </c>
      <c r="B453" s="58" t="s">
        <v>325</v>
      </c>
      <c r="C453" s="59" t="s">
        <v>1814</v>
      </c>
      <c r="D453" s="70" t="s">
        <v>103</v>
      </c>
      <c r="E453" s="59" t="s">
        <v>71</v>
      </c>
      <c r="F453" s="70" t="s">
        <v>3756</v>
      </c>
      <c r="G453" s="70">
        <v>2000</v>
      </c>
      <c r="H453" s="71">
        <v>3</v>
      </c>
      <c r="I453" s="72">
        <v>97</v>
      </c>
      <c r="J453" s="72">
        <v>32</v>
      </c>
      <c r="K453" s="72">
        <v>18</v>
      </c>
      <c r="L453" s="72">
        <v>1.1000000000000001</v>
      </c>
      <c r="M453" s="71">
        <v>1</v>
      </c>
      <c r="N453" s="72">
        <v>74</v>
      </c>
      <c r="O453" s="61">
        <v>0</v>
      </c>
      <c r="P453" s="71">
        <v>2</v>
      </c>
      <c r="Q453" s="72">
        <v>12</v>
      </c>
      <c r="R453" s="72">
        <v>3</v>
      </c>
      <c r="S453" s="71">
        <v>2.33</v>
      </c>
      <c r="T453" s="72">
        <v>2</v>
      </c>
      <c r="U453" s="72">
        <v>3</v>
      </c>
      <c r="V453" s="78">
        <v>-1</v>
      </c>
      <c r="W453" s="78">
        <v>-0.93</v>
      </c>
      <c r="X453" s="78">
        <v>-2.76</v>
      </c>
      <c r="Y453" s="71">
        <v>1.4</v>
      </c>
      <c r="Z453" s="72">
        <v>2.1</v>
      </c>
      <c r="AA453" s="78">
        <v>-0.7</v>
      </c>
      <c r="AB453" s="78">
        <v>-0.65</v>
      </c>
      <c r="AC453" s="78">
        <v>-1.23</v>
      </c>
      <c r="AD453" s="64" t="s">
        <v>25</v>
      </c>
    </row>
    <row r="454" spans="1:30" ht="17.25" thickBot="1">
      <c r="A454" s="73">
        <v>452</v>
      </c>
      <c r="B454" s="58" t="s">
        <v>3195</v>
      </c>
      <c r="C454" s="59" t="s">
        <v>1814</v>
      </c>
      <c r="D454" s="70" t="s">
        <v>1835</v>
      </c>
      <c r="E454" s="59" t="s">
        <v>95</v>
      </c>
      <c r="F454" s="70" t="s">
        <v>3889</v>
      </c>
      <c r="G454" s="70">
        <v>1991</v>
      </c>
      <c r="H454" s="60">
        <v>0</v>
      </c>
      <c r="I454" s="61"/>
      <c r="J454" s="61"/>
      <c r="K454" s="61"/>
      <c r="L454" s="61"/>
      <c r="M454" s="60">
        <v>0</v>
      </c>
      <c r="N454" s="61"/>
      <c r="O454" s="61">
        <v>0</v>
      </c>
      <c r="P454" s="60">
        <v>0</v>
      </c>
      <c r="Q454" s="61"/>
      <c r="R454" s="72">
        <v>3</v>
      </c>
      <c r="S454" s="60"/>
      <c r="T454" s="61"/>
      <c r="U454" s="61"/>
      <c r="V454" s="61"/>
      <c r="W454" s="61"/>
      <c r="X454" s="61"/>
      <c r="Y454" s="60"/>
      <c r="Z454" s="61"/>
      <c r="AA454" s="61"/>
      <c r="AB454" s="61"/>
      <c r="AC454" s="61"/>
      <c r="AD454" s="64" t="s">
        <v>25</v>
      </c>
    </row>
    <row r="455" spans="1:30" ht="17.25" thickBot="1">
      <c r="A455" s="73">
        <v>453</v>
      </c>
      <c r="B455" s="58" t="s">
        <v>326</v>
      </c>
      <c r="C455" s="59" t="s">
        <v>1814</v>
      </c>
      <c r="D455" s="70" t="s">
        <v>102</v>
      </c>
      <c r="E455" s="59" t="s">
        <v>63</v>
      </c>
      <c r="F455" s="70" t="s">
        <v>3757</v>
      </c>
      <c r="G455" s="70">
        <v>2000</v>
      </c>
      <c r="H455" s="71">
        <v>1</v>
      </c>
      <c r="I455" s="72">
        <v>1</v>
      </c>
      <c r="J455" s="72">
        <v>1</v>
      </c>
      <c r="K455" s="72">
        <v>0.2</v>
      </c>
      <c r="L455" s="61">
        <v>0</v>
      </c>
      <c r="M455" s="60">
        <v>0</v>
      </c>
      <c r="N455" s="61"/>
      <c r="O455" s="61">
        <v>0</v>
      </c>
      <c r="P455" s="71">
        <v>1</v>
      </c>
      <c r="Q455" s="72">
        <v>1</v>
      </c>
      <c r="R455" s="72">
        <v>5</v>
      </c>
      <c r="S455" s="71">
        <v>1</v>
      </c>
      <c r="T455" s="61">
        <v>0</v>
      </c>
      <c r="U455" s="61">
        <v>0</v>
      </c>
      <c r="V455" s="61">
        <v>0</v>
      </c>
      <c r="W455" s="61">
        <v>0</v>
      </c>
      <c r="X455" s="78">
        <v>-0.83</v>
      </c>
      <c r="Y455" s="60">
        <v>0</v>
      </c>
      <c r="Z455" s="72">
        <v>0.1</v>
      </c>
      <c r="AA455" s="78">
        <v>-0.1</v>
      </c>
      <c r="AB455" s="78">
        <v>-7.47</v>
      </c>
      <c r="AC455" s="78">
        <v>-8.42</v>
      </c>
      <c r="AD455" s="64" t="s">
        <v>25</v>
      </c>
    </row>
    <row r="456" spans="1:30" ht="17.25" thickBot="1">
      <c r="A456" s="73">
        <v>454</v>
      </c>
      <c r="B456" s="58" t="s">
        <v>3890</v>
      </c>
      <c r="C456" s="59" t="s">
        <v>1843</v>
      </c>
      <c r="D456" s="70" t="s">
        <v>1835</v>
      </c>
      <c r="E456" s="59" t="s">
        <v>63</v>
      </c>
      <c r="F456" s="70" t="s">
        <v>3891</v>
      </c>
      <c r="G456" s="70">
        <v>1991</v>
      </c>
      <c r="H456" s="60">
        <v>0</v>
      </c>
      <c r="I456" s="61"/>
      <c r="J456" s="61"/>
      <c r="K456" s="61"/>
      <c r="L456" s="61"/>
      <c r="M456" s="60">
        <v>0</v>
      </c>
      <c r="N456" s="61"/>
      <c r="O456" s="61">
        <v>0</v>
      </c>
      <c r="P456" s="60">
        <v>0</v>
      </c>
      <c r="Q456" s="61"/>
      <c r="R456" s="72">
        <v>1</v>
      </c>
      <c r="S456" s="60"/>
      <c r="T456" s="61"/>
      <c r="U456" s="61"/>
      <c r="V456" s="61"/>
      <c r="W456" s="61"/>
      <c r="X456" s="61"/>
      <c r="Y456" s="60"/>
      <c r="Z456" s="61"/>
      <c r="AA456" s="61"/>
      <c r="AB456" s="61"/>
      <c r="AC456" s="61"/>
      <c r="AD456" s="64" t="s">
        <v>25</v>
      </c>
    </row>
    <row r="457" spans="1:30" ht="17.25" thickBot="1">
      <c r="A457" s="73">
        <v>455</v>
      </c>
      <c r="B457" s="58" t="s">
        <v>327</v>
      </c>
      <c r="C457" s="59" t="s">
        <v>1814</v>
      </c>
      <c r="D457" s="70" t="s">
        <v>102</v>
      </c>
      <c r="E457" s="59" t="s">
        <v>95</v>
      </c>
      <c r="F457" s="70" t="s">
        <v>3758</v>
      </c>
      <c r="G457" s="70">
        <v>1997</v>
      </c>
      <c r="H457" s="71">
        <v>6</v>
      </c>
      <c r="I457" s="72">
        <v>540</v>
      </c>
      <c r="J457" s="72">
        <v>90</v>
      </c>
      <c r="K457" s="72">
        <v>100</v>
      </c>
      <c r="L457" s="72">
        <v>6</v>
      </c>
      <c r="M457" s="71">
        <v>6</v>
      </c>
      <c r="N457" s="72">
        <v>90</v>
      </c>
      <c r="O457" s="72">
        <v>6</v>
      </c>
      <c r="P457" s="60">
        <v>0</v>
      </c>
      <c r="Q457" s="61"/>
      <c r="R457" s="61">
        <v>0</v>
      </c>
      <c r="S457" s="71">
        <v>0.5</v>
      </c>
      <c r="T457" s="72">
        <v>5</v>
      </c>
      <c r="U457" s="72">
        <v>11</v>
      </c>
      <c r="V457" s="78">
        <v>-6</v>
      </c>
      <c r="W457" s="78">
        <v>-1</v>
      </c>
      <c r="X457" s="61"/>
      <c r="Y457" s="71">
        <v>7.5</v>
      </c>
      <c r="Z457" s="72">
        <v>12.8</v>
      </c>
      <c r="AA457" s="78">
        <v>-5.3</v>
      </c>
      <c r="AB457" s="78">
        <v>-0.88</v>
      </c>
      <c r="AC457" s="61"/>
      <c r="AD457" s="64" t="s">
        <v>25</v>
      </c>
    </row>
    <row r="458" spans="1:30" ht="17.25" thickBot="1">
      <c r="A458" s="73">
        <v>456</v>
      </c>
      <c r="B458" s="58" t="s">
        <v>328</v>
      </c>
      <c r="C458" s="59" t="s">
        <v>1866</v>
      </c>
      <c r="D458" s="70" t="s">
        <v>102</v>
      </c>
      <c r="E458" s="59" t="s">
        <v>71</v>
      </c>
      <c r="F458" s="70" t="s">
        <v>3759</v>
      </c>
      <c r="G458" s="70">
        <v>1999</v>
      </c>
      <c r="H458" s="71">
        <v>4</v>
      </c>
      <c r="I458" s="72">
        <v>177</v>
      </c>
      <c r="J458" s="72">
        <v>44</v>
      </c>
      <c r="K458" s="72">
        <v>32.799999999999997</v>
      </c>
      <c r="L458" s="72">
        <v>2</v>
      </c>
      <c r="M458" s="71">
        <v>2</v>
      </c>
      <c r="N458" s="72">
        <v>73</v>
      </c>
      <c r="O458" s="61">
        <v>0</v>
      </c>
      <c r="P458" s="71">
        <v>2</v>
      </c>
      <c r="Q458" s="72">
        <v>16</v>
      </c>
      <c r="R458" s="72">
        <v>2</v>
      </c>
      <c r="S458" s="71">
        <v>2.5</v>
      </c>
      <c r="T458" s="72">
        <v>5</v>
      </c>
      <c r="U458" s="72">
        <v>2</v>
      </c>
      <c r="V458" s="79">
        <v>3</v>
      </c>
      <c r="W458" s="79">
        <v>1.53</v>
      </c>
      <c r="X458" s="79">
        <v>0.28999999999999998</v>
      </c>
      <c r="Y458" s="71">
        <v>4</v>
      </c>
      <c r="Z458" s="72">
        <v>1.8</v>
      </c>
      <c r="AA458" s="79">
        <v>2.2000000000000002</v>
      </c>
      <c r="AB458" s="79">
        <v>1.1200000000000001</v>
      </c>
      <c r="AC458" s="79">
        <v>1.1299999999999999</v>
      </c>
      <c r="AD458" s="64" t="s">
        <v>25</v>
      </c>
    </row>
    <row r="459" spans="1:30" ht="17.25" thickBot="1">
      <c r="A459" s="73">
        <v>457</v>
      </c>
      <c r="B459" s="58" t="s">
        <v>329</v>
      </c>
      <c r="C459" s="59" t="s">
        <v>1847</v>
      </c>
      <c r="D459" s="70" t="s">
        <v>103</v>
      </c>
      <c r="E459" s="59" t="s">
        <v>91</v>
      </c>
      <c r="F459" s="70" t="s">
        <v>3760</v>
      </c>
      <c r="G459" s="70">
        <v>1995</v>
      </c>
      <c r="H459" s="71">
        <v>5</v>
      </c>
      <c r="I459" s="72">
        <v>377</v>
      </c>
      <c r="J459" s="72">
        <v>75</v>
      </c>
      <c r="K459" s="72">
        <v>69.8</v>
      </c>
      <c r="L459" s="72">
        <v>4.2</v>
      </c>
      <c r="M459" s="71">
        <v>5</v>
      </c>
      <c r="N459" s="72">
        <v>75</v>
      </c>
      <c r="O459" s="72">
        <v>2</v>
      </c>
      <c r="P459" s="60">
        <v>0</v>
      </c>
      <c r="Q459" s="61"/>
      <c r="R459" s="61">
        <v>0</v>
      </c>
      <c r="S459" s="71">
        <v>1.4</v>
      </c>
      <c r="T459" s="72">
        <v>7</v>
      </c>
      <c r="U459" s="72">
        <v>7</v>
      </c>
      <c r="V459" s="61">
        <v>0</v>
      </c>
      <c r="W459" s="61">
        <v>0</v>
      </c>
      <c r="X459" s="78">
        <v>-0.55000000000000004</v>
      </c>
      <c r="Y459" s="71">
        <v>6.1</v>
      </c>
      <c r="Z459" s="72">
        <v>10.199999999999999</v>
      </c>
      <c r="AA459" s="78">
        <v>-4.0999999999999996</v>
      </c>
      <c r="AB459" s="78">
        <v>-0.98</v>
      </c>
      <c r="AC459" s="78">
        <v>-0.88</v>
      </c>
      <c r="AD459" s="64" t="s">
        <v>25</v>
      </c>
    </row>
    <row r="460" spans="1:30" ht="17.25" thickBot="1">
      <c r="A460" s="73">
        <v>458</v>
      </c>
      <c r="B460" s="58" t="s">
        <v>2728</v>
      </c>
      <c r="C460" s="59" t="s">
        <v>1824</v>
      </c>
      <c r="D460" s="70" t="s">
        <v>103</v>
      </c>
      <c r="E460" s="59" t="s">
        <v>2353</v>
      </c>
      <c r="F460" s="70" t="s">
        <v>3345</v>
      </c>
      <c r="G460" s="70">
        <v>1999</v>
      </c>
      <c r="H460" s="71">
        <v>6</v>
      </c>
      <c r="I460" s="72">
        <v>428</v>
      </c>
      <c r="J460" s="72">
        <v>71</v>
      </c>
      <c r="K460" s="72">
        <v>79.3</v>
      </c>
      <c r="L460" s="72">
        <v>4.8</v>
      </c>
      <c r="M460" s="71">
        <v>5</v>
      </c>
      <c r="N460" s="72">
        <v>83</v>
      </c>
      <c r="O460" s="72">
        <v>4</v>
      </c>
      <c r="P460" s="71">
        <v>1</v>
      </c>
      <c r="Q460" s="72">
        <v>11</v>
      </c>
      <c r="R460" s="61">
        <v>0</v>
      </c>
      <c r="S460" s="71">
        <v>0.17</v>
      </c>
      <c r="T460" s="72">
        <v>5</v>
      </c>
      <c r="U460" s="72">
        <v>15</v>
      </c>
      <c r="V460" s="78">
        <v>-10</v>
      </c>
      <c r="W460" s="78">
        <v>-2.1</v>
      </c>
      <c r="X460" s="78">
        <v>-0.5</v>
      </c>
      <c r="Y460" s="71">
        <v>3.7</v>
      </c>
      <c r="Z460" s="72">
        <v>13</v>
      </c>
      <c r="AA460" s="78">
        <v>-9.4</v>
      </c>
      <c r="AB460" s="78">
        <v>-1.97</v>
      </c>
      <c r="AC460" s="78">
        <v>-0.78</v>
      </c>
      <c r="AD460" s="64" t="s">
        <v>25</v>
      </c>
    </row>
    <row r="461" spans="1:30" ht="17.25" thickBot="1">
      <c r="A461" s="73">
        <v>459</v>
      </c>
      <c r="B461" s="58" t="s">
        <v>330</v>
      </c>
      <c r="C461" s="59" t="s">
        <v>1814</v>
      </c>
      <c r="D461" s="70" t="s">
        <v>102</v>
      </c>
      <c r="E461" s="59" t="s">
        <v>75</v>
      </c>
      <c r="F461" s="70" t="s">
        <v>3892</v>
      </c>
      <c r="G461" s="70">
        <v>2002</v>
      </c>
      <c r="H461" s="60">
        <v>0</v>
      </c>
      <c r="I461" s="61"/>
      <c r="J461" s="61"/>
      <c r="K461" s="61"/>
      <c r="L461" s="61"/>
      <c r="M461" s="60">
        <v>0</v>
      </c>
      <c r="N461" s="61"/>
      <c r="O461" s="61">
        <v>0</v>
      </c>
      <c r="P461" s="60">
        <v>0</v>
      </c>
      <c r="Q461" s="61"/>
      <c r="R461" s="72">
        <v>1</v>
      </c>
      <c r="S461" s="60"/>
      <c r="T461" s="61"/>
      <c r="U461" s="61"/>
      <c r="V461" s="61"/>
      <c r="W461" s="61"/>
      <c r="X461" s="61"/>
      <c r="Y461" s="60"/>
      <c r="Z461" s="61"/>
      <c r="AA461" s="61"/>
      <c r="AB461" s="61"/>
      <c r="AC461" s="61"/>
      <c r="AD461" s="64" t="s">
        <v>25</v>
      </c>
    </row>
    <row r="462" spans="1:30" ht="17.25" thickBot="1">
      <c r="A462" s="73">
        <v>460</v>
      </c>
      <c r="B462" s="58" t="s">
        <v>377</v>
      </c>
      <c r="C462" s="59" t="s">
        <v>1814</v>
      </c>
      <c r="D462" s="70" t="s">
        <v>111</v>
      </c>
      <c r="E462" s="59" t="s">
        <v>73</v>
      </c>
      <c r="F462" s="70" t="s">
        <v>3761</v>
      </c>
      <c r="G462" s="70">
        <v>1990</v>
      </c>
      <c r="H462" s="71">
        <v>3</v>
      </c>
      <c r="I462" s="72">
        <v>270</v>
      </c>
      <c r="J462" s="72">
        <v>90</v>
      </c>
      <c r="K462" s="72">
        <v>50</v>
      </c>
      <c r="L462" s="72">
        <v>3</v>
      </c>
      <c r="M462" s="71">
        <v>3</v>
      </c>
      <c r="N462" s="72">
        <v>90</v>
      </c>
      <c r="O462" s="72">
        <v>3</v>
      </c>
      <c r="P462" s="60">
        <v>0</v>
      </c>
      <c r="Q462" s="61"/>
      <c r="R462" s="72">
        <v>3</v>
      </c>
      <c r="S462" s="71">
        <v>3</v>
      </c>
      <c r="T462" s="72">
        <v>11</v>
      </c>
      <c r="U462" s="72">
        <v>3</v>
      </c>
      <c r="V462" s="79">
        <v>8</v>
      </c>
      <c r="W462" s="79">
        <v>2.67</v>
      </c>
      <c r="X462" s="79">
        <v>2</v>
      </c>
      <c r="Y462" s="71">
        <v>7.9</v>
      </c>
      <c r="Z462" s="72">
        <v>4.5</v>
      </c>
      <c r="AA462" s="79">
        <v>3.4</v>
      </c>
      <c r="AB462" s="79">
        <v>1.1399999999999999</v>
      </c>
      <c r="AC462" s="79">
        <v>1.41</v>
      </c>
      <c r="AD462" s="64" t="s">
        <v>25</v>
      </c>
    </row>
    <row r="463" spans="1:30" ht="17.25" thickBot="1">
      <c r="A463" s="73">
        <v>461</v>
      </c>
      <c r="B463" s="58" t="s">
        <v>331</v>
      </c>
      <c r="C463" s="59" t="s">
        <v>1814</v>
      </c>
      <c r="D463" s="70" t="s">
        <v>1812</v>
      </c>
      <c r="E463" s="59" t="s">
        <v>81</v>
      </c>
      <c r="F463" s="70" t="s">
        <v>3367</v>
      </c>
      <c r="G463" s="70">
        <v>1994</v>
      </c>
      <c r="H463" s="71">
        <v>6</v>
      </c>
      <c r="I463" s="72">
        <v>529</v>
      </c>
      <c r="J463" s="72">
        <v>88</v>
      </c>
      <c r="K463" s="72">
        <v>98</v>
      </c>
      <c r="L463" s="72">
        <v>5.9</v>
      </c>
      <c r="M463" s="71">
        <v>6</v>
      </c>
      <c r="N463" s="72">
        <v>88</v>
      </c>
      <c r="O463" s="72">
        <v>4</v>
      </c>
      <c r="P463" s="60">
        <v>0</v>
      </c>
      <c r="Q463" s="61"/>
      <c r="R463" s="61">
        <v>0</v>
      </c>
      <c r="S463" s="71">
        <v>0.83</v>
      </c>
      <c r="T463" s="72">
        <v>5</v>
      </c>
      <c r="U463" s="72">
        <v>6</v>
      </c>
      <c r="V463" s="78">
        <v>-1</v>
      </c>
      <c r="W463" s="78">
        <v>-0.17</v>
      </c>
      <c r="X463" s="78">
        <v>-0.17</v>
      </c>
      <c r="Y463" s="71">
        <v>11.5</v>
      </c>
      <c r="Z463" s="72">
        <v>6.2</v>
      </c>
      <c r="AA463" s="79">
        <v>5.3</v>
      </c>
      <c r="AB463" s="79">
        <v>0.9</v>
      </c>
      <c r="AC463" s="79">
        <v>1.2</v>
      </c>
      <c r="AD463" s="64" t="s">
        <v>25</v>
      </c>
    </row>
    <row r="464" spans="1:30" ht="17.25" thickBot="1">
      <c r="A464" s="73">
        <v>462</v>
      </c>
      <c r="B464" s="58" t="s">
        <v>378</v>
      </c>
      <c r="C464" s="59" t="s">
        <v>1842</v>
      </c>
      <c r="D464" s="70" t="s">
        <v>111</v>
      </c>
      <c r="E464" s="59" t="s">
        <v>77</v>
      </c>
      <c r="F464" s="70" t="s">
        <v>3893</v>
      </c>
      <c r="G464" s="70">
        <v>1995</v>
      </c>
      <c r="H464" s="60">
        <v>0</v>
      </c>
      <c r="I464" s="61"/>
      <c r="J464" s="61"/>
      <c r="K464" s="61"/>
      <c r="L464" s="61"/>
      <c r="M464" s="60">
        <v>0</v>
      </c>
      <c r="N464" s="61"/>
      <c r="O464" s="61">
        <v>0</v>
      </c>
      <c r="P464" s="60">
        <v>0</v>
      </c>
      <c r="Q464" s="61"/>
      <c r="R464" s="72">
        <v>5</v>
      </c>
      <c r="S464" s="60"/>
      <c r="T464" s="61"/>
      <c r="U464" s="61"/>
      <c r="V464" s="61"/>
      <c r="W464" s="61"/>
      <c r="X464" s="61"/>
      <c r="Y464" s="60"/>
      <c r="Z464" s="61"/>
      <c r="AA464" s="61"/>
      <c r="AB464" s="61"/>
      <c r="AC464" s="61"/>
      <c r="AD464" s="64" t="s">
        <v>25</v>
      </c>
    </row>
    <row r="465" spans="1:30" ht="17.25" thickBot="1">
      <c r="A465" s="73">
        <v>463</v>
      </c>
      <c r="B465" s="58" t="s">
        <v>3390</v>
      </c>
      <c r="C465" s="59" t="s">
        <v>1814</v>
      </c>
      <c r="D465" s="70" t="s">
        <v>102</v>
      </c>
      <c r="E465" s="59" t="s">
        <v>81</v>
      </c>
      <c r="F465" s="70" t="s">
        <v>3894</v>
      </c>
      <c r="G465" s="70">
        <v>2005</v>
      </c>
      <c r="H465" s="60">
        <v>0</v>
      </c>
      <c r="I465" s="61"/>
      <c r="J465" s="61"/>
      <c r="K465" s="61"/>
      <c r="L465" s="61"/>
      <c r="M465" s="60">
        <v>0</v>
      </c>
      <c r="N465" s="61"/>
      <c r="O465" s="61">
        <v>0</v>
      </c>
      <c r="P465" s="60">
        <v>0</v>
      </c>
      <c r="Q465" s="61"/>
      <c r="R465" s="72">
        <v>1</v>
      </c>
      <c r="S465" s="60"/>
      <c r="T465" s="61"/>
      <c r="U465" s="61"/>
      <c r="V465" s="61"/>
      <c r="W465" s="61"/>
      <c r="X465" s="61"/>
      <c r="Y465" s="60"/>
      <c r="Z465" s="61"/>
      <c r="AA465" s="61"/>
      <c r="AB465" s="61"/>
      <c r="AC465" s="61"/>
      <c r="AD465" s="64" t="s">
        <v>25</v>
      </c>
    </row>
    <row r="466" spans="1:30" ht="17.25" thickBot="1">
      <c r="A466" s="73">
        <v>464</v>
      </c>
      <c r="B466" s="58" t="s">
        <v>2729</v>
      </c>
      <c r="C466" s="59" t="s">
        <v>1872</v>
      </c>
      <c r="D466" s="70" t="s">
        <v>103</v>
      </c>
      <c r="E466" s="59" t="s">
        <v>79</v>
      </c>
      <c r="F466" s="70" t="s">
        <v>3762</v>
      </c>
      <c r="G466" s="70">
        <v>2000</v>
      </c>
      <c r="H466" s="71">
        <v>6</v>
      </c>
      <c r="I466" s="72">
        <v>540</v>
      </c>
      <c r="J466" s="72">
        <v>90</v>
      </c>
      <c r="K466" s="72">
        <v>100</v>
      </c>
      <c r="L466" s="72">
        <v>6</v>
      </c>
      <c r="M466" s="71">
        <v>6</v>
      </c>
      <c r="N466" s="72">
        <v>90</v>
      </c>
      <c r="O466" s="72">
        <v>6</v>
      </c>
      <c r="P466" s="60">
        <v>0</v>
      </c>
      <c r="Q466" s="61"/>
      <c r="R466" s="61">
        <v>0</v>
      </c>
      <c r="S466" s="71">
        <v>2.67</v>
      </c>
      <c r="T466" s="72">
        <v>15</v>
      </c>
      <c r="U466" s="72">
        <v>5</v>
      </c>
      <c r="V466" s="79">
        <v>10</v>
      </c>
      <c r="W466" s="79">
        <v>1.67</v>
      </c>
      <c r="X466" s="61"/>
      <c r="Y466" s="71">
        <v>13.2</v>
      </c>
      <c r="Z466" s="72">
        <v>7</v>
      </c>
      <c r="AA466" s="79">
        <v>6.2</v>
      </c>
      <c r="AB466" s="79">
        <v>1.03</v>
      </c>
      <c r="AC466" s="61"/>
      <c r="AD466" s="64" t="s">
        <v>25</v>
      </c>
    </row>
    <row r="467" spans="1:30" ht="17.25" thickBot="1">
      <c r="A467" s="73">
        <v>465</v>
      </c>
      <c r="B467" s="58" t="s">
        <v>332</v>
      </c>
      <c r="C467" s="59" t="s">
        <v>1814</v>
      </c>
      <c r="D467" s="70" t="s">
        <v>104</v>
      </c>
      <c r="E467" s="59" t="s">
        <v>67</v>
      </c>
      <c r="F467" s="70" t="s">
        <v>3763</v>
      </c>
      <c r="G467" s="70">
        <v>1995</v>
      </c>
      <c r="H467" s="71">
        <v>2</v>
      </c>
      <c r="I467" s="72">
        <v>77</v>
      </c>
      <c r="J467" s="72">
        <v>39</v>
      </c>
      <c r="K467" s="72">
        <v>14.3</v>
      </c>
      <c r="L467" s="72">
        <v>0.9</v>
      </c>
      <c r="M467" s="71">
        <v>1</v>
      </c>
      <c r="N467" s="72">
        <v>73</v>
      </c>
      <c r="O467" s="61">
        <v>0</v>
      </c>
      <c r="P467" s="71">
        <v>1</v>
      </c>
      <c r="Q467" s="72">
        <v>4</v>
      </c>
      <c r="R467" s="72">
        <v>4</v>
      </c>
      <c r="S467" s="60">
        <v>0</v>
      </c>
      <c r="T467" s="61">
        <v>0</v>
      </c>
      <c r="U467" s="72">
        <v>4</v>
      </c>
      <c r="V467" s="78">
        <v>-4</v>
      </c>
      <c r="W467" s="78">
        <v>-4.68</v>
      </c>
      <c r="X467" s="78">
        <v>-7.2</v>
      </c>
      <c r="Y467" s="71">
        <v>1.1000000000000001</v>
      </c>
      <c r="Z467" s="72">
        <v>1.6</v>
      </c>
      <c r="AA467" s="78">
        <v>-0.5</v>
      </c>
      <c r="AB467" s="78">
        <v>-0.56000000000000005</v>
      </c>
      <c r="AC467" s="78">
        <v>-1.77</v>
      </c>
      <c r="AD467" s="64" t="s">
        <v>25</v>
      </c>
    </row>
    <row r="468" spans="1:30" ht="17.25" thickBot="1">
      <c r="A468" s="73">
        <v>466</v>
      </c>
      <c r="B468" s="58" t="s">
        <v>333</v>
      </c>
      <c r="C468" s="59" t="s">
        <v>1814</v>
      </c>
      <c r="D468" s="70" t="s">
        <v>104</v>
      </c>
      <c r="E468" s="59" t="s">
        <v>96</v>
      </c>
      <c r="F468" s="70" t="s">
        <v>3764</v>
      </c>
      <c r="G468" s="70">
        <v>1992</v>
      </c>
      <c r="H468" s="71">
        <v>6</v>
      </c>
      <c r="I468" s="72">
        <v>539</v>
      </c>
      <c r="J468" s="72">
        <v>90</v>
      </c>
      <c r="K468" s="72">
        <v>99.8</v>
      </c>
      <c r="L468" s="72">
        <v>6</v>
      </c>
      <c r="M468" s="71">
        <v>6</v>
      </c>
      <c r="N468" s="72">
        <v>90</v>
      </c>
      <c r="O468" s="72">
        <v>5</v>
      </c>
      <c r="P468" s="60">
        <v>0</v>
      </c>
      <c r="Q468" s="61"/>
      <c r="R468" s="61">
        <v>0</v>
      </c>
      <c r="S468" s="71">
        <v>0.67</v>
      </c>
      <c r="T468" s="72">
        <v>5</v>
      </c>
      <c r="U468" s="72">
        <v>10</v>
      </c>
      <c r="V468" s="78">
        <v>-5</v>
      </c>
      <c r="W468" s="78">
        <v>-0.83</v>
      </c>
      <c r="X468" s="78">
        <v>-0.83</v>
      </c>
      <c r="Y468" s="71">
        <v>9.4</v>
      </c>
      <c r="Z468" s="72">
        <v>8.3000000000000007</v>
      </c>
      <c r="AA468" s="79">
        <v>1.1000000000000001</v>
      </c>
      <c r="AB468" s="79">
        <v>0.18</v>
      </c>
      <c r="AC468" s="79">
        <v>30.03</v>
      </c>
      <c r="AD468" s="64" t="s">
        <v>25</v>
      </c>
    </row>
    <row r="469" spans="1:30" ht="17.25" thickBot="1">
      <c r="A469" s="73">
        <v>467</v>
      </c>
      <c r="B469" s="58" t="s">
        <v>3173</v>
      </c>
      <c r="C469" s="59" t="s">
        <v>1843</v>
      </c>
      <c r="D469" s="70" t="s">
        <v>104</v>
      </c>
      <c r="E469" s="59" t="s">
        <v>87</v>
      </c>
      <c r="F469" s="70" t="s">
        <v>3615</v>
      </c>
      <c r="G469" s="70">
        <v>2000</v>
      </c>
      <c r="H469" s="71">
        <v>3</v>
      </c>
      <c r="I469" s="72">
        <v>95</v>
      </c>
      <c r="J469" s="72">
        <v>32</v>
      </c>
      <c r="K469" s="72">
        <v>17.600000000000001</v>
      </c>
      <c r="L469" s="72">
        <v>1.1000000000000001</v>
      </c>
      <c r="M469" s="71">
        <v>1</v>
      </c>
      <c r="N469" s="72">
        <v>38</v>
      </c>
      <c r="O469" s="61">
        <v>0</v>
      </c>
      <c r="P469" s="71">
        <v>2</v>
      </c>
      <c r="Q469" s="72">
        <v>29</v>
      </c>
      <c r="R469" s="61">
        <v>0</v>
      </c>
      <c r="S469" s="71">
        <v>1.33</v>
      </c>
      <c r="T469" s="72">
        <v>1</v>
      </c>
      <c r="U469" s="72">
        <v>2</v>
      </c>
      <c r="V469" s="78">
        <v>-1</v>
      </c>
      <c r="W469" s="78">
        <v>-0.95</v>
      </c>
      <c r="X469" s="78">
        <v>-0.75</v>
      </c>
      <c r="Y469" s="71">
        <v>0.6</v>
      </c>
      <c r="Z469" s="72">
        <v>1.7</v>
      </c>
      <c r="AA469" s="78">
        <v>-1.1000000000000001</v>
      </c>
      <c r="AB469" s="78">
        <v>-1.04</v>
      </c>
      <c r="AC469" s="78">
        <v>-0.85</v>
      </c>
      <c r="AD469" s="64" t="s">
        <v>25</v>
      </c>
    </row>
    <row r="470" spans="1:30" ht="17.25" thickBot="1">
      <c r="A470" s="73">
        <v>468</v>
      </c>
      <c r="B470" s="58" t="s">
        <v>3174</v>
      </c>
      <c r="C470" s="59" t="s">
        <v>1814</v>
      </c>
      <c r="D470" s="70" t="s">
        <v>102</v>
      </c>
      <c r="E470" s="59" t="s">
        <v>95</v>
      </c>
      <c r="F470" s="70" t="s">
        <v>3765</v>
      </c>
      <c r="G470" s="70">
        <v>1999</v>
      </c>
      <c r="H470" s="71">
        <v>3</v>
      </c>
      <c r="I470" s="72">
        <v>154</v>
      </c>
      <c r="J470" s="72">
        <v>51</v>
      </c>
      <c r="K470" s="72">
        <v>28.5</v>
      </c>
      <c r="L470" s="72">
        <v>1.7</v>
      </c>
      <c r="M470" s="71">
        <v>2</v>
      </c>
      <c r="N470" s="72">
        <v>67</v>
      </c>
      <c r="O470" s="61">
        <v>0</v>
      </c>
      <c r="P470" s="71">
        <v>1</v>
      </c>
      <c r="Q470" s="72">
        <v>20</v>
      </c>
      <c r="R470" s="61">
        <v>0</v>
      </c>
      <c r="S470" s="71">
        <v>0.67</v>
      </c>
      <c r="T470" s="72">
        <v>2</v>
      </c>
      <c r="U470" s="72">
        <v>3</v>
      </c>
      <c r="V470" s="78">
        <v>-1</v>
      </c>
      <c r="W470" s="78">
        <v>-0.57999999999999996</v>
      </c>
      <c r="X470" s="79">
        <v>0.57999999999999996</v>
      </c>
      <c r="Y470" s="71">
        <v>1.8</v>
      </c>
      <c r="Z470" s="72">
        <v>4</v>
      </c>
      <c r="AA470" s="78">
        <v>-2.1</v>
      </c>
      <c r="AB470" s="78">
        <v>-1.24</v>
      </c>
      <c r="AC470" s="78">
        <v>-0.5</v>
      </c>
      <c r="AD470" s="64" t="s">
        <v>25</v>
      </c>
    </row>
    <row r="471" spans="1:30" ht="17.25" thickBot="1">
      <c r="A471" s="73">
        <v>469</v>
      </c>
      <c r="B471" s="58" t="s">
        <v>3361</v>
      </c>
      <c r="C471" s="59" t="s">
        <v>1814</v>
      </c>
      <c r="D471" s="70" t="s">
        <v>104</v>
      </c>
      <c r="E471" s="59" t="s">
        <v>2352</v>
      </c>
      <c r="F471" s="70" t="s">
        <v>3766</v>
      </c>
      <c r="G471" s="70">
        <v>1993</v>
      </c>
      <c r="H471" s="71">
        <v>2</v>
      </c>
      <c r="I471" s="72">
        <v>180</v>
      </c>
      <c r="J471" s="72">
        <v>90</v>
      </c>
      <c r="K471" s="72">
        <v>40</v>
      </c>
      <c r="L471" s="72">
        <v>2</v>
      </c>
      <c r="M471" s="71">
        <v>2</v>
      </c>
      <c r="N471" s="72">
        <v>90</v>
      </c>
      <c r="O471" s="72">
        <v>2</v>
      </c>
      <c r="P471" s="60">
        <v>0</v>
      </c>
      <c r="Q471" s="61"/>
      <c r="R471" s="61">
        <v>0</v>
      </c>
      <c r="S471" s="71">
        <v>0.5</v>
      </c>
      <c r="T471" s="72">
        <v>1</v>
      </c>
      <c r="U471" s="72">
        <v>2</v>
      </c>
      <c r="V471" s="78">
        <v>-1</v>
      </c>
      <c r="W471" s="78">
        <v>-0.5</v>
      </c>
      <c r="X471" s="79">
        <v>2.17</v>
      </c>
      <c r="Y471" s="71">
        <v>1.6</v>
      </c>
      <c r="Z471" s="72">
        <v>1.7</v>
      </c>
      <c r="AA471" s="61">
        <v>0</v>
      </c>
      <c r="AB471" s="78">
        <v>-0.01</v>
      </c>
      <c r="AC471" s="79">
        <v>1.42</v>
      </c>
      <c r="AD471" s="64" t="s">
        <v>25</v>
      </c>
    </row>
    <row r="472" spans="1:30" ht="17.25" thickBot="1">
      <c r="A472" s="73">
        <v>470</v>
      </c>
      <c r="B472" s="58" t="s">
        <v>334</v>
      </c>
      <c r="C472" s="59" t="s">
        <v>1820</v>
      </c>
      <c r="D472" s="70" t="s">
        <v>104</v>
      </c>
      <c r="E472" s="59" t="s">
        <v>75</v>
      </c>
      <c r="F472" s="70" t="s">
        <v>3767</v>
      </c>
      <c r="G472" s="70">
        <v>1995</v>
      </c>
      <c r="H472" s="71">
        <v>5</v>
      </c>
      <c r="I472" s="72">
        <v>427</v>
      </c>
      <c r="J472" s="72">
        <v>85</v>
      </c>
      <c r="K472" s="72">
        <v>79.099999999999994</v>
      </c>
      <c r="L472" s="72">
        <v>4.7</v>
      </c>
      <c r="M472" s="71">
        <v>5</v>
      </c>
      <c r="N472" s="72">
        <v>85</v>
      </c>
      <c r="O472" s="72">
        <v>3</v>
      </c>
      <c r="P472" s="60">
        <v>0</v>
      </c>
      <c r="Q472" s="61"/>
      <c r="R472" s="61">
        <v>0</v>
      </c>
      <c r="S472" s="71">
        <v>1.4</v>
      </c>
      <c r="T472" s="72">
        <v>5</v>
      </c>
      <c r="U472" s="72">
        <v>8</v>
      </c>
      <c r="V472" s="78">
        <v>-3</v>
      </c>
      <c r="W472" s="78">
        <v>-0.63</v>
      </c>
      <c r="X472" s="79">
        <v>0.96</v>
      </c>
      <c r="Y472" s="71">
        <v>4.7</v>
      </c>
      <c r="Z472" s="72">
        <v>11.3</v>
      </c>
      <c r="AA472" s="78">
        <v>-6.6</v>
      </c>
      <c r="AB472" s="78">
        <v>-1.38</v>
      </c>
      <c r="AC472" s="78">
        <v>-0.53</v>
      </c>
      <c r="AD472" s="64" t="s">
        <v>25</v>
      </c>
    </row>
    <row r="473" spans="1:30" ht="17.25" thickBot="1">
      <c r="A473" s="73">
        <v>471</v>
      </c>
      <c r="B473" s="58" t="s">
        <v>3175</v>
      </c>
      <c r="C473" s="59" t="s">
        <v>1814</v>
      </c>
      <c r="D473" s="70" t="s">
        <v>104</v>
      </c>
      <c r="E473" s="59" t="s">
        <v>2353</v>
      </c>
      <c r="F473" s="70" t="s">
        <v>3768</v>
      </c>
      <c r="G473" s="70">
        <v>2001</v>
      </c>
      <c r="H473" s="71">
        <v>3</v>
      </c>
      <c r="I473" s="72">
        <v>203</v>
      </c>
      <c r="J473" s="72">
        <v>68</v>
      </c>
      <c r="K473" s="72">
        <v>37.6</v>
      </c>
      <c r="L473" s="72">
        <v>2.2999999999999998</v>
      </c>
      <c r="M473" s="71">
        <v>2</v>
      </c>
      <c r="N473" s="72">
        <v>90</v>
      </c>
      <c r="O473" s="72">
        <v>2</v>
      </c>
      <c r="P473" s="71">
        <v>1</v>
      </c>
      <c r="Q473" s="72">
        <v>23</v>
      </c>
      <c r="R473" s="61">
        <v>0</v>
      </c>
      <c r="S473" s="71">
        <v>0.33</v>
      </c>
      <c r="T473" s="72">
        <v>1</v>
      </c>
      <c r="U473" s="72">
        <v>10</v>
      </c>
      <c r="V473" s="78">
        <v>-9</v>
      </c>
      <c r="W473" s="78">
        <v>-3.99</v>
      </c>
      <c r="X473" s="78">
        <v>-3.19</v>
      </c>
      <c r="Y473" s="71">
        <v>2.2999999999999998</v>
      </c>
      <c r="Z473" s="72">
        <v>6.1</v>
      </c>
      <c r="AA473" s="78">
        <v>-3.7</v>
      </c>
      <c r="AB473" s="78">
        <v>-1.66</v>
      </c>
      <c r="AC473" s="79">
        <v>0.23</v>
      </c>
      <c r="AD473" s="64" t="s">
        <v>25</v>
      </c>
    </row>
    <row r="474" spans="1:30" ht="17.25" thickBot="1">
      <c r="A474" s="73">
        <v>472</v>
      </c>
      <c r="B474" s="58" t="s">
        <v>335</v>
      </c>
      <c r="C474" s="59" t="s">
        <v>1846</v>
      </c>
      <c r="D474" s="70" t="s">
        <v>1812</v>
      </c>
      <c r="E474" s="59" t="s">
        <v>83</v>
      </c>
      <c r="F474" s="70" t="s">
        <v>3353</v>
      </c>
      <c r="G474" s="70">
        <v>1997</v>
      </c>
      <c r="H474" s="71">
        <v>6</v>
      </c>
      <c r="I474" s="72">
        <v>140</v>
      </c>
      <c r="J474" s="72">
        <v>23</v>
      </c>
      <c r="K474" s="72">
        <v>25.9</v>
      </c>
      <c r="L474" s="72">
        <v>1.6</v>
      </c>
      <c r="M474" s="60">
        <v>0</v>
      </c>
      <c r="N474" s="61"/>
      <c r="O474" s="61">
        <v>0</v>
      </c>
      <c r="P474" s="71">
        <v>6</v>
      </c>
      <c r="Q474" s="72">
        <v>23</v>
      </c>
      <c r="R474" s="61">
        <v>0</v>
      </c>
      <c r="S474" s="71">
        <v>2</v>
      </c>
      <c r="T474" s="72">
        <v>4</v>
      </c>
      <c r="U474" s="72">
        <v>3</v>
      </c>
      <c r="V474" s="79">
        <v>1</v>
      </c>
      <c r="W474" s="79">
        <v>0.64</v>
      </c>
      <c r="X474" s="79">
        <v>0.42</v>
      </c>
      <c r="Y474" s="71">
        <v>4.3</v>
      </c>
      <c r="Z474" s="72">
        <v>3.6</v>
      </c>
      <c r="AA474" s="79">
        <v>0.8</v>
      </c>
      <c r="AB474" s="79">
        <v>0.49</v>
      </c>
      <c r="AC474" s="79">
        <v>0.15</v>
      </c>
      <c r="AD474" s="64" t="s">
        <v>25</v>
      </c>
    </row>
    <row r="475" spans="1:30" ht="17.25" thickBot="1">
      <c r="A475" s="73">
        <v>473</v>
      </c>
      <c r="B475" s="58" t="s">
        <v>2730</v>
      </c>
      <c r="C475" s="59" t="s">
        <v>1820</v>
      </c>
      <c r="D475" s="70" t="s">
        <v>104</v>
      </c>
      <c r="E475" s="59" t="s">
        <v>63</v>
      </c>
      <c r="F475" s="70" t="s">
        <v>3341</v>
      </c>
      <c r="G475" s="70">
        <v>2001</v>
      </c>
      <c r="H475" s="71">
        <v>1</v>
      </c>
      <c r="I475" s="72">
        <v>49</v>
      </c>
      <c r="J475" s="72">
        <v>49</v>
      </c>
      <c r="K475" s="72">
        <v>9.1</v>
      </c>
      <c r="L475" s="72">
        <v>0.5</v>
      </c>
      <c r="M475" s="71">
        <v>1</v>
      </c>
      <c r="N475" s="72">
        <v>49</v>
      </c>
      <c r="O475" s="61">
        <v>0</v>
      </c>
      <c r="P475" s="60">
        <v>0</v>
      </c>
      <c r="Q475" s="61"/>
      <c r="R475" s="61">
        <v>0</v>
      </c>
      <c r="S475" s="71">
        <v>3</v>
      </c>
      <c r="T475" s="72">
        <v>2</v>
      </c>
      <c r="U475" s="61">
        <v>0</v>
      </c>
      <c r="V475" s="79">
        <v>2</v>
      </c>
      <c r="W475" s="79">
        <v>3.67</v>
      </c>
      <c r="X475" s="79">
        <v>3.12</v>
      </c>
      <c r="Y475" s="71">
        <v>0.3</v>
      </c>
      <c r="Z475" s="72">
        <v>0.3</v>
      </c>
      <c r="AA475" s="61">
        <v>0</v>
      </c>
      <c r="AB475" s="79">
        <v>7.0000000000000007E-2</v>
      </c>
      <c r="AC475" s="78">
        <v>-0.95</v>
      </c>
      <c r="AD475" s="64" t="s">
        <v>25</v>
      </c>
    </row>
    <row r="476" spans="1:30" ht="17.25" thickBot="1">
      <c r="A476" s="73">
        <v>474</v>
      </c>
      <c r="B476" s="58" t="s">
        <v>2878</v>
      </c>
      <c r="C476" s="59" t="s">
        <v>1814</v>
      </c>
      <c r="D476" s="70" t="s">
        <v>1835</v>
      </c>
      <c r="E476" s="59" t="s">
        <v>87</v>
      </c>
      <c r="F476" s="70" t="s">
        <v>3895</v>
      </c>
      <c r="G476" s="70">
        <v>1995</v>
      </c>
      <c r="H476" s="60">
        <v>0</v>
      </c>
      <c r="I476" s="61"/>
      <c r="J476" s="61"/>
      <c r="K476" s="61"/>
      <c r="L476" s="61"/>
      <c r="M476" s="60">
        <v>0</v>
      </c>
      <c r="N476" s="61"/>
      <c r="O476" s="61">
        <v>0</v>
      </c>
      <c r="P476" s="60">
        <v>0</v>
      </c>
      <c r="Q476" s="61"/>
      <c r="R476" s="72">
        <v>1</v>
      </c>
      <c r="S476" s="60"/>
      <c r="T476" s="61"/>
      <c r="U476" s="61"/>
      <c r="V476" s="61"/>
      <c r="W476" s="61"/>
      <c r="X476" s="61"/>
      <c r="Y476" s="60"/>
      <c r="Z476" s="61"/>
      <c r="AA476" s="61"/>
      <c r="AB476" s="61"/>
      <c r="AC476" s="61"/>
      <c r="AD476" s="64" t="s">
        <v>25</v>
      </c>
    </row>
    <row r="477" spans="1:30" ht="17.25" thickBot="1">
      <c r="A477" s="73">
        <v>475</v>
      </c>
      <c r="B477" s="58" t="s">
        <v>336</v>
      </c>
      <c r="C477" s="59" t="s">
        <v>1863</v>
      </c>
      <c r="D477" s="70" t="s">
        <v>104</v>
      </c>
      <c r="E477" s="59" t="s">
        <v>63</v>
      </c>
      <c r="F477" s="70" t="s">
        <v>3769</v>
      </c>
      <c r="G477" s="70">
        <v>1998</v>
      </c>
      <c r="H477" s="71">
        <v>4</v>
      </c>
      <c r="I477" s="72">
        <v>133</v>
      </c>
      <c r="J477" s="72">
        <v>33</v>
      </c>
      <c r="K477" s="72">
        <v>24.6</v>
      </c>
      <c r="L477" s="72">
        <v>1.5</v>
      </c>
      <c r="M477" s="71">
        <v>1</v>
      </c>
      <c r="N477" s="72">
        <v>66</v>
      </c>
      <c r="O477" s="61">
        <v>0</v>
      </c>
      <c r="P477" s="71">
        <v>3</v>
      </c>
      <c r="Q477" s="72">
        <v>22</v>
      </c>
      <c r="R477" s="72">
        <v>1</v>
      </c>
      <c r="S477" s="71">
        <v>3</v>
      </c>
      <c r="T477" s="72">
        <v>3</v>
      </c>
      <c r="U477" s="72">
        <v>1</v>
      </c>
      <c r="V477" s="79">
        <v>2</v>
      </c>
      <c r="W477" s="79">
        <v>1.35</v>
      </c>
      <c r="X477" s="79">
        <v>0.69</v>
      </c>
      <c r="Y477" s="71">
        <v>3.8</v>
      </c>
      <c r="Z477" s="72">
        <v>1.4</v>
      </c>
      <c r="AA477" s="79">
        <v>2.4</v>
      </c>
      <c r="AB477" s="79">
        <v>1.59</v>
      </c>
      <c r="AC477" s="79">
        <v>0.87</v>
      </c>
      <c r="AD477" s="64" t="s">
        <v>25</v>
      </c>
    </row>
    <row r="478" spans="1:30" ht="17.25" thickBot="1">
      <c r="A478" s="73">
        <v>476</v>
      </c>
      <c r="B478" s="58" t="s">
        <v>337</v>
      </c>
      <c r="C478" s="59" t="s">
        <v>1814</v>
      </c>
      <c r="D478" s="70" t="s">
        <v>104</v>
      </c>
      <c r="E478" s="59" t="s">
        <v>85</v>
      </c>
      <c r="F478" s="70" t="s">
        <v>3770</v>
      </c>
      <c r="G478" s="70">
        <v>1989</v>
      </c>
      <c r="H478" s="71">
        <v>1</v>
      </c>
      <c r="I478" s="72">
        <v>1</v>
      </c>
      <c r="J478" s="72">
        <v>1</v>
      </c>
      <c r="K478" s="72">
        <v>0.2</v>
      </c>
      <c r="L478" s="61">
        <v>0</v>
      </c>
      <c r="M478" s="60">
        <v>0</v>
      </c>
      <c r="N478" s="61"/>
      <c r="O478" s="61">
        <v>0</v>
      </c>
      <c r="P478" s="71">
        <v>1</v>
      </c>
      <c r="Q478" s="72">
        <v>1</v>
      </c>
      <c r="R478" s="72">
        <v>3</v>
      </c>
      <c r="S478" s="71">
        <v>3</v>
      </c>
      <c r="T478" s="61">
        <v>0</v>
      </c>
      <c r="U478" s="61">
        <v>0</v>
      </c>
      <c r="V478" s="61">
        <v>0</v>
      </c>
      <c r="W478" s="61">
        <v>0</v>
      </c>
      <c r="X478" s="79">
        <v>0.17</v>
      </c>
      <c r="Y478" s="60">
        <v>0</v>
      </c>
      <c r="Z478" s="61">
        <v>0</v>
      </c>
      <c r="AA478" s="61">
        <v>0</v>
      </c>
      <c r="AB478" s="61">
        <v>0</v>
      </c>
      <c r="AC478" s="79">
        <v>0.17</v>
      </c>
      <c r="AD478" s="64" t="s">
        <v>25</v>
      </c>
    </row>
    <row r="479" spans="1:30" ht="17.25" thickBot="1">
      <c r="A479" s="73">
        <v>477</v>
      </c>
      <c r="B479" s="58" t="s">
        <v>2731</v>
      </c>
      <c r="C479" s="59" t="s">
        <v>1854</v>
      </c>
      <c r="D479" s="70" t="s">
        <v>103</v>
      </c>
      <c r="E479" s="59" t="s">
        <v>67</v>
      </c>
      <c r="F479" s="70" t="s">
        <v>3771</v>
      </c>
      <c r="G479" s="70">
        <v>2000</v>
      </c>
      <c r="H479" s="71">
        <v>5</v>
      </c>
      <c r="I479" s="72">
        <v>303</v>
      </c>
      <c r="J479" s="72">
        <v>61</v>
      </c>
      <c r="K479" s="72">
        <v>56.1</v>
      </c>
      <c r="L479" s="72">
        <v>3.4</v>
      </c>
      <c r="M479" s="71">
        <v>4</v>
      </c>
      <c r="N479" s="72">
        <v>71</v>
      </c>
      <c r="O479" s="61">
        <v>0</v>
      </c>
      <c r="P479" s="71">
        <v>1</v>
      </c>
      <c r="Q479" s="72">
        <v>21</v>
      </c>
      <c r="R479" s="72">
        <v>1</v>
      </c>
      <c r="S479" s="71">
        <v>1.2</v>
      </c>
      <c r="T479" s="72">
        <v>8</v>
      </c>
      <c r="U479" s="72">
        <v>3</v>
      </c>
      <c r="V479" s="79">
        <v>5</v>
      </c>
      <c r="W479" s="79">
        <v>1.49</v>
      </c>
      <c r="X479" s="78">
        <v>-0.03</v>
      </c>
      <c r="Y479" s="71">
        <v>6.7</v>
      </c>
      <c r="Z479" s="72">
        <v>4</v>
      </c>
      <c r="AA479" s="79">
        <v>2.6</v>
      </c>
      <c r="AB479" s="79">
        <v>0.78</v>
      </c>
      <c r="AC479" s="78">
        <v>-0.41</v>
      </c>
      <c r="AD479" s="64" t="s">
        <v>25</v>
      </c>
    </row>
    <row r="480" spans="1:30" ht="17.25" thickBot="1">
      <c r="A480" s="73">
        <v>478</v>
      </c>
      <c r="B480" s="58" t="s">
        <v>2732</v>
      </c>
      <c r="C480" s="59" t="s">
        <v>1822</v>
      </c>
      <c r="D480" s="70" t="s">
        <v>104</v>
      </c>
      <c r="E480" s="59" t="s">
        <v>83</v>
      </c>
      <c r="F480" s="70" t="s">
        <v>3368</v>
      </c>
      <c r="G480" s="70">
        <v>1997</v>
      </c>
      <c r="H480" s="71">
        <v>6</v>
      </c>
      <c r="I480" s="72">
        <v>510</v>
      </c>
      <c r="J480" s="72">
        <v>85</v>
      </c>
      <c r="K480" s="72">
        <v>94.4</v>
      </c>
      <c r="L480" s="72">
        <v>5.7</v>
      </c>
      <c r="M480" s="71">
        <v>5</v>
      </c>
      <c r="N480" s="72">
        <v>90</v>
      </c>
      <c r="O480" s="72">
        <v>5</v>
      </c>
      <c r="P480" s="71">
        <v>1</v>
      </c>
      <c r="Q480" s="72">
        <v>60</v>
      </c>
      <c r="R480" s="61">
        <v>0</v>
      </c>
      <c r="S480" s="71">
        <v>2</v>
      </c>
      <c r="T480" s="72">
        <v>11</v>
      </c>
      <c r="U480" s="72">
        <v>8</v>
      </c>
      <c r="V480" s="79">
        <v>3</v>
      </c>
      <c r="W480" s="79">
        <v>0.53</v>
      </c>
      <c r="X480" s="79">
        <v>3.53</v>
      </c>
      <c r="Y480" s="71">
        <v>11.6</v>
      </c>
      <c r="Z480" s="72">
        <v>8.5</v>
      </c>
      <c r="AA480" s="79">
        <v>3.1</v>
      </c>
      <c r="AB480" s="79">
        <v>0.54</v>
      </c>
      <c r="AC480" s="79">
        <v>2.97</v>
      </c>
      <c r="AD480" s="64" t="s">
        <v>25</v>
      </c>
    </row>
    <row r="481" spans="1:30" ht="17.25" thickBot="1">
      <c r="A481" s="73">
        <v>479</v>
      </c>
      <c r="B481" s="58" t="s">
        <v>2733</v>
      </c>
      <c r="C481" s="59" t="s">
        <v>1814</v>
      </c>
      <c r="D481" s="70" t="s">
        <v>111</v>
      </c>
      <c r="E481" s="59" t="s">
        <v>2352</v>
      </c>
      <c r="F481" s="70" t="s">
        <v>3772</v>
      </c>
      <c r="G481" s="70">
        <v>2002</v>
      </c>
      <c r="H481" s="71">
        <v>5</v>
      </c>
      <c r="I481" s="72">
        <v>450</v>
      </c>
      <c r="J481" s="72">
        <v>90</v>
      </c>
      <c r="K481" s="72">
        <v>100</v>
      </c>
      <c r="L481" s="72">
        <v>5</v>
      </c>
      <c r="M481" s="71">
        <v>5</v>
      </c>
      <c r="N481" s="72">
        <v>90</v>
      </c>
      <c r="O481" s="72">
        <v>5</v>
      </c>
      <c r="P481" s="60">
        <v>0</v>
      </c>
      <c r="Q481" s="61"/>
      <c r="R481" s="61">
        <v>0</v>
      </c>
      <c r="S481" s="71">
        <v>0.2</v>
      </c>
      <c r="T481" s="72">
        <v>4</v>
      </c>
      <c r="U481" s="72">
        <v>13</v>
      </c>
      <c r="V481" s="78">
        <v>-9</v>
      </c>
      <c r="W481" s="78">
        <v>-1.8</v>
      </c>
      <c r="X481" s="61"/>
      <c r="Y481" s="71">
        <v>4</v>
      </c>
      <c r="Z481" s="72">
        <v>8.3000000000000007</v>
      </c>
      <c r="AA481" s="78">
        <v>-4.3</v>
      </c>
      <c r="AB481" s="78">
        <v>-0.86</v>
      </c>
      <c r="AC481" s="61"/>
      <c r="AD481" s="64" t="s">
        <v>25</v>
      </c>
    </row>
    <row r="482" spans="1:30" ht="17.25" thickBot="1">
      <c r="A482" s="73">
        <v>480</v>
      </c>
      <c r="B482" s="58" t="s">
        <v>2864</v>
      </c>
      <c r="C482" s="59" t="s">
        <v>1822</v>
      </c>
      <c r="D482" s="70" t="s">
        <v>2863</v>
      </c>
      <c r="E482" s="59" t="s">
        <v>75</v>
      </c>
      <c r="F482" s="70" t="s">
        <v>3773</v>
      </c>
      <c r="G482" s="70">
        <v>1996</v>
      </c>
      <c r="H482" s="71">
        <v>3</v>
      </c>
      <c r="I482" s="72">
        <v>35</v>
      </c>
      <c r="J482" s="72">
        <v>12</v>
      </c>
      <c r="K482" s="72">
        <v>6.5</v>
      </c>
      <c r="L482" s="72">
        <v>0.4</v>
      </c>
      <c r="M482" s="60">
        <v>0</v>
      </c>
      <c r="N482" s="61"/>
      <c r="O482" s="61">
        <v>0</v>
      </c>
      <c r="P482" s="71">
        <v>3</v>
      </c>
      <c r="Q482" s="72">
        <v>12</v>
      </c>
      <c r="R482" s="61">
        <v>0</v>
      </c>
      <c r="S482" s="71">
        <v>0.33</v>
      </c>
      <c r="T482" s="72">
        <v>1</v>
      </c>
      <c r="U482" s="72">
        <v>3</v>
      </c>
      <c r="V482" s="78">
        <v>-2</v>
      </c>
      <c r="W482" s="78">
        <v>-5.14</v>
      </c>
      <c r="X482" s="78">
        <v>-4.6100000000000003</v>
      </c>
      <c r="Y482" s="71">
        <v>0.3</v>
      </c>
      <c r="Z482" s="72">
        <v>2.4</v>
      </c>
      <c r="AA482" s="78">
        <v>-2.1</v>
      </c>
      <c r="AB482" s="78">
        <v>-5.45</v>
      </c>
      <c r="AC482" s="78">
        <v>-4.46</v>
      </c>
      <c r="AD482" s="64" t="s">
        <v>25</v>
      </c>
    </row>
    <row r="483" spans="1:30" ht="17.25" thickBot="1">
      <c r="A483" s="73">
        <v>481</v>
      </c>
      <c r="B483" s="58" t="s">
        <v>669</v>
      </c>
      <c r="C483" s="59" t="s">
        <v>1865</v>
      </c>
      <c r="D483" s="70" t="s">
        <v>104</v>
      </c>
      <c r="E483" s="59" t="s">
        <v>83</v>
      </c>
      <c r="F483" s="70" t="s">
        <v>3774</v>
      </c>
      <c r="G483" s="70">
        <v>1995</v>
      </c>
      <c r="H483" s="71">
        <v>1</v>
      </c>
      <c r="I483" s="72">
        <v>10</v>
      </c>
      <c r="J483" s="72">
        <v>10</v>
      </c>
      <c r="K483" s="72">
        <v>1.9</v>
      </c>
      <c r="L483" s="72">
        <v>0.1</v>
      </c>
      <c r="M483" s="60">
        <v>0</v>
      </c>
      <c r="N483" s="61"/>
      <c r="O483" s="61">
        <v>0</v>
      </c>
      <c r="P483" s="71">
        <v>1</v>
      </c>
      <c r="Q483" s="72">
        <v>10</v>
      </c>
      <c r="R483" s="72">
        <v>1</v>
      </c>
      <c r="S483" s="71">
        <v>3</v>
      </c>
      <c r="T483" s="61">
        <v>0</v>
      </c>
      <c r="U483" s="61">
        <v>0</v>
      </c>
      <c r="V483" s="61">
        <v>0</v>
      </c>
      <c r="W483" s="61">
        <v>0</v>
      </c>
      <c r="X483" s="78">
        <v>-0.34</v>
      </c>
      <c r="Y483" s="60">
        <v>0</v>
      </c>
      <c r="Z483" s="72">
        <v>0.5</v>
      </c>
      <c r="AA483" s="78">
        <v>-0.4</v>
      </c>
      <c r="AB483" s="78">
        <v>-3.8</v>
      </c>
      <c r="AC483" s="78">
        <v>-4.26</v>
      </c>
      <c r="AD483" s="64" t="s">
        <v>25</v>
      </c>
    </row>
    <row r="484" spans="1:30" ht="17.25" thickBot="1">
      <c r="A484" s="73">
        <v>482</v>
      </c>
      <c r="B484" s="58" t="s">
        <v>338</v>
      </c>
      <c r="C484" s="59" t="s">
        <v>1841</v>
      </c>
      <c r="D484" s="70" t="s">
        <v>1812</v>
      </c>
      <c r="E484" s="59" t="s">
        <v>93</v>
      </c>
      <c r="F484" s="70" t="s">
        <v>3775</v>
      </c>
      <c r="G484" s="70">
        <v>2001</v>
      </c>
      <c r="H484" s="71">
        <v>3</v>
      </c>
      <c r="I484" s="72">
        <v>50</v>
      </c>
      <c r="J484" s="72">
        <v>17</v>
      </c>
      <c r="K484" s="72">
        <v>9.3000000000000007</v>
      </c>
      <c r="L484" s="72">
        <v>0.6</v>
      </c>
      <c r="M484" s="60">
        <v>0</v>
      </c>
      <c r="N484" s="61"/>
      <c r="O484" s="61">
        <v>0</v>
      </c>
      <c r="P484" s="71">
        <v>3</v>
      </c>
      <c r="Q484" s="72">
        <v>17</v>
      </c>
      <c r="R484" s="72">
        <v>3</v>
      </c>
      <c r="S484" s="71">
        <v>0.33</v>
      </c>
      <c r="T484" s="72">
        <v>1</v>
      </c>
      <c r="U484" s="72">
        <v>4</v>
      </c>
      <c r="V484" s="78">
        <v>-3</v>
      </c>
      <c r="W484" s="78">
        <v>-5.4</v>
      </c>
      <c r="X484" s="78">
        <v>-4.8499999999999996</v>
      </c>
      <c r="Y484" s="71">
        <v>0.6</v>
      </c>
      <c r="Z484" s="72">
        <v>1.9</v>
      </c>
      <c r="AA484" s="78">
        <v>-1.3</v>
      </c>
      <c r="AB484" s="78">
        <v>-2.27</v>
      </c>
      <c r="AC484" s="78">
        <v>-1.63</v>
      </c>
      <c r="AD484" s="64" t="s">
        <v>25</v>
      </c>
    </row>
    <row r="485" spans="1:30" ht="17.25" thickBot="1">
      <c r="A485" s="73">
        <v>483</v>
      </c>
      <c r="B485" s="58" t="s">
        <v>3362</v>
      </c>
      <c r="C485" s="59" t="s">
        <v>1846</v>
      </c>
      <c r="D485" s="70" t="s">
        <v>102</v>
      </c>
      <c r="E485" s="59" t="s">
        <v>2352</v>
      </c>
      <c r="F485" s="70" t="s">
        <v>3776</v>
      </c>
      <c r="G485" s="70">
        <v>1999</v>
      </c>
      <c r="H485" s="71">
        <v>2</v>
      </c>
      <c r="I485" s="72">
        <v>86</v>
      </c>
      <c r="J485" s="72">
        <v>43</v>
      </c>
      <c r="K485" s="72">
        <v>19.100000000000001</v>
      </c>
      <c r="L485" s="72">
        <v>1</v>
      </c>
      <c r="M485" s="60">
        <v>0</v>
      </c>
      <c r="N485" s="61"/>
      <c r="O485" s="61">
        <v>0</v>
      </c>
      <c r="P485" s="71">
        <v>2</v>
      </c>
      <c r="Q485" s="72">
        <v>43</v>
      </c>
      <c r="R485" s="61">
        <v>0</v>
      </c>
      <c r="S485" s="71">
        <v>0.5</v>
      </c>
      <c r="T485" s="61">
        <v>0</v>
      </c>
      <c r="U485" s="72">
        <v>1</v>
      </c>
      <c r="V485" s="78">
        <v>-1</v>
      </c>
      <c r="W485" s="78">
        <v>-1.05</v>
      </c>
      <c r="X485" s="79">
        <v>0.93</v>
      </c>
      <c r="Y485" s="71">
        <v>0.8</v>
      </c>
      <c r="Z485" s="72">
        <v>0.9</v>
      </c>
      <c r="AA485" s="78">
        <v>-0.1</v>
      </c>
      <c r="AB485" s="78">
        <v>-0.1</v>
      </c>
      <c r="AC485" s="79">
        <v>0.95</v>
      </c>
      <c r="AD485" s="64" t="s">
        <v>25</v>
      </c>
    </row>
    <row r="486" spans="1:30" ht="17.25" thickBot="1">
      <c r="A486" s="73">
        <v>484</v>
      </c>
      <c r="B486" s="58" t="s">
        <v>339</v>
      </c>
      <c r="C486" s="59" t="s">
        <v>1814</v>
      </c>
      <c r="D486" s="70" t="s">
        <v>104</v>
      </c>
      <c r="E486" s="59" t="s">
        <v>67</v>
      </c>
      <c r="F486" s="70" t="s">
        <v>3777</v>
      </c>
      <c r="G486" s="70">
        <v>1990</v>
      </c>
      <c r="H486" s="71">
        <v>6</v>
      </c>
      <c r="I486" s="72">
        <v>519</v>
      </c>
      <c r="J486" s="72">
        <v>87</v>
      </c>
      <c r="K486" s="72">
        <v>96.1</v>
      </c>
      <c r="L486" s="72">
        <v>5.8</v>
      </c>
      <c r="M486" s="71">
        <v>6</v>
      </c>
      <c r="N486" s="72">
        <v>87</v>
      </c>
      <c r="O486" s="72">
        <v>5</v>
      </c>
      <c r="P486" s="60">
        <v>0</v>
      </c>
      <c r="Q486" s="61"/>
      <c r="R486" s="61">
        <v>0</v>
      </c>
      <c r="S486" s="71">
        <v>1.5</v>
      </c>
      <c r="T486" s="72">
        <v>14</v>
      </c>
      <c r="U486" s="72">
        <v>7</v>
      </c>
      <c r="V486" s="79">
        <v>7</v>
      </c>
      <c r="W486" s="79">
        <v>1.21</v>
      </c>
      <c r="X486" s="78">
        <v>-7.36</v>
      </c>
      <c r="Y486" s="71">
        <v>11</v>
      </c>
      <c r="Z486" s="72">
        <v>6.2</v>
      </c>
      <c r="AA486" s="79">
        <v>4.8</v>
      </c>
      <c r="AB486" s="79">
        <v>0.83</v>
      </c>
      <c r="AC486" s="78">
        <v>-3.32</v>
      </c>
      <c r="AD486" s="64" t="s">
        <v>25</v>
      </c>
    </row>
    <row r="487" spans="1:30" ht="17.25" thickBot="1">
      <c r="A487" s="73">
        <v>485</v>
      </c>
      <c r="B487" s="58" t="s">
        <v>340</v>
      </c>
      <c r="C487" s="59" t="s">
        <v>1846</v>
      </c>
      <c r="D487" s="70" t="s">
        <v>102</v>
      </c>
      <c r="E487" s="59" t="s">
        <v>63</v>
      </c>
      <c r="F487" s="70" t="s">
        <v>3778</v>
      </c>
      <c r="G487" s="70">
        <v>1994</v>
      </c>
      <c r="H487" s="71">
        <v>3</v>
      </c>
      <c r="I487" s="72">
        <v>129</v>
      </c>
      <c r="J487" s="72">
        <v>43</v>
      </c>
      <c r="K487" s="72">
        <v>23.9</v>
      </c>
      <c r="L487" s="72">
        <v>1.4</v>
      </c>
      <c r="M487" s="71">
        <v>1</v>
      </c>
      <c r="N487" s="72">
        <v>45</v>
      </c>
      <c r="O487" s="61">
        <v>0</v>
      </c>
      <c r="P487" s="71">
        <v>2</v>
      </c>
      <c r="Q487" s="72">
        <v>42</v>
      </c>
      <c r="R487" s="72">
        <v>2</v>
      </c>
      <c r="S487" s="71">
        <v>2.33</v>
      </c>
      <c r="T487" s="72">
        <v>1</v>
      </c>
      <c r="U487" s="72">
        <v>2</v>
      </c>
      <c r="V487" s="78">
        <v>-1</v>
      </c>
      <c r="W487" s="78">
        <v>-0.7</v>
      </c>
      <c r="X487" s="78">
        <v>-2.0099999999999998</v>
      </c>
      <c r="Y487" s="71">
        <v>2.8</v>
      </c>
      <c r="Z487" s="72">
        <v>1.5</v>
      </c>
      <c r="AA487" s="79">
        <v>1.3</v>
      </c>
      <c r="AB487" s="79">
        <v>0.9</v>
      </c>
      <c r="AC487" s="78">
        <v>-0.04</v>
      </c>
      <c r="AD487" s="64" t="s">
        <v>25</v>
      </c>
    </row>
    <row r="488" spans="1:30" ht="17.25" thickBot="1">
      <c r="A488" s="73">
        <v>486</v>
      </c>
      <c r="B488" s="58" t="s">
        <v>2768</v>
      </c>
      <c r="C488" s="59" t="s">
        <v>1811</v>
      </c>
      <c r="D488" s="70" t="s">
        <v>104</v>
      </c>
      <c r="E488" s="59" t="s">
        <v>2353</v>
      </c>
      <c r="F488" s="70" t="s">
        <v>3779</v>
      </c>
      <c r="G488" s="70">
        <v>1998</v>
      </c>
      <c r="H488" s="71">
        <v>1</v>
      </c>
      <c r="I488" s="72">
        <v>5</v>
      </c>
      <c r="J488" s="72">
        <v>5</v>
      </c>
      <c r="K488" s="72">
        <v>0.9</v>
      </c>
      <c r="L488" s="72">
        <v>0.1</v>
      </c>
      <c r="M488" s="60">
        <v>0</v>
      </c>
      <c r="N488" s="61"/>
      <c r="O488" s="61">
        <v>0</v>
      </c>
      <c r="P488" s="71">
        <v>1</v>
      </c>
      <c r="Q488" s="72">
        <v>5</v>
      </c>
      <c r="R488" s="72">
        <v>5</v>
      </c>
      <c r="S488" s="60">
        <v>0</v>
      </c>
      <c r="T488" s="61">
        <v>0</v>
      </c>
      <c r="U488" s="72">
        <v>2</v>
      </c>
      <c r="V488" s="78">
        <v>-2</v>
      </c>
      <c r="W488" s="78">
        <v>-36</v>
      </c>
      <c r="X488" s="78">
        <v>-34.32</v>
      </c>
      <c r="Y488" s="60">
        <v>0</v>
      </c>
      <c r="Z488" s="72">
        <v>0.6</v>
      </c>
      <c r="AA488" s="78">
        <v>-0.6</v>
      </c>
      <c r="AB488" s="78">
        <v>-9.94</v>
      </c>
      <c r="AC488" s="78">
        <v>-8.2100000000000009</v>
      </c>
      <c r="AD488" s="64" t="s">
        <v>25</v>
      </c>
    </row>
    <row r="489" spans="1:30" ht="17.25" thickBot="1">
      <c r="A489" s="73">
        <v>487</v>
      </c>
      <c r="B489" s="58" t="s">
        <v>341</v>
      </c>
      <c r="C489" s="59" t="s">
        <v>1867</v>
      </c>
      <c r="D489" s="70" t="s">
        <v>103</v>
      </c>
      <c r="E489" s="59" t="s">
        <v>79</v>
      </c>
      <c r="F489" s="70" t="s">
        <v>3780</v>
      </c>
      <c r="G489" s="70">
        <v>1996</v>
      </c>
      <c r="H489" s="71">
        <v>1</v>
      </c>
      <c r="I489" s="72">
        <v>5</v>
      </c>
      <c r="J489" s="72">
        <v>5</v>
      </c>
      <c r="K489" s="72">
        <v>0.9</v>
      </c>
      <c r="L489" s="72">
        <v>0.1</v>
      </c>
      <c r="M489" s="60">
        <v>0</v>
      </c>
      <c r="N489" s="61"/>
      <c r="O489" s="61">
        <v>0</v>
      </c>
      <c r="P489" s="71">
        <v>1</v>
      </c>
      <c r="Q489" s="72">
        <v>5</v>
      </c>
      <c r="R489" s="72">
        <v>5</v>
      </c>
      <c r="S489" s="71">
        <v>3</v>
      </c>
      <c r="T489" s="61">
        <v>0</v>
      </c>
      <c r="U489" s="61">
        <v>0</v>
      </c>
      <c r="V489" s="61">
        <v>0</v>
      </c>
      <c r="W489" s="61">
        <v>0</v>
      </c>
      <c r="X489" s="78">
        <v>-1.68</v>
      </c>
      <c r="Y489" s="60">
        <v>0</v>
      </c>
      <c r="Z489" s="72">
        <v>0.3</v>
      </c>
      <c r="AA489" s="78">
        <v>-0.3</v>
      </c>
      <c r="AB489" s="78">
        <v>-4.96</v>
      </c>
      <c r="AC489" s="78">
        <v>-6.05</v>
      </c>
      <c r="AD489" s="64" t="s">
        <v>25</v>
      </c>
    </row>
    <row r="490" spans="1:30" ht="17.25" thickBot="1">
      <c r="A490" s="73">
        <v>488</v>
      </c>
      <c r="B490" s="58" t="s">
        <v>379</v>
      </c>
      <c r="C490" s="59" t="s">
        <v>1811</v>
      </c>
      <c r="D490" s="70" t="s">
        <v>111</v>
      </c>
      <c r="E490" s="59" t="s">
        <v>87</v>
      </c>
      <c r="F490" s="70" t="s">
        <v>3781</v>
      </c>
      <c r="G490" s="70">
        <v>1994</v>
      </c>
      <c r="H490" s="71">
        <v>6</v>
      </c>
      <c r="I490" s="72">
        <v>540</v>
      </c>
      <c r="J490" s="72">
        <v>90</v>
      </c>
      <c r="K490" s="72">
        <v>100</v>
      </c>
      <c r="L490" s="72">
        <v>6</v>
      </c>
      <c r="M490" s="71">
        <v>6</v>
      </c>
      <c r="N490" s="72">
        <v>90</v>
      </c>
      <c r="O490" s="72">
        <v>6</v>
      </c>
      <c r="P490" s="60">
        <v>0</v>
      </c>
      <c r="Q490" s="61"/>
      <c r="R490" s="61">
        <v>0</v>
      </c>
      <c r="S490" s="71">
        <v>1.17</v>
      </c>
      <c r="T490" s="72">
        <v>7</v>
      </c>
      <c r="U490" s="72">
        <v>9</v>
      </c>
      <c r="V490" s="78">
        <v>-2</v>
      </c>
      <c r="W490" s="78">
        <v>-0.33</v>
      </c>
      <c r="X490" s="61"/>
      <c r="Y490" s="71">
        <v>6.3</v>
      </c>
      <c r="Z490" s="72">
        <v>8.3000000000000007</v>
      </c>
      <c r="AA490" s="78">
        <v>-2</v>
      </c>
      <c r="AB490" s="78">
        <v>-0.34</v>
      </c>
      <c r="AC490" s="61"/>
      <c r="AD490" s="64" t="s">
        <v>25</v>
      </c>
    </row>
    <row r="491" spans="1:30" ht="17.25" thickBot="1">
      <c r="A491" s="73">
        <v>489</v>
      </c>
      <c r="B491" s="58" t="s">
        <v>2734</v>
      </c>
      <c r="C491" s="59" t="s">
        <v>1854</v>
      </c>
      <c r="D491" s="70" t="s">
        <v>104</v>
      </c>
      <c r="E491" s="59" t="s">
        <v>71</v>
      </c>
      <c r="F491" s="70" t="s">
        <v>3782</v>
      </c>
      <c r="G491" s="70">
        <v>2002</v>
      </c>
      <c r="H491" s="71">
        <v>6</v>
      </c>
      <c r="I491" s="72">
        <v>510</v>
      </c>
      <c r="J491" s="72">
        <v>85</v>
      </c>
      <c r="K491" s="72">
        <v>94.4</v>
      </c>
      <c r="L491" s="72">
        <v>5.7</v>
      </c>
      <c r="M491" s="71">
        <v>6</v>
      </c>
      <c r="N491" s="72">
        <v>85</v>
      </c>
      <c r="O491" s="72">
        <v>4</v>
      </c>
      <c r="P491" s="60">
        <v>0</v>
      </c>
      <c r="Q491" s="61"/>
      <c r="R491" s="61">
        <v>0</v>
      </c>
      <c r="S491" s="71">
        <v>2.33</v>
      </c>
      <c r="T491" s="72">
        <v>14</v>
      </c>
      <c r="U491" s="72">
        <v>7</v>
      </c>
      <c r="V491" s="79">
        <v>7</v>
      </c>
      <c r="W491" s="79">
        <v>1.24</v>
      </c>
      <c r="X491" s="78">
        <v>-1.76</v>
      </c>
      <c r="Y491" s="71">
        <v>10</v>
      </c>
      <c r="Z491" s="72">
        <v>8.1999999999999993</v>
      </c>
      <c r="AA491" s="79">
        <v>1.8</v>
      </c>
      <c r="AB491" s="79">
        <v>0.31</v>
      </c>
      <c r="AC491" s="78">
        <v>-0.87</v>
      </c>
      <c r="AD491" s="64" t="s">
        <v>25</v>
      </c>
    </row>
    <row r="492" spans="1:30" ht="17.25" thickBot="1">
      <c r="A492" s="73">
        <v>490</v>
      </c>
      <c r="B492" s="58" t="s">
        <v>2735</v>
      </c>
      <c r="C492" s="59" t="s">
        <v>1816</v>
      </c>
      <c r="D492" s="70" t="s">
        <v>103</v>
      </c>
      <c r="E492" s="59" t="s">
        <v>81</v>
      </c>
      <c r="F492" s="70" t="s">
        <v>3344</v>
      </c>
      <c r="G492" s="70">
        <v>2004</v>
      </c>
      <c r="H492" s="71">
        <v>4</v>
      </c>
      <c r="I492" s="72">
        <v>122</v>
      </c>
      <c r="J492" s="72">
        <v>31</v>
      </c>
      <c r="K492" s="72">
        <v>22.6</v>
      </c>
      <c r="L492" s="72">
        <v>1.4</v>
      </c>
      <c r="M492" s="71">
        <v>1</v>
      </c>
      <c r="N492" s="72">
        <v>90</v>
      </c>
      <c r="O492" s="72">
        <v>1</v>
      </c>
      <c r="P492" s="71">
        <v>3</v>
      </c>
      <c r="Q492" s="72">
        <v>11</v>
      </c>
      <c r="R492" s="72">
        <v>2</v>
      </c>
      <c r="S492" s="71">
        <v>1.25</v>
      </c>
      <c r="T492" s="61">
        <v>0</v>
      </c>
      <c r="U492" s="72">
        <v>1</v>
      </c>
      <c r="V492" s="78">
        <v>-1</v>
      </c>
      <c r="W492" s="78">
        <v>-0.74</v>
      </c>
      <c r="X492" s="78">
        <v>-0.74</v>
      </c>
      <c r="Y492" s="71">
        <v>2.4</v>
      </c>
      <c r="Z492" s="72">
        <v>1.8</v>
      </c>
      <c r="AA492" s="79">
        <v>0.6</v>
      </c>
      <c r="AB492" s="79">
        <v>0.43</v>
      </c>
      <c r="AC492" s="78">
        <v>-0.56999999999999995</v>
      </c>
      <c r="AD492" s="64" t="s">
        <v>25</v>
      </c>
    </row>
    <row r="493" spans="1:30" ht="17.25" thickBot="1">
      <c r="A493" s="73">
        <v>491</v>
      </c>
      <c r="B493" s="58" t="s">
        <v>2879</v>
      </c>
      <c r="C493" s="59" t="s">
        <v>1856</v>
      </c>
      <c r="D493" s="70" t="s">
        <v>1821</v>
      </c>
      <c r="E493" s="59" t="s">
        <v>87</v>
      </c>
      <c r="F493" s="70" t="s">
        <v>3171</v>
      </c>
      <c r="G493" s="70">
        <v>1992</v>
      </c>
      <c r="H493" s="60">
        <v>0</v>
      </c>
      <c r="I493" s="61"/>
      <c r="J493" s="61"/>
      <c r="K493" s="61"/>
      <c r="L493" s="61"/>
      <c r="M493" s="60">
        <v>0</v>
      </c>
      <c r="N493" s="61"/>
      <c r="O493" s="61">
        <v>0</v>
      </c>
      <c r="P493" s="60">
        <v>0</v>
      </c>
      <c r="Q493" s="61"/>
      <c r="R493" s="72">
        <v>2</v>
      </c>
      <c r="S493" s="60"/>
      <c r="T493" s="61"/>
      <c r="U493" s="61"/>
      <c r="V493" s="61"/>
      <c r="W493" s="61"/>
      <c r="X493" s="61"/>
      <c r="Y493" s="60"/>
      <c r="Z493" s="61"/>
      <c r="AA493" s="61"/>
      <c r="AB493" s="61"/>
      <c r="AC493" s="61"/>
      <c r="AD493" s="64" t="s">
        <v>25</v>
      </c>
    </row>
    <row r="494" spans="1:30" ht="17.25" thickBot="1">
      <c r="A494" s="73">
        <v>492</v>
      </c>
      <c r="B494" s="58" t="s">
        <v>342</v>
      </c>
      <c r="C494" s="59" t="s">
        <v>1820</v>
      </c>
      <c r="D494" s="70" t="s">
        <v>104</v>
      </c>
      <c r="E494" s="59" t="s">
        <v>79</v>
      </c>
      <c r="F494" s="70" t="s">
        <v>3783</v>
      </c>
      <c r="G494" s="70">
        <v>1991</v>
      </c>
      <c r="H494" s="71">
        <v>4</v>
      </c>
      <c r="I494" s="72">
        <v>297</v>
      </c>
      <c r="J494" s="72">
        <v>74</v>
      </c>
      <c r="K494" s="72">
        <v>55</v>
      </c>
      <c r="L494" s="72">
        <v>3.3</v>
      </c>
      <c r="M494" s="71">
        <v>4</v>
      </c>
      <c r="N494" s="72">
        <v>74</v>
      </c>
      <c r="O494" s="72">
        <v>3</v>
      </c>
      <c r="P494" s="60">
        <v>0</v>
      </c>
      <c r="Q494" s="61"/>
      <c r="R494" s="61">
        <v>0</v>
      </c>
      <c r="S494" s="71">
        <v>2.5</v>
      </c>
      <c r="T494" s="72">
        <v>7</v>
      </c>
      <c r="U494" s="72">
        <v>4</v>
      </c>
      <c r="V494" s="79">
        <v>3</v>
      </c>
      <c r="W494" s="79">
        <v>0.91</v>
      </c>
      <c r="X494" s="78">
        <v>-1.68</v>
      </c>
      <c r="Y494" s="71">
        <v>7.6</v>
      </c>
      <c r="Z494" s="72">
        <v>4.3</v>
      </c>
      <c r="AA494" s="79">
        <v>3.2</v>
      </c>
      <c r="AB494" s="79">
        <v>0.98</v>
      </c>
      <c r="AC494" s="78">
        <v>-0.11</v>
      </c>
      <c r="AD494" s="64" t="s">
        <v>25</v>
      </c>
    </row>
    <row r="495" spans="1:30" ht="17.25" thickBot="1">
      <c r="A495" s="73">
        <v>493</v>
      </c>
      <c r="B495" s="58" t="s">
        <v>343</v>
      </c>
      <c r="C495" s="59" t="s">
        <v>1816</v>
      </c>
      <c r="D495" s="70" t="s">
        <v>104</v>
      </c>
      <c r="E495" s="59" t="s">
        <v>69</v>
      </c>
      <c r="F495" s="70" t="s">
        <v>3784</v>
      </c>
      <c r="G495" s="70">
        <v>1993</v>
      </c>
      <c r="H495" s="71">
        <v>4</v>
      </c>
      <c r="I495" s="72">
        <v>237</v>
      </c>
      <c r="J495" s="72">
        <v>59</v>
      </c>
      <c r="K495" s="72">
        <v>43.9</v>
      </c>
      <c r="L495" s="72">
        <v>2.6</v>
      </c>
      <c r="M495" s="71">
        <v>3</v>
      </c>
      <c r="N495" s="72">
        <v>75</v>
      </c>
      <c r="O495" s="72">
        <v>2</v>
      </c>
      <c r="P495" s="71">
        <v>1</v>
      </c>
      <c r="Q495" s="72">
        <v>12</v>
      </c>
      <c r="R495" s="61">
        <v>0</v>
      </c>
      <c r="S495" s="71">
        <v>2.25</v>
      </c>
      <c r="T495" s="72">
        <v>2</v>
      </c>
      <c r="U495" s="72">
        <v>4</v>
      </c>
      <c r="V495" s="78">
        <v>-2</v>
      </c>
      <c r="W495" s="78">
        <v>-0.76</v>
      </c>
      <c r="X495" s="78">
        <v>-0.46</v>
      </c>
      <c r="Y495" s="71">
        <v>5.9</v>
      </c>
      <c r="Z495" s="72">
        <v>5.2</v>
      </c>
      <c r="AA495" s="79">
        <v>0.7</v>
      </c>
      <c r="AB495" s="79">
        <v>0.25</v>
      </c>
      <c r="AC495" s="79">
        <v>0.53</v>
      </c>
      <c r="AD495" s="64" t="s">
        <v>25</v>
      </c>
    </row>
    <row r="496" spans="1:30" ht="17.25" thickBot="1">
      <c r="A496" s="73">
        <v>494</v>
      </c>
      <c r="B496" s="58" t="s">
        <v>3896</v>
      </c>
      <c r="C496" s="59" t="s">
        <v>1823</v>
      </c>
      <c r="D496" s="70" t="s">
        <v>102</v>
      </c>
      <c r="E496" s="59" t="s">
        <v>71</v>
      </c>
      <c r="F496" s="70" t="s">
        <v>3897</v>
      </c>
      <c r="G496" s="70">
        <v>2003</v>
      </c>
      <c r="H496" s="60">
        <v>0</v>
      </c>
      <c r="I496" s="61"/>
      <c r="J496" s="61"/>
      <c r="K496" s="61"/>
      <c r="L496" s="61"/>
      <c r="M496" s="60">
        <v>0</v>
      </c>
      <c r="N496" s="61"/>
      <c r="O496" s="61">
        <v>0</v>
      </c>
      <c r="P496" s="60">
        <v>0</v>
      </c>
      <c r="Q496" s="61"/>
      <c r="R496" s="72">
        <v>1</v>
      </c>
      <c r="S496" s="60"/>
      <c r="T496" s="61"/>
      <c r="U496" s="61"/>
      <c r="V496" s="61"/>
      <c r="W496" s="61"/>
      <c r="X496" s="61"/>
      <c r="Y496" s="60"/>
      <c r="Z496" s="61"/>
      <c r="AA496" s="61"/>
      <c r="AB496" s="61"/>
      <c r="AC496" s="61"/>
      <c r="AD496" s="64" t="s">
        <v>25</v>
      </c>
    </row>
    <row r="497" spans="1:30" ht="17.25" thickBot="1">
      <c r="A497" s="73">
        <v>495</v>
      </c>
      <c r="B497" s="58" t="s">
        <v>344</v>
      </c>
      <c r="C497" s="59" t="s">
        <v>1820</v>
      </c>
      <c r="D497" s="70" t="s">
        <v>104</v>
      </c>
      <c r="E497" s="59" t="s">
        <v>73</v>
      </c>
      <c r="F497" s="70" t="s">
        <v>3785</v>
      </c>
      <c r="G497" s="70">
        <v>1992</v>
      </c>
      <c r="H497" s="71">
        <v>6</v>
      </c>
      <c r="I497" s="72">
        <v>335</v>
      </c>
      <c r="J497" s="72">
        <v>56</v>
      </c>
      <c r="K497" s="72">
        <v>62</v>
      </c>
      <c r="L497" s="72">
        <v>3.7</v>
      </c>
      <c r="M497" s="71">
        <v>3</v>
      </c>
      <c r="N497" s="72">
        <v>90</v>
      </c>
      <c r="O497" s="72">
        <v>3</v>
      </c>
      <c r="P497" s="71">
        <v>3</v>
      </c>
      <c r="Q497" s="72">
        <v>22</v>
      </c>
      <c r="R497" s="61">
        <v>0</v>
      </c>
      <c r="S497" s="71">
        <v>2.5</v>
      </c>
      <c r="T497" s="72">
        <v>12</v>
      </c>
      <c r="U497" s="72">
        <v>5</v>
      </c>
      <c r="V497" s="79">
        <v>7</v>
      </c>
      <c r="W497" s="79">
        <v>1.88</v>
      </c>
      <c r="X497" s="79">
        <v>0.56000000000000005</v>
      </c>
      <c r="Y497" s="71">
        <v>7.4</v>
      </c>
      <c r="Z497" s="72">
        <v>6</v>
      </c>
      <c r="AA497" s="79">
        <v>1.4</v>
      </c>
      <c r="AB497" s="79">
        <v>0.37</v>
      </c>
      <c r="AC497" s="78">
        <v>-0.17</v>
      </c>
      <c r="AD497" s="64" t="s">
        <v>25</v>
      </c>
    </row>
    <row r="498" spans="1:30" ht="17.25" thickBot="1">
      <c r="A498" s="73">
        <v>496</v>
      </c>
      <c r="B498" s="58" t="s">
        <v>2736</v>
      </c>
      <c r="C498" s="59" t="s">
        <v>1820</v>
      </c>
      <c r="D498" s="70" t="s">
        <v>104</v>
      </c>
      <c r="E498" s="59" t="s">
        <v>71</v>
      </c>
      <c r="F498" s="70" t="s">
        <v>3364</v>
      </c>
      <c r="G498" s="70">
        <v>2001</v>
      </c>
      <c r="H498" s="71">
        <v>6</v>
      </c>
      <c r="I498" s="72">
        <v>539</v>
      </c>
      <c r="J498" s="72">
        <v>90</v>
      </c>
      <c r="K498" s="72">
        <v>99.8</v>
      </c>
      <c r="L498" s="72">
        <v>6</v>
      </c>
      <c r="M498" s="71">
        <v>6</v>
      </c>
      <c r="N498" s="72">
        <v>90</v>
      </c>
      <c r="O498" s="72">
        <v>5</v>
      </c>
      <c r="P498" s="60">
        <v>0</v>
      </c>
      <c r="Q498" s="61"/>
      <c r="R498" s="61">
        <v>0</v>
      </c>
      <c r="S498" s="71">
        <v>2.33</v>
      </c>
      <c r="T498" s="72">
        <v>13</v>
      </c>
      <c r="U498" s="72">
        <v>7</v>
      </c>
      <c r="V498" s="79">
        <v>6</v>
      </c>
      <c r="W498" s="79">
        <v>1</v>
      </c>
      <c r="X498" s="78">
        <v>-179</v>
      </c>
      <c r="Y498" s="71">
        <v>10.6</v>
      </c>
      <c r="Z498" s="72">
        <v>8.6999999999999993</v>
      </c>
      <c r="AA498" s="79">
        <v>1.9</v>
      </c>
      <c r="AB498" s="79">
        <v>0.32</v>
      </c>
      <c r="AC498" s="78">
        <v>-21.1</v>
      </c>
      <c r="AD498" s="64" t="s">
        <v>25</v>
      </c>
    </row>
    <row r="499" spans="1:30" ht="17.25" thickBot="1">
      <c r="A499" s="73">
        <v>497</v>
      </c>
      <c r="B499" s="58" t="s">
        <v>2769</v>
      </c>
      <c r="C499" s="59" t="s">
        <v>1820</v>
      </c>
      <c r="D499" s="70" t="s">
        <v>111</v>
      </c>
      <c r="E499" s="59" t="s">
        <v>73</v>
      </c>
      <c r="F499" s="70" t="s">
        <v>3786</v>
      </c>
      <c r="G499" s="70">
        <v>2002</v>
      </c>
      <c r="H499" s="71">
        <v>3</v>
      </c>
      <c r="I499" s="72">
        <v>270</v>
      </c>
      <c r="J499" s="72">
        <v>90</v>
      </c>
      <c r="K499" s="72">
        <v>50</v>
      </c>
      <c r="L499" s="72">
        <v>3</v>
      </c>
      <c r="M499" s="71">
        <v>3</v>
      </c>
      <c r="N499" s="72">
        <v>90</v>
      </c>
      <c r="O499" s="72">
        <v>3</v>
      </c>
      <c r="P499" s="60">
        <v>0</v>
      </c>
      <c r="Q499" s="61"/>
      <c r="R499" s="72">
        <v>3</v>
      </c>
      <c r="S499" s="71">
        <v>2</v>
      </c>
      <c r="T499" s="72">
        <v>7</v>
      </c>
      <c r="U499" s="72">
        <v>5</v>
      </c>
      <c r="V499" s="79">
        <v>2</v>
      </c>
      <c r="W499" s="79">
        <v>0.67</v>
      </c>
      <c r="X499" s="78">
        <v>-2</v>
      </c>
      <c r="Y499" s="71">
        <v>4.5999999999999996</v>
      </c>
      <c r="Z499" s="72">
        <v>5.4</v>
      </c>
      <c r="AA499" s="78">
        <v>-0.8</v>
      </c>
      <c r="AB499" s="78">
        <v>-0.27</v>
      </c>
      <c r="AC499" s="78">
        <v>-1.41</v>
      </c>
      <c r="AD499" s="64" t="s">
        <v>25</v>
      </c>
    </row>
    <row r="500" spans="1:30" ht="17.25" thickBot="1">
      <c r="A500" s="73">
        <v>498</v>
      </c>
      <c r="B500" s="58" t="s">
        <v>2737</v>
      </c>
      <c r="C500" s="59" t="s">
        <v>1854</v>
      </c>
      <c r="D500" s="70" t="s">
        <v>111</v>
      </c>
      <c r="E500" s="59" t="s">
        <v>71</v>
      </c>
      <c r="F500" s="70" t="s">
        <v>3787</v>
      </c>
      <c r="G500" s="70">
        <v>1996</v>
      </c>
      <c r="H500" s="71">
        <v>6</v>
      </c>
      <c r="I500" s="72">
        <v>540</v>
      </c>
      <c r="J500" s="72">
        <v>90</v>
      </c>
      <c r="K500" s="72">
        <v>100</v>
      </c>
      <c r="L500" s="72">
        <v>6</v>
      </c>
      <c r="M500" s="71">
        <v>6</v>
      </c>
      <c r="N500" s="72">
        <v>90</v>
      </c>
      <c r="O500" s="72">
        <v>6</v>
      </c>
      <c r="P500" s="60">
        <v>0</v>
      </c>
      <c r="Q500" s="61"/>
      <c r="R500" s="61">
        <v>0</v>
      </c>
      <c r="S500" s="71">
        <v>2.33</v>
      </c>
      <c r="T500" s="72">
        <v>15</v>
      </c>
      <c r="U500" s="72">
        <v>7</v>
      </c>
      <c r="V500" s="79">
        <v>8</v>
      </c>
      <c r="W500" s="79">
        <v>1.33</v>
      </c>
      <c r="X500" s="61"/>
      <c r="Y500" s="71">
        <v>10.9</v>
      </c>
      <c r="Z500" s="72">
        <v>8.6999999999999993</v>
      </c>
      <c r="AA500" s="79">
        <v>2.2000000000000002</v>
      </c>
      <c r="AB500" s="79">
        <v>0.36</v>
      </c>
      <c r="AC500" s="61"/>
      <c r="AD500" s="64" t="s">
        <v>25</v>
      </c>
    </row>
    <row r="501" spans="1:30" ht="17.25" thickBot="1">
      <c r="A501" s="73">
        <v>499</v>
      </c>
      <c r="B501" s="58" t="s">
        <v>345</v>
      </c>
      <c r="C501" s="59" t="s">
        <v>1843</v>
      </c>
      <c r="D501" s="70" t="s">
        <v>103</v>
      </c>
      <c r="E501" s="59" t="s">
        <v>63</v>
      </c>
      <c r="F501" s="70" t="s">
        <v>3788</v>
      </c>
      <c r="G501" s="70">
        <v>2000</v>
      </c>
      <c r="H501" s="71">
        <v>4</v>
      </c>
      <c r="I501" s="72">
        <v>173</v>
      </c>
      <c r="J501" s="72">
        <v>43</v>
      </c>
      <c r="K501" s="72">
        <v>32</v>
      </c>
      <c r="L501" s="72">
        <v>1.9</v>
      </c>
      <c r="M501" s="71">
        <v>2</v>
      </c>
      <c r="N501" s="72">
        <v>62</v>
      </c>
      <c r="O501" s="61">
        <v>0</v>
      </c>
      <c r="P501" s="71">
        <v>2</v>
      </c>
      <c r="Q501" s="72">
        <v>25</v>
      </c>
      <c r="R501" s="72">
        <v>2</v>
      </c>
      <c r="S501" s="71">
        <v>2</v>
      </c>
      <c r="T501" s="72">
        <v>6</v>
      </c>
      <c r="U501" s="72">
        <v>2</v>
      </c>
      <c r="V501" s="79">
        <v>4</v>
      </c>
      <c r="W501" s="79">
        <v>2.08</v>
      </c>
      <c r="X501" s="79">
        <v>1.84</v>
      </c>
      <c r="Y501" s="71">
        <v>4.8</v>
      </c>
      <c r="Z501" s="72">
        <v>1.5</v>
      </c>
      <c r="AA501" s="79">
        <v>3.3</v>
      </c>
      <c r="AB501" s="79">
        <v>1.74</v>
      </c>
      <c r="AC501" s="79">
        <v>1.19</v>
      </c>
      <c r="AD501" s="64" t="s">
        <v>25</v>
      </c>
    </row>
    <row r="502" spans="1:30" ht="17.25" thickBot="1">
      <c r="A502" s="73">
        <v>500</v>
      </c>
      <c r="B502" s="58" t="s">
        <v>346</v>
      </c>
      <c r="C502" s="59" t="s">
        <v>1824</v>
      </c>
      <c r="D502" s="70" t="s">
        <v>102</v>
      </c>
      <c r="E502" s="59" t="s">
        <v>75</v>
      </c>
      <c r="F502" s="70" t="s">
        <v>3389</v>
      </c>
      <c r="G502" s="70">
        <v>1995</v>
      </c>
      <c r="H502" s="71">
        <v>2</v>
      </c>
      <c r="I502" s="72">
        <v>41</v>
      </c>
      <c r="J502" s="72">
        <v>21</v>
      </c>
      <c r="K502" s="72">
        <v>7.6</v>
      </c>
      <c r="L502" s="72">
        <v>0.5</v>
      </c>
      <c r="M502" s="60">
        <v>0</v>
      </c>
      <c r="N502" s="61"/>
      <c r="O502" s="61">
        <v>0</v>
      </c>
      <c r="P502" s="71">
        <v>2</v>
      </c>
      <c r="Q502" s="72">
        <v>21</v>
      </c>
      <c r="R502" s="72">
        <v>4</v>
      </c>
      <c r="S502" s="71">
        <v>2</v>
      </c>
      <c r="T502" s="72">
        <v>1</v>
      </c>
      <c r="U502" s="61">
        <v>0</v>
      </c>
      <c r="V502" s="79">
        <v>1</v>
      </c>
      <c r="W502" s="79">
        <v>2.2000000000000002</v>
      </c>
      <c r="X502" s="79">
        <v>3.28</v>
      </c>
      <c r="Y502" s="71">
        <v>0.7</v>
      </c>
      <c r="Z502" s="72">
        <v>0.4</v>
      </c>
      <c r="AA502" s="79">
        <v>0.3</v>
      </c>
      <c r="AB502" s="79">
        <v>0.66</v>
      </c>
      <c r="AC502" s="79">
        <v>2.09</v>
      </c>
      <c r="AD502" s="64" t="s">
        <v>25</v>
      </c>
    </row>
    <row r="503" spans="1:30" ht="17.25" thickBot="1">
      <c r="A503" s="73">
        <v>501</v>
      </c>
      <c r="B503" s="58" t="s">
        <v>2770</v>
      </c>
      <c r="C503" s="59" t="s">
        <v>1843</v>
      </c>
      <c r="D503" s="70" t="s">
        <v>111</v>
      </c>
      <c r="E503" s="59" t="s">
        <v>96</v>
      </c>
      <c r="F503" s="70" t="s">
        <v>3898</v>
      </c>
      <c r="G503" s="70">
        <v>1999</v>
      </c>
      <c r="H503" s="60">
        <v>0</v>
      </c>
      <c r="I503" s="61"/>
      <c r="J503" s="61"/>
      <c r="K503" s="61"/>
      <c r="L503" s="61"/>
      <c r="M503" s="60">
        <v>0</v>
      </c>
      <c r="N503" s="61"/>
      <c r="O503" s="61">
        <v>0</v>
      </c>
      <c r="P503" s="60">
        <v>0</v>
      </c>
      <c r="Q503" s="61"/>
      <c r="R503" s="72">
        <v>6</v>
      </c>
      <c r="S503" s="60"/>
      <c r="T503" s="61"/>
      <c r="U503" s="61"/>
      <c r="V503" s="61"/>
      <c r="W503" s="61"/>
      <c r="X503" s="61"/>
      <c r="Y503" s="60"/>
      <c r="Z503" s="61"/>
      <c r="AA503" s="61"/>
      <c r="AB503" s="61"/>
      <c r="AC503" s="61"/>
      <c r="AD503" s="64" t="s">
        <v>25</v>
      </c>
    </row>
    <row r="504" spans="1:30" ht="17.25" thickBot="1">
      <c r="A504" s="73">
        <v>502</v>
      </c>
      <c r="B504" s="58" t="s">
        <v>2880</v>
      </c>
      <c r="C504" s="80"/>
      <c r="D504" s="70" t="s">
        <v>111</v>
      </c>
      <c r="E504" s="59" t="s">
        <v>69</v>
      </c>
      <c r="F504" s="70" t="s">
        <v>3899</v>
      </c>
      <c r="G504" s="70">
        <v>2003</v>
      </c>
      <c r="H504" s="60">
        <v>0</v>
      </c>
      <c r="I504" s="61"/>
      <c r="J504" s="61"/>
      <c r="K504" s="61"/>
      <c r="L504" s="61"/>
      <c r="M504" s="60">
        <v>0</v>
      </c>
      <c r="N504" s="61"/>
      <c r="O504" s="61">
        <v>0</v>
      </c>
      <c r="P504" s="60">
        <v>0</v>
      </c>
      <c r="Q504" s="61"/>
      <c r="R504" s="72">
        <v>1</v>
      </c>
      <c r="S504" s="60"/>
      <c r="T504" s="61"/>
      <c r="U504" s="61"/>
      <c r="V504" s="61"/>
      <c r="W504" s="61"/>
      <c r="X504" s="61"/>
      <c r="Y504" s="60"/>
      <c r="Z504" s="61"/>
      <c r="AA504" s="61"/>
      <c r="AB504" s="61"/>
      <c r="AC504" s="61"/>
      <c r="AD504" s="64" t="s">
        <v>25</v>
      </c>
    </row>
    <row r="505" spans="1:30" ht="17.25" thickBot="1">
      <c r="A505" s="73">
        <v>503</v>
      </c>
      <c r="B505" s="58" t="s">
        <v>2040</v>
      </c>
      <c r="C505" s="59" t="s">
        <v>1824</v>
      </c>
      <c r="D505" s="70" t="s">
        <v>104</v>
      </c>
      <c r="E505" s="59" t="s">
        <v>2352</v>
      </c>
      <c r="F505" s="70" t="s">
        <v>3789</v>
      </c>
      <c r="G505" s="70">
        <v>1999</v>
      </c>
      <c r="H505" s="71">
        <v>1</v>
      </c>
      <c r="I505" s="72">
        <v>90</v>
      </c>
      <c r="J505" s="72">
        <v>90</v>
      </c>
      <c r="K505" s="72">
        <v>20</v>
      </c>
      <c r="L505" s="72">
        <v>1</v>
      </c>
      <c r="M505" s="71">
        <v>1</v>
      </c>
      <c r="N505" s="72">
        <v>90</v>
      </c>
      <c r="O505" s="72">
        <v>1</v>
      </c>
      <c r="P505" s="60">
        <v>0</v>
      </c>
      <c r="Q505" s="61"/>
      <c r="R505" s="72">
        <v>1</v>
      </c>
      <c r="S505" s="60">
        <v>0</v>
      </c>
      <c r="T505" s="61">
        <v>0</v>
      </c>
      <c r="U505" s="72">
        <v>3</v>
      </c>
      <c r="V505" s="78">
        <v>-3</v>
      </c>
      <c r="W505" s="78">
        <v>-3</v>
      </c>
      <c r="X505" s="78">
        <v>-1.5</v>
      </c>
      <c r="Y505" s="71">
        <v>0.3</v>
      </c>
      <c r="Z505" s="72">
        <v>1.9</v>
      </c>
      <c r="AA505" s="78">
        <v>-1.6</v>
      </c>
      <c r="AB505" s="78">
        <v>-1.62</v>
      </c>
      <c r="AC505" s="78">
        <v>-0.94</v>
      </c>
      <c r="AD505" s="64" t="s">
        <v>25</v>
      </c>
    </row>
    <row r="506" spans="1:30" ht="17.25" thickBot="1">
      <c r="A506" s="73">
        <v>504</v>
      </c>
      <c r="B506" s="58" t="s">
        <v>3391</v>
      </c>
      <c r="C506" s="59" t="s">
        <v>1867</v>
      </c>
      <c r="D506" s="70" t="s">
        <v>111</v>
      </c>
      <c r="E506" s="59" t="s">
        <v>87</v>
      </c>
      <c r="F506" s="70" t="s">
        <v>3900</v>
      </c>
      <c r="G506" s="70">
        <v>1994</v>
      </c>
      <c r="H506" s="60">
        <v>0</v>
      </c>
      <c r="I506" s="61"/>
      <c r="J506" s="61"/>
      <c r="K506" s="61"/>
      <c r="L506" s="61"/>
      <c r="M506" s="60">
        <v>0</v>
      </c>
      <c r="N506" s="61"/>
      <c r="O506" s="61">
        <v>0</v>
      </c>
      <c r="P506" s="60">
        <v>0</v>
      </c>
      <c r="Q506" s="61"/>
      <c r="R506" s="72">
        <v>2</v>
      </c>
      <c r="S506" s="60"/>
      <c r="T506" s="61"/>
      <c r="U506" s="61"/>
      <c r="V506" s="61"/>
      <c r="W506" s="61"/>
      <c r="X506" s="61"/>
      <c r="Y506" s="60"/>
      <c r="Z506" s="61"/>
      <c r="AA506" s="61"/>
      <c r="AB506" s="61"/>
      <c r="AC506" s="61"/>
      <c r="AD506" s="64" t="s">
        <v>25</v>
      </c>
    </row>
    <row r="507" spans="1:30" ht="17.25" thickBot="1">
      <c r="A507" s="73">
        <v>505</v>
      </c>
      <c r="B507" s="58" t="s">
        <v>347</v>
      </c>
      <c r="C507" s="59" t="s">
        <v>1814</v>
      </c>
      <c r="D507" s="70" t="s">
        <v>104</v>
      </c>
      <c r="E507" s="59" t="s">
        <v>65</v>
      </c>
      <c r="F507" s="70" t="s">
        <v>3790</v>
      </c>
      <c r="G507" s="70">
        <v>1990</v>
      </c>
      <c r="H507" s="71">
        <v>6</v>
      </c>
      <c r="I507" s="72">
        <v>539</v>
      </c>
      <c r="J507" s="72">
        <v>90</v>
      </c>
      <c r="K507" s="72">
        <v>99.8</v>
      </c>
      <c r="L507" s="72">
        <v>6</v>
      </c>
      <c r="M507" s="71">
        <v>6</v>
      </c>
      <c r="N507" s="72">
        <v>90</v>
      </c>
      <c r="O507" s="72">
        <v>5</v>
      </c>
      <c r="P507" s="60">
        <v>0</v>
      </c>
      <c r="Q507" s="61"/>
      <c r="R507" s="61">
        <v>0</v>
      </c>
      <c r="S507" s="71">
        <v>3</v>
      </c>
      <c r="T507" s="72">
        <v>16</v>
      </c>
      <c r="U507" s="72">
        <v>3</v>
      </c>
      <c r="V507" s="79">
        <v>13</v>
      </c>
      <c r="W507" s="79">
        <v>2.17</v>
      </c>
      <c r="X507" s="79">
        <v>2.17</v>
      </c>
      <c r="Y507" s="71">
        <v>13.5</v>
      </c>
      <c r="Z507" s="72">
        <v>4.5999999999999996</v>
      </c>
      <c r="AA507" s="79">
        <v>8.9</v>
      </c>
      <c r="AB507" s="79">
        <v>1.48</v>
      </c>
      <c r="AC507" s="78">
        <v>-1.74</v>
      </c>
      <c r="AD507" s="64" t="s">
        <v>25</v>
      </c>
    </row>
    <row r="508" spans="1:30" ht="17.25" thickBot="1">
      <c r="A508" s="73">
        <v>506</v>
      </c>
      <c r="B508" s="58" t="s">
        <v>348</v>
      </c>
      <c r="C508" s="59" t="s">
        <v>1814</v>
      </c>
      <c r="D508" s="70" t="s">
        <v>104</v>
      </c>
      <c r="E508" s="59" t="s">
        <v>69</v>
      </c>
      <c r="F508" s="70" t="s">
        <v>3791</v>
      </c>
      <c r="G508" s="70">
        <v>1997</v>
      </c>
      <c r="H508" s="71">
        <v>5</v>
      </c>
      <c r="I508" s="72">
        <v>341</v>
      </c>
      <c r="J508" s="72">
        <v>68</v>
      </c>
      <c r="K508" s="72">
        <v>63.1</v>
      </c>
      <c r="L508" s="72">
        <v>3.8</v>
      </c>
      <c r="M508" s="71">
        <v>4</v>
      </c>
      <c r="N508" s="72">
        <v>84</v>
      </c>
      <c r="O508" s="72">
        <v>3</v>
      </c>
      <c r="P508" s="71">
        <v>1</v>
      </c>
      <c r="Q508" s="72">
        <v>6</v>
      </c>
      <c r="R508" s="61">
        <v>0</v>
      </c>
      <c r="S508" s="71">
        <v>1.2</v>
      </c>
      <c r="T508" s="72">
        <v>5</v>
      </c>
      <c r="U508" s="72">
        <v>6</v>
      </c>
      <c r="V508" s="78">
        <v>-1</v>
      </c>
      <c r="W508" s="78">
        <v>-0.26</v>
      </c>
      <c r="X508" s="79">
        <v>0.64</v>
      </c>
      <c r="Y508" s="71">
        <v>7.7</v>
      </c>
      <c r="Z508" s="72">
        <v>7.5</v>
      </c>
      <c r="AA508" s="79">
        <v>0.2</v>
      </c>
      <c r="AB508" s="79">
        <v>0.06</v>
      </c>
      <c r="AC508" s="79">
        <v>0.31</v>
      </c>
      <c r="AD508" s="64" t="s">
        <v>25</v>
      </c>
    </row>
    <row r="509" spans="1:30" ht="17.25" thickBot="1">
      <c r="A509" s="73">
        <v>507</v>
      </c>
      <c r="B509" s="58" t="s">
        <v>349</v>
      </c>
      <c r="C509" s="59" t="s">
        <v>1814</v>
      </c>
      <c r="D509" s="70" t="s">
        <v>104</v>
      </c>
      <c r="E509" s="59" t="s">
        <v>85</v>
      </c>
      <c r="F509" s="70" t="s">
        <v>3792</v>
      </c>
      <c r="G509" s="70">
        <v>1989</v>
      </c>
      <c r="H509" s="71">
        <v>6</v>
      </c>
      <c r="I509" s="72">
        <v>532</v>
      </c>
      <c r="J509" s="72">
        <v>89</v>
      </c>
      <c r="K509" s="72">
        <v>98.5</v>
      </c>
      <c r="L509" s="72">
        <v>5.9</v>
      </c>
      <c r="M509" s="71">
        <v>6</v>
      </c>
      <c r="N509" s="72">
        <v>89</v>
      </c>
      <c r="O509" s="72">
        <v>5</v>
      </c>
      <c r="P509" s="60">
        <v>0</v>
      </c>
      <c r="Q509" s="61"/>
      <c r="R509" s="61">
        <v>0</v>
      </c>
      <c r="S509" s="71">
        <v>1.33</v>
      </c>
      <c r="T509" s="72">
        <v>6</v>
      </c>
      <c r="U509" s="72">
        <v>7</v>
      </c>
      <c r="V509" s="78">
        <v>-1</v>
      </c>
      <c r="W509" s="78">
        <v>-0.17</v>
      </c>
      <c r="X509" s="78">
        <v>-0.17</v>
      </c>
      <c r="Y509" s="71">
        <v>6.7</v>
      </c>
      <c r="Z509" s="72">
        <v>8.3000000000000007</v>
      </c>
      <c r="AA509" s="78">
        <v>-1.6</v>
      </c>
      <c r="AB509" s="78">
        <v>-0.27</v>
      </c>
      <c r="AC509" s="78">
        <v>-6.47</v>
      </c>
      <c r="AD509" s="64" t="s">
        <v>25</v>
      </c>
    </row>
    <row r="510" spans="1:30" ht="17.25" thickBot="1">
      <c r="A510" s="73">
        <v>508</v>
      </c>
      <c r="B510" s="58" t="s">
        <v>2865</v>
      </c>
      <c r="C510" s="59" t="s">
        <v>1814</v>
      </c>
      <c r="D510" s="70" t="s">
        <v>103</v>
      </c>
      <c r="E510" s="59" t="s">
        <v>91</v>
      </c>
      <c r="F510" s="70" t="s">
        <v>3793</v>
      </c>
      <c r="G510" s="70">
        <v>1994</v>
      </c>
      <c r="H510" s="71">
        <v>5</v>
      </c>
      <c r="I510" s="72">
        <v>440</v>
      </c>
      <c r="J510" s="72">
        <v>88</v>
      </c>
      <c r="K510" s="72">
        <v>81.5</v>
      </c>
      <c r="L510" s="72">
        <v>4.9000000000000004</v>
      </c>
      <c r="M510" s="71">
        <v>5</v>
      </c>
      <c r="N510" s="72">
        <v>88</v>
      </c>
      <c r="O510" s="72">
        <v>4</v>
      </c>
      <c r="P510" s="60">
        <v>0</v>
      </c>
      <c r="Q510" s="61"/>
      <c r="R510" s="61">
        <v>0</v>
      </c>
      <c r="S510" s="71">
        <v>1.8</v>
      </c>
      <c r="T510" s="72">
        <v>9</v>
      </c>
      <c r="U510" s="72">
        <v>9</v>
      </c>
      <c r="V510" s="61">
        <v>0</v>
      </c>
      <c r="W510" s="61">
        <v>0</v>
      </c>
      <c r="X510" s="78">
        <v>-0.9</v>
      </c>
      <c r="Y510" s="71">
        <v>7</v>
      </c>
      <c r="Z510" s="72">
        <v>11.8</v>
      </c>
      <c r="AA510" s="78">
        <v>-4.8</v>
      </c>
      <c r="AB510" s="78">
        <v>-0.99</v>
      </c>
      <c r="AC510" s="78">
        <v>-1.45</v>
      </c>
      <c r="AD510" s="64" t="s">
        <v>25</v>
      </c>
    </row>
    <row r="511" spans="1:30" ht="17.25" thickBot="1">
      <c r="A511" s="73">
        <v>509</v>
      </c>
      <c r="B511" s="58" t="s">
        <v>2912</v>
      </c>
      <c r="C511" s="59" t="s">
        <v>1824</v>
      </c>
      <c r="D511" s="70" t="s">
        <v>102</v>
      </c>
      <c r="E511" s="59" t="s">
        <v>81</v>
      </c>
      <c r="F511" s="70" t="s">
        <v>3901</v>
      </c>
      <c r="G511" s="70">
        <v>2005</v>
      </c>
      <c r="H511" s="60">
        <v>0</v>
      </c>
      <c r="I511" s="61"/>
      <c r="J511" s="61"/>
      <c r="K511" s="61"/>
      <c r="L511" s="61"/>
      <c r="M511" s="60">
        <v>0</v>
      </c>
      <c r="N511" s="61"/>
      <c r="O511" s="61">
        <v>0</v>
      </c>
      <c r="P511" s="60">
        <v>0</v>
      </c>
      <c r="Q511" s="61"/>
      <c r="R511" s="72">
        <v>3</v>
      </c>
      <c r="S511" s="60"/>
      <c r="T511" s="61"/>
      <c r="U511" s="61"/>
      <c r="V511" s="61"/>
      <c r="W511" s="61"/>
      <c r="X511" s="61"/>
      <c r="Y511" s="60"/>
      <c r="Z511" s="61"/>
      <c r="AA511" s="61"/>
      <c r="AB511" s="61"/>
      <c r="AC511" s="61"/>
      <c r="AD511" s="64" t="s">
        <v>25</v>
      </c>
    </row>
    <row r="512" spans="1:30" ht="17.25" thickBot="1">
      <c r="A512" s="73">
        <v>510</v>
      </c>
      <c r="B512" s="58" t="s">
        <v>350</v>
      </c>
      <c r="C512" s="59" t="s">
        <v>1814</v>
      </c>
      <c r="D512" s="70" t="s">
        <v>102</v>
      </c>
      <c r="E512" s="59" t="s">
        <v>83</v>
      </c>
      <c r="F512" s="70" t="s">
        <v>3794</v>
      </c>
      <c r="G512" s="70">
        <v>1995</v>
      </c>
      <c r="H512" s="71">
        <v>6</v>
      </c>
      <c r="I512" s="72">
        <v>498</v>
      </c>
      <c r="J512" s="72">
        <v>83</v>
      </c>
      <c r="K512" s="72">
        <v>92.2</v>
      </c>
      <c r="L512" s="72">
        <v>5.5</v>
      </c>
      <c r="M512" s="71">
        <v>6</v>
      </c>
      <c r="N512" s="72">
        <v>83</v>
      </c>
      <c r="O512" s="72">
        <v>1</v>
      </c>
      <c r="P512" s="60">
        <v>0</v>
      </c>
      <c r="Q512" s="61"/>
      <c r="R512" s="61">
        <v>0</v>
      </c>
      <c r="S512" s="71">
        <v>2</v>
      </c>
      <c r="T512" s="72">
        <v>10</v>
      </c>
      <c r="U512" s="72">
        <v>10</v>
      </c>
      <c r="V512" s="61">
        <v>0</v>
      </c>
      <c r="W512" s="61">
        <v>0</v>
      </c>
      <c r="X512" s="78">
        <v>-4.29</v>
      </c>
      <c r="Y512" s="71">
        <v>10.6</v>
      </c>
      <c r="Z512" s="72">
        <v>8.9</v>
      </c>
      <c r="AA512" s="79">
        <v>1.7</v>
      </c>
      <c r="AB512" s="79">
        <v>0.3</v>
      </c>
      <c r="AC512" s="78">
        <v>-0.95</v>
      </c>
      <c r="AD512" s="64" t="s">
        <v>25</v>
      </c>
    </row>
    <row r="513" spans="1:30" ht="17.25" thickBot="1">
      <c r="A513" s="73">
        <v>511</v>
      </c>
      <c r="B513" s="58" t="s">
        <v>2866</v>
      </c>
      <c r="C513" s="59" t="s">
        <v>1814</v>
      </c>
      <c r="D513" s="70" t="s">
        <v>104</v>
      </c>
      <c r="E513" s="59" t="s">
        <v>73</v>
      </c>
      <c r="F513" s="70" t="s">
        <v>3795</v>
      </c>
      <c r="G513" s="70">
        <v>1995</v>
      </c>
      <c r="H513" s="71">
        <v>3</v>
      </c>
      <c r="I513" s="72">
        <v>270</v>
      </c>
      <c r="J513" s="72">
        <v>90</v>
      </c>
      <c r="K513" s="72">
        <v>50</v>
      </c>
      <c r="L513" s="72">
        <v>3</v>
      </c>
      <c r="M513" s="71">
        <v>3</v>
      </c>
      <c r="N513" s="72">
        <v>90</v>
      </c>
      <c r="O513" s="72">
        <v>3</v>
      </c>
      <c r="P513" s="60">
        <v>0</v>
      </c>
      <c r="Q513" s="61"/>
      <c r="R513" s="72">
        <v>2</v>
      </c>
      <c r="S513" s="71">
        <v>2</v>
      </c>
      <c r="T513" s="72">
        <v>8</v>
      </c>
      <c r="U513" s="72">
        <v>5</v>
      </c>
      <c r="V513" s="79">
        <v>3</v>
      </c>
      <c r="W513" s="79">
        <v>1</v>
      </c>
      <c r="X513" s="78">
        <v>-1.33</v>
      </c>
      <c r="Y513" s="71">
        <v>5.5</v>
      </c>
      <c r="Z513" s="72">
        <v>6.2</v>
      </c>
      <c r="AA513" s="78">
        <v>-0.7</v>
      </c>
      <c r="AB513" s="78">
        <v>-0.24</v>
      </c>
      <c r="AC513" s="78">
        <v>-1.36</v>
      </c>
      <c r="AD513" s="64" t="s">
        <v>25</v>
      </c>
    </row>
    <row r="514" spans="1:30" ht="17.25" thickBot="1">
      <c r="A514" s="73">
        <v>512</v>
      </c>
      <c r="B514" s="58" t="s">
        <v>351</v>
      </c>
      <c r="C514" s="59" t="s">
        <v>1814</v>
      </c>
      <c r="D514" s="70" t="s">
        <v>1821</v>
      </c>
      <c r="E514" s="59" t="s">
        <v>73</v>
      </c>
      <c r="F514" s="70" t="s">
        <v>3796</v>
      </c>
      <c r="G514" s="70">
        <v>1990</v>
      </c>
      <c r="H514" s="71">
        <v>5</v>
      </c>
      <c r="I514" s="72">
        <v>317</v>
      </c>
      <c r="J514" s="72">
        <v>63</v>
      </c>
      <c r="K514" s="72">
        <v>58.7</v>
      </c>
      <c r="L514" s="72">
        <v>3.5</v>
      </c>
      <c r="M514" s="71">
        <v>5</v>
      </c>
      <c r="N514" s="72">
        <v>63</v>
      </c>
      <c r="O514" s="61">
        <v>0</v>
      </c>
      <c r="P514" s="60">
        <v>0</v>
      </c>
      <c r="Q514" s="61"/>
      <c r="R514" s="61">
        <v>0</v>
      </c>
      <c r="S514" s="71">
        <v>2.4</v>
      </c>
      <c r="T514" s="72">
        <v>10</v>
      </c>
      <c r="U514" s="72">
        <v>3</v>
      </c>
      <c r="V514" s="79">
        <v>7</v>
      </c>
      <c r="W514" s="79">
        <v>1.99</v>
      </c>
      <c r="X514" s="79">
        <v>0.78</v>
      </c>
      <c r="Y514" s="71">
        <v>7.1</v>
      </c>
      <c r="Z514" s="72">
        <v>4.5</v>
      </c>
      <c r="AA514" s="79">
        <v>2.6</v>
      </c>
      <c r="AB514" s="79">
        <v>0.73</v>
      </c>
      <c r="AC514" s="79">
        <v>0.71</v>
      </c>
      <c r="AD514" s="64" t="s">
        <v>25</v>
      </c>
    </row>
    <row r="515" spans="1:30" ht="17.25" thickBot="1">
      <c r="A515" s="73">
        <v>513</v>
      </c>
      <c r="B515" s="58" t="s">
        <v>352</v>
      </c>
      <c r="C515" s="59" t="s">
        <v>1814</v>
      </c>
      <c r="D515" s="70" t="s">
        <v>104</v>
      </c>
      <c r="E515" s="59" t="s">
        <v>63</v>
      </c>
      <c r="F515" s="70" t="s">
        <v>3797</v>
      </c>
      <c r="G515" s="70">
        <v>1997</v>
      </c>
      <c r="H515" s="71">
        <v>6</v>
      </c>
      <c r="I515" s="72">
        <v>540</v>
      </c>
      <c r="J515" s="72">
        <v>90</v>
      </c>
      <c r="K515" s="72">
        <v>100</v>
      </c>
      <c r="L515" s="72">
        <v>6</v>
      </c>
      <c r="M515" s="71">
        <v>6</v>
      </c>
      <c r="N515" s="72">
        <v>90</v>
      </c>
      <c r="O515" s="72">
        <v>6</v>
      </c>
      <c r="P515" s="60">
        <v>0</v>
      </c>
      <c r="Q515" s="61"/>
      <c r="R515" s="61">
        <v>0</v>
      </c>
      <c r="S515" s="71">
        <v>2.33</v>
      </c>
      <c r="T515" s="72">
        <v>11</v>
      </c>
      <c r="U515" s="72">
        <v>6</v>
      </c>
      <c r="V515" s="79">
        <v>5</v>
      </c>
      <c r="W515" s="79">
        <v>0.83</v>
      </c>
      <c r="X515" s="61"/>
      <c r="Y515" s="71">
        <v>11.1</v>
      </c>
      <c r="Z515" s="72">
        <v>5.5</v>
      </c>
      <c r="AA515" s="79">
        <v>5.6</v>
      </c>
      <c r="AB515" s="79">
        <v>0.94</v>
      </c>
      <c r="AC515" s="61"/>
      <c r="AD515" s="64" t="s">
        <v>25</v>
      </c>
    </row>
    <row r="516" spans="1:30" ht="17.25" thickBot="1">
      <c r="A516" s="73">
        <v>514</v>
      </c>
      <c r="B516" s="58" t="s">
        <v>353</v>
      </c>
      <c r="C516" s="59" t="s">
        <v>1840</v>
      </c>
      <c r="D516" s="70" t="s">
        <v>1855</v>
      </c>
      <c r="E516" s="59" t="s">
        <v>87</v>
      </c>
      <c r="F516" s="70" t="s">
        <v>3798</v>
      </c>
      <c r="G516" s="70">
        <v>2001</v>
      </c>
      <c r="H516" s="71">
        <v>2</v>
      </c>
      <c r="I516" s="72">
        <v>109</v>
      </c>
      <c r="J516" s="72">
        <v>55</v>
      </c>
      <c r="K516" s="72">
        <v>20.2</v>
      </c>
      <c r="L516" s="72">
        <v>1.2</v>
      </c>
      <c r="M516" s="71">
        <v>1</v>
      </c>
      <c r="N516" s="72">
        <v>90</v>
      </c>
      <c r="O516" s="72">
        <v>1</v>
      </c>
      <c r="P516" s="71">
        <v>1</v>
      </c>
      <c r="Q516" s="72">
        <v>19</v>
      </c>
      <c r="R516" s="72">
        <v>1</v>
      </c>
      <c r="S516" s="71">
        <v>1.5</v>
      </c>
      <c r="T516" s="72">
        <v>3</v>
      </c>
      <c r="U516" s="72">
        <v>1</v>
      </c>
      <c r="V516" s="79">
        <v>2</v>
      </c>
      <c r="W516" s="79">
        <v>1.65</v>
      </c>
      <c r="X516" s="79">
        <v>2.4900000000000002</v>
      </c>
      <c r="Y516" s="71">
        <v>2.2999999999999998</v>
      </c>
      <c r="Z516" s="72">
        <v>1</v>
      </c>
      <c r="AA516" s="79">
        <v>1.3</v>
      </c>
      <c r="AB516" s="79">
        <v>1.08</v>
      </c>
      <c r="AC516" s="79">
        <v>1.78</v>
      </c>
      <c r="AD516" s="64" t="s">
        <v>25</v>
      </c>
    </row>
    <row r="517" spans="1:30" ht="17.25" thickBot="1">
      <c r="A517" s="73">
        <v>515</v>
      </c>
      <c r="B517" s="58" t="s">
        <v>354</v>
      </c>
      <c r="C517" s="59" t="s">
        <v>1824</v>
      </c>
      <c r="D517" s="70" t="s">
        <v>1821</v>
      </c>
      <c r="E517" s="59" t="s">
        <v>75</v>
      </c>
      <c r="F517" s="70" t="s">
        <v>3799</v>
      </c>
      <c r="G517" s="70">
        <v>1988</v>
      </c>
      <c r="H517" s="71">
        <v>5</v>
      </c>
      <c r="I517" s="72">
        <v>265</v>
      </c>
      <c r="J517" s="72">
        <v>53</v>
      </c>
      <c r="K517" s="72">
        <v>49.1</v>
      </c>
      <c r="L517" s="72">
        <v>2.9</v>
      </c>
      <c r="M517" s="71">
        <v>3</v>
      </c>
      <c r="N517" s="72">
        <v>75</v>
      </c>
      <c r="O517" s="72">
        <v>1</v>
      </c>
      <c r="P517" s="71">
        <v>2</v>
      </c>
      <c r="Q517" s="72">
        <v>21</v>
      </c>
      <c r="R517" s="61">
        <v>0</v>
      </c>
      <c r="S517" s="71">
        <v>1.4</v>
      </c>
      <c r="T517" s="72">
        <v>1</v>
      </c>
      <c r="U517" s="72">
        <v>2</v>
      </c>
      <c r="V517" s="78">
        <v>-1</v>
      </c>
      <c r="W517" s="78">
        <v>-0.34</v>
      </c>
      <c r="X517" s="79">
        <v>0.97</v>
      </c>
      <c r="Y517" s="71">
        <v>1.8</v>
      </c>
      <c r="Z517" s="72">
        <v>5.4</v>
      </c>
      <c r="AA517" s="78">
        <v>-3.6</v>
      </c>
      <c r="AB517" s="78">
        <v>-1.21</v>
      </c>
      <c r="AC517" s="79">
        <v>0.12</v>
      </c>
      <c r="AD517" s="64" t="s">
        <v>25</v>
      </c>
    </row>
    <row r="518" spans="1:30" ht="17.25" thickBot="1">
      <c r="A518" s="73">
        <v>516</v>
      </c>
      <c r="B518" s="58" t="s">
        <v>355</v>
      </c>
      <c r="C518" s="59" t="s">
        <v>1814</v>
      </c>
      <c r="D518" s="70" t="s">
        <v>102</v>
      </c>
      <c r="E518" s="59" t="s">
        <v>67</v>
      </c>
      <c r="F518" s="70" t="s">
        <v>3800</v>
      </c>
      <c r="G518" s="70">
        <v>1992</v>
      </c>
      <c r="H518" s="71">
        <v>6</v>
      </c>
      <c r="I518" s="72">
        <v>259</v>
      </c>
      <c r="J518" s="72">
        <v>43</v>
      </c>
      <c r="K518" s="72">
        <v>48</v>
      </c>
      <c r="L518" s="72">
        <v>2.9</v>
      </c>
      <c r="M518" s="71">
        <v>2</v>
      </c>
      <c r="N518" s="72">
        <v>80</v>
      </c>
      <c r="O518" s="72">
        <v>1</v>
      </c>
      <c r="P518" s="71">
        <v>4</v>
      </c>
      <c r="Q518" s="72">
        <v>25</v>
      </c>
      <c r="R518" s="61">
        <v>0</v>
      </c>
      <c r="S518" s="71">
        <v>1.5</v>
      </c>
      <c r="T518" s="72">
        <v>10</v>
      </c>
      <c r="U518" s="72">
        <v>4</v>
      </c>
      <c r="V518" s="79">
        <v>6</v>
      </c>
      <c r="W518" s="79">
        <v>2.08</v>
      </c>
      <c r="X518" s="79">
        <v>1.1200000000000001</v>
      </c>
      <c r="Y518" s="71">
        <v>7</v>
      </c>
      <c r="Z518" s="72">
        <v>2.5</v>
      </c>
      <c r="AA518" s="79">
        <v>4.5</v>
      </c>
      <c r="AB518" s="79">
        <v>1.56</v>
      </c>
      <c r="AC518" s="79">
        <v>1.1399999999999999</v>
      </c>
      <c r="AD518" s="64" t="s">
        <v>25</v>
      </c>
    </row>
    <row r="519" spans="1:30" ht="17.25" thickBot="1">
      <c r="A519" s="73">
        <v>517</v>
      </c>
      <c r="B519" s="58" t="s">
        <v>356</v>
      </c>
      <c r="C519" s="59" t="s">
        <v>1840</v>
      </c>
      <c r="D519" s="70" t="s">
        <v>102</v>
      </c>
      <c r="E519" s="59" t="s">
        <v>75</v>
      </c>
      <c r="F519" s="70" t="s">
        <v>3332</v>
      </c>
      <c r="G519" s="70">
        <v>1997</v>
      </c>
      <c r="H519" s="71">
        <v>6</v>
      </c>
      <c r="I519" s="72">
        <v>422</v>
      </c>
      <c r="J519" s="72">
        <v>70</v>
      </c>
      <c r="K519" s="72">
        <v>78.099999999999994</v>
      </c>
      <c r="L519" s="72">
        <v>4.7</v>
      </c>
      <c r="M519" s="71">
        <v>5</v>
      </c>
      <c r="N519" s="72">
        <v>82</v>
      </c>
      <c r="O519" s="72">
        <v>2</v>
      </c>
      <c r="P519" s="71">
        <v>1</v>
      </c>
      <c r="Q519" s="72">
        <v>12</v>
      </c>
      <c r="R519" s="61">
        <v>0</v>
      </c>
      <c r="S519" s="71">
        <v>1.33</v>
      </c>
      <c r="T519" s="72">
        <v>4</v>
      </c>
      <c r="U519" s="72">
        <v>8</v>
      </c>
      <c r="V519" s="78">
        <v>-4</v>
      </c>
      <c r="W519" s="78">
        <v>-0.85</v>
      </c>
      <c r="X519" s="78">
        <v>-0.09</v>
      </c>
      <c r="Y519" s="71">
        <v>4.7</v>
      </c>
      <c r="Z519" s="72">
        <v>11.4</v>
      </c>
      <c r="AA519" s="78">
        <v>-6.6</v>
      </c>
      <c r="AB519" s="78">
        <v>-1.42</v>
      </c>
      <c r="AC519" s="78">
        <v>-0.66</v>
      </c>
      <c r="AD519" s="64" t="s">
        <v>25</v>
      </c>
    </row>
    <row r="520" spans="1:30" ht="17.25" thickBot="1">
      <c r="A520" s="73">
        <v>518</v>
      </c>
      <c r="B520" s="58" t="s">
        <v>357</v>
      </c>
      <c r="C520" s="59" t="s">
        <v>1859</v>
      </c>
      <c r="D520" s="70" t="s">
        <v>102</v>
      </c>
      <c r="E520" s="59" t="s">
        <v>77</v>
      </c>
      <c r="F520" s="70" t="s">
        <v>3801</v>
      </c>
      <c r="G520" s="70">
        <v>1996</v>
      </c>
      <c r="H520" s="71">
        <v>6</v>
      </c>
      <c r="I520" s="72">
        <v>509</v>
      </c>
      <c r="J520" s="72">
        <v>85</v>
      </c>
      <c r="K520" s="72">
        <v>94.3</v>
      </c>
      <c r="L520" s="72">
        <v>5.7</v>
      </c>
      <c r="M520" s="71">
        <v>6</v>
      </c>
      <c r="N520" s="72">
        <v>85</v>
      </c>
      <c r="O520" s="72">
        <v>4</v>
      </c>
      <c r="P520" s="60">
        <v>0</v>
      </c>
      <c r="Q520" s="61"/>
      <c r="R520" s="61">
        <v>0</v>
      </c>
      <c r="S520" s="71">
        <v>1</v>
      </c>
      <c r="T520" s="72">
        <v>8</v>
      </c>
      <c r="U520" s="72">
        <v>9</v>
      </c>
      <c r="V520" s="78">
        <v>-1</v>
      </c>
      <c r="W520" s="78">
        <v>-0.18</v>
      </c>
      <c r="X520" s="78">
        <v>-3.08</v>
      </c>
      <c r="Y520" s="71">
        <v>9.5</v>
      </c>
      <c r="Z520" s="72">
        <v>7.6</v>
      </c>
      <c r="AA520" s="79">
        <v>1.8</v>
      </c>
      <c r="AB520" s="79">
        <v>0.33</v>
      </c>
      <c r="AC520" s="78">
        <v>-3.8</v>
      </c>
      <c r="AD520" s="64" t="s">
        <v>25</v>
      </c>
    </row>
    <row r="521" spans="1:30" ht="17.25" thickBot="1">
      <c r="A521" s="73">
        <v>519</v>
      </c>
      <c r="B521" s="58" t="s">
        <v>358</v>
      </c>
      <c r="C521" s="59" t="s">
        <v>1869</v>
      </c>
      <c r="D521" s="70" t="s">
        <v>102</v>
      </c>
      <c r="E521" s="59" t="s">
        <v>87</v>
      </c>
      <c r="F521" s="70" t="s">
        <v>3802</v>
      </c>
      <c r="G521" s="70">
        <v>1991</v>
      </c>
      <c r="H521" s="71">
        <v>6</v>
      </c>
      <c r="I521" s="72">
        <v>63</v>
      </c>
      <c r="J521" s="72">
        <v>11</v>
      </c>
      <c r="K521" s="72">
        <v>11.7</v>
      </c>
      <c r="L521" s="72">
        <v>0.7</v>
      </c>
      <c r="M521" s="60">
        <v>0</v>
      </c>
      <c r="N521" s="61"/>
      <c r="O521" s="61">
        <v>0</v>
      </c>
      <c r="P521" s="71">
        <v>6</v>
      </c>
      <c r="Q521" s="72">
        <v>11</v>
      </c>
      <c r="R521" s="61">
        <v>0</v>
      </c>
      <c r="S521" s="71">
        <v>1.17</v>
      </c>
      <c r="T521" s="72">
        <v>1</v>
      </c>
      <c r="U521" s="61">
        <v>0</v>
      </c>
      <c r="V521" s="79">
        <v>1</v>
      </c>
      <c r="W521" s="79">
        <v>1.43</v>
      </c>
      <c r="X521" s="79">
        <v>1.99</v>
      </c>
      <c r="Y521" s="71">
        <v>0.6</v>
      </c>
      <c r="Z521" s="72">
        <v>1.7</v>
      </c>
      <c r="AA521" s="78">
        <v>-1.1000000000000001</v>
      </c>
      <c r="AB521" s="78">
        <v>-1.62</v>
      </c>
      <c r="AC521" s="78">
        <v>-1.45</v>
      </c>
      <c r="AD521" s="64" t="s">
        <v>25</v>
      </c>
    </row>
    <row r="522" spans="1:30" ht="17.25" thickBot="1">
      <c r="A522" s="73">
        <v>520</v>
      </c>
      <c r="B522" s="58" t="s">
        <v>2738</v>
      </c>
      <c r="C522" s="59" t="s">
        <v>1814</v>
      </c>
      <c r="D522" s="70" t="s">
        <v>1821</v>
      </c>
      <c r="E522" s="59" t="s">
        <v>2668</v>
      </c>
      <c r="F522" s="70" t="s">
        <v>3803</v>
      </c>
      <c r="G522" s="70">
        <v>1994</v>
      </c>
      <c r="H522" s="71">
        <v>4</v>
      </c>
      <c r="I522" s="72">
        <v>39</v>
      </c>
      <c r="J522" s="72">
        <v>10</v>
      </c>
      <c r="K522" s="72">
        <v>8.6999999999999993</v>
      </c>
      <c r="L522" s="72">
        <v>0.4</v>
      </c>
      <c r="M522" s="60">
        <v>0</v>
      </c>
      <c r="N522" s="61"/>
      <c r="O522" s="61">
        <v>0</v>
      </c>
      <c r="P522" s="71">
        <v>4</v>
      </c>
      <c r="Q522" s="72">
        <v>10</v>
      </c>
      <c r="R522" s="72">
        <v>1</v>
      </c>
      <c r="S522" s="71">
        <v>0.25</v>
      </c>
      <c r="T522" s="72">
        <v>1</v>
      </c>
      <c r="U522" s="72">
        <v>2</v>
      </c>
      <c r="V522" s="78">
        <v>-1</v>
      </c>
      <c r="W522" s="78">
        <v>-2.31</v>
      </c>
      <c r="X522" s="78">
        <v>-0.77</v>
      </c>
      <c r="Y522" s="71">
        <v>1.1000000000000001</v>
      </c>
      <c r="Z522" s="72">
        <v>1.4</v>
      </c>
      <c r="AA522" s="78">
        <v>-0.3</v>
      </c>
      <c r="AB522" s="78">
        <v>-0.68</v>
      </c>
      <c r="AC522" s="78">
        <v>-0.25</v>
      </c>
      <c r="AD522" s="64" t="s">
        <v>25</v>
      </c>
    </row>
    <row r="523" spans="1:30" ht="17.25" thickBot="1">
      <c r="A523" s="73">
        <v>521</v>
      </c>
      <c r="B523" s="58" t="s">
        <v>359</v>
      </c>
      <c r="C523" s="59" t="s">
        <v>1814</v>
      </c>
      <c r="D523" s="70" t="s">
        <v>104</v>
      </c>
      <c r="E523" s="59" t="s">
        <v>87</v>
      </c>
      <c r="F523" s="70" t="s">
        <v>3804</v>
      </c>
      <c r="G523" s="70">
        <v>1997</v>
      </c>
      <c r="H523" s="71">
        <v>5</v>
      </c>
      <c r="I523" s="72">
        <v>425</v>
      </c>
      <c r="J523" s="72">
        <v>85</v>
      </c>
      <c r="K523" s="72">
        <v>78.7</v>
      </c>
      <c r="L523" s="72">
        <v>4.7</v>
      </c>
      <c r="M523" s="71">
        <v>5</v>
      </c>
      <c r="N523" s="72">
        <v>85</v>
      </c>
      <c r="O523" s="72">
        <v>3</v>
      </c>
      <c r="P523" s="60">
        <v>0</v>
      </c>
      <c r="Q523" s="61"/>
      <c r="R523" s="72">
        <v>1</v>
      </c>
      <c r="S523" s="71">
        <v>1.4</v>
      </c>
      <c r="T523" s="72">
        <v>7</v>
      </c>
      <c r="U523" s="72">
        <v>6</v>
      </c>
      <c r="V523" s="79">
        <v>1</v>
      </c>
      <c r="W523" s="79">
        <v>0.21</v>
      </c>
      <c r="X523" s="79">
        <v>2.56</v>
      </c>
      <c r="Y523" s="71">
        <v>5</v>
      </c>
      <c r="Z523" s="72">
        <v>6</v>
      </c>
      <c r="AA523" s="78">
        <v>-0.9</v>
      </c>
      <c r="AB523" s="78">
        <v>-0.2</v>
      </c>
      <c r="AC523" s="79">
        <v>0.66</v>
      </c>
      <c r="AD523" s="64" t="s">
        <v>25</v>
      </c>
    </row>
    <row r="524" spans="1:30" ht="17.25" thickBot="1">
      <c r="A524" s="73">
        <v>522</v>
      </c>
      <c r="B524" s="58" t="s">
        <v>380</v>
      </c>
      <c r="C524" s="59" t="s">
        <v>1864</v>
      </c>
      <c r="D524" s="70" t="s">
        <v>103</v>
      </c>
      <c r="E524" s="59" t="s">
        <v>77</v>
      </c>
      <c r="F524" s="70" t="s">
        <v>3902</v>
      </c>
      <c r="G524" s="70">
        <v>2004</v>
      </c>
      <c r="H524" s="60">
        <v>0</v>
      </c>
      <c r="I524" s="61"/>
      <c r="J524" s="61"/>
      <c r="K524" s="61"/>
      <c r="L524" s="61"/>
      <c r="M524" s="60">
        <v>0</v>
      </c>
      <c r="N524" s="61"/>
      <c r="O524" s="61">
        <v>0</v>
      </c>
      <c r="P524" s="60">
        <v>0</v>
      </c>
      <c r="Q524" s="61"/>
      <c r="R524" s="72">
        <v>6</v>
      </c>
      <c r="S524" s="60"/>
      <c r="T524" s="61"/>
      <c r="U524" s="61"/>
      <c r="V524" s="61"/>
      <c r="W524" s="61"/>
      <c r="X524" s="61"/>
      <c r="Y524" s="60"/>
      <c r="Z524" s="61"/>
      <c r="AA524" s="61"/>
      <c r="AB524" s="61"/>
      <c r="AC524" s="61"/>
      <c r="AD524" s="64" t="s">
        <v>25</v>
      </c>
    </row>
    <row r="525" spans="1:30" ht="17.25" thickBot="1">
      <c r="A525" s="73">
        <v>523</v>
      </c>
      <c r="B525" s="58" t="s">
        <v>360</v>
      </c>
      <c r="C525" s="59" t="s">
        <v>1814</v>
      </c>
      <c r="D525" s="70" t="s">
        <v>103</v>
      </c>
      <c r="E525" s="59" t="s">
        <v>87</v>
      </c>
      <c r="F525" s="70" t="s">
        <v>3805</v>
      </c>
      <c r="G525" s="70">
        <v>1997</v>
      </c>
      <c r="H525" s="71">
        <v>5</v>
      </c>
      <c r="I525" s="72">
        <v>312</v>
      </c>
      <c r="J525" s="72">
        <v>62</v>
      </c>
      <c r="K525" s="72">
        <v>57.8</v>
      </c>
      <c r="L525" s="72">
        <v>3.5</v>
      </c>
      <c r="M525" s="71">
        <v>3</v>
      </c>
      <c r="N525" s="72">
        <v>90</v>
      </c>
      <c r="O525" s="72">
        <v>3</v>
      </c>
      <c r="P525" s="71">
        <v>2</v>
      </c>
      <c r="Q525" s="72">
        <v>21</v>
      </c>
      <c r="R525" s="72">
        <v>1</v>
      </c>
      <c r="S525" s="71">
        <v>1.4</v>
      </c>
      <c r="T525" s="72">
        <v>5</v>
      </c>
      <c r="U525" s="72">
        <v>5</v>
      </c>
      <c r="V525" s="61">
        <v>0</v>
      </c>
      <c r="W525" s="61">
        <v>0</v>
      </c>
      <c r="X525" s="79">
        <v>0.79</v>
      </c>
      <c r="Y525" s="71">
        <v>3.6</v>
      </c>
      <c r="Z525" s="72">
        <v>6.6</v>
      </c>
      <c r="AA525" s="78">
        <v>-3</v>
      </c>
      <c r="AB525" s="78">
        <v>-0.86</v>
      </c>
      <c r="AC525" s="78">
        <v>-1.22</v>
      </c>
      <c r="AD525" s="64" t="s">
        <v>25</v>
      </c>
    </row>
    <row r="526" spans="1:30" ht="17.25" thickBot="1">
      <c r="A526" s="73">
        <v>524</v>
      </c>
      <c r="B526" s="58" t="s">
        <v>361</v>
      </c>
      <c r="C526" s="59" t="s">
        <v>1814</v>
      </c>
      <c r="D526" s="70" t="s">
        <v>104</v>
      </c>
      <c r="E526" s="59" t="s">
        <v>96</v>
      </c>
      <c r="F526" s="70" t="s">
        <v>3806</v>
      </c>
      <c r="G526" s="70">
        <v>1985</v>
      </c>
      <c r="H526" s="71">
        <v>6</v>
      </c>
      <c r="I526" s="72">
        <v>536</v>
      </c>
      <c r="J526" s="72">
        <v>89</v>
      </c>
      <c r="K526" s="72">
        <v>99.3</v>
      </c>
      <c r="L526" s="72">
        <v>6</v>
      </c>
      <c r="M526" s="71">
        <v>6</v>
      </c>
      <c r="N526" s="72">
        <v>89</v>
      </c>
      <c r="O526" s="72">
        <v>5</v>
      </c>
      <c r="P526" s="60">
        <v>0</v>
      </c>
      <c r="Q526" s="61"/>
      <c r="R526" s="61">
        <v>0</v>
      </c>
      <c r="S526" s="71">
        <v>0.67</v>
      </c>
      <c r="T526" s="72">
        <v>5</v>
      </c>
      <c r="U526" s="72">
        <v>10</v>
      </c>
      <c r="V526" s="78">
        <v>-5</v>
      </c>
      <c r="W526" s="78">
        <v>-0.84</v>
      </c>
      <c r="X526" s="78">
        <v>-0.84</v>
      </c>
      <c r="Y526" s="71">
        <v>9.3000000000000007</v>
      </c>
      <c r="Z526" s="72">
        <v>8.6999999999999993</v>
      </c>
      <c r="AA526" s="79">
        <v>0.6</v>
      </c>
      <c r="AB526" s="79">
        <v>0.11</v>
      </c>
      <c r="AC526" s="78">
        <v>-2.1</v>
      </c>
      <c r="AD526" s="64" t="s">
        <v>25</v>
      </c>
    </row>
    <row r="527" spans="1:30" ht="17.25" thickBot="1">
      <c r="A527" s="73">
        <v>525</v>
      </c>
      <c r="B527" s="58" t="s">
        <v>1789</v>
      </c>
      <c r="C527" s="59" t="s">
        <v>1864</v>
      </c>
      <c r="D527" s="70" t="s">
        <v>104</v>
      </c>
      <c r="E527" s="59" t="s">
        <v>95</v>
      </c>
      <c r="F527" s="70" t="s">
        <v>3807</v>
      </c>
      <c r="G527" s="70">
        <v>2002</v>
      </c>
      <c r="H527" s="71">
        <v>6</v>
      </c>
      <c r="I527" s="72">
        <v>540</v>
      </c>
      <c r="J527" s="72">
        <v>90</v>
      </c>
      <c r="K527" s="72">
        <v>100</v>
      </c>
      <c r="L527" s="72">
        <v>6</v>
      </c>
      <c r="M527" s="71">
        <v>6</v>
      </c>
      <c r="N527" s="72">
        <v>90</v>
      </c>
      <c r="O527" s="72">
        <v>6</v>
      </c>
      <c r="P527" s="60">
        <v>0</v>
      </c>
      <c r="Q527" s="61"/>
      <c r="R527" s="61">
        <v>0</v>
      </c>
      <c r="S527" s="71">
        <v>0.5</v>
      </c>
      <c r="T527" s="72">
        <v>5</v>
      </c>
      <c r="U527" s="72">
        <v>11</v>
      </c>
      <c r="V527" s="78">
        <v>-6</v>
      </c>
      <c r="W527" s="78">
        <v>-1</v>
      </c>
      <c r="X527" s="61"/>
      <c r="Y527" s="71">
        <v>7.5</v>
      </c>
      <c r="Z527" s="72">
        <v>12.8</v>
      </c>
      <c r="AA527" s="78">
        <v>-5.3</v>
      </c>
      <c r="AB527" s="78">
        <v>-0.88</v>
      </c>
      <c r="AC527" s="61"/>
      <c r="AD527" s="64" t="s">
        <v>25</v>
      </c>
    </row>
    <row r="528" spans="1:30" ht="17.25" thickBot="1">
      <c r="A528" s="73">
        <v>526</v>
      </c>
      <c r="B528" s="58" t="s">
        <v>2990</v>
      </c>
      <c r="C528" s="59" t="s">
        <v>1854</v>
      </c>
      <c r="D528" s="70" t="s">
        <v>1821</v>
      </c>
      <c r="E528" s="59" t="s">
        <v>83</v>
      </c>
      <c r="F528" s="70" t="s">
        <v>3808</v>
      </c>
      <c r="G528" s="70">
        <v>1999</v>
      </c>
      <c r="H528" s="71">
        <v>4</v>
      </c>
      <c r="I528" s="72">
        <v>174</v>
      </c>
      <c r="J528" s="72">
        <v>44</v>
      </c>
      <c r="K528" s="72">
        <v>32.200000000000003</v>
      </c>
      <c r="L528" s="72">
        <v>1.9</v>
      </c>
      <c r="M528" s="71">
        <v>2</v>
      </c>
      <c r="N528" s="72">
        <v>65</v>
      </c>
      <c r="O528" s="61">
        <v>0</v>
      </c>
      <c r="P528" s="71">
        <v>2</v>
      </c>
      <c r="Q528" s="72">
        <v>22</v>
      </c>
      <c r="R528" s="61">
        <v>0</v>
      </c>
      <c r="S528" s="71">
        <v>2.25</v>
      </c>
      <c r="T528" s="72">
        <v>1</v>
      </c>
      <c r="U528" s="72">
        <v>1</v>
      </c>
      <c r="V528" s="61">
        <v>0</v>
      </c>
      <c r="W528" s="61">
        <v>0</v>
      </c>
      <c r="X528" s="78">
        <v>-0.49</v>
      </c>
      <c r="Y528" s="71">
        <v>1.9</v>
      </c>
      <c r="Z528" s="72">
        <v>1.9</v>
      </c>
      <c r="AA528" s="79">
        <v>0.1</v>
      </c>
      <c r="AB528" s="79">
        <v>0.03</v>
      </c>
      <c r="AC528" s="78">
        <v>-0.52</v>
      </c>
      <c r="AD528" s="64" t="s">
        <v>25</v>
      </c>
    </row>
    <row r="529" spans="1:30" ht="17.25" thickBot="1">
      <c r="A529" s="73">
        <v>527</v>
      </c>
      <c r="B529" s="58" t="s">
        <v>2739</v>
      </c>
      <c r="C529" s="59" t="s">
        <v>1815</v>
      </c>
      <c r="D529" s="70" t="s">
        <v>102</v>
      </c>
      <c r="E529" s="59" t="s">
        <v>2352</v>
      </c>
      <c r="F529" s="70" t="s">
        <v>3605</v>
      </c>
      <c r="G529" s="70">
        <v>2000</v>
      </c>
      <c r="H529" s="71">
        <v>2</v>
      </c>
      <c r="I529" s="72">
        <v>57</v>
      </c>
      <c r="J529" s="72">
        <v>29</v>
      </c>
      <c r="K529" s="72">
        <v>12.7</v>
      </c>
      <c r="L529" s="72">
        <v>0.6</v>
      </c>
      <c r="M529" s="60">
        <v>0</v>
      </c>
      <c r="N529" s="61"/>
      <c r="O529" s="61">
        <v>0</v>
      </c>
      <c r="P529" s="71">
        <v>2</v>
      </c>
      <c r="Q529" s="72">
        <v>29</v>
      </c>
      <c r="R529" s="72">
        <v>1</v>
      </c>
      <c r="S529" s="71">
        <v>0.5</v>
      </c>
      <c r="T529" s="61">
        <v>0</v>
      </c>
      <c r="U529" s="72">
        <v>1</v>
      </c>
      <c r="V529" s="78">
        <v>-1</v>
      </c>
      <c r="W529" s="78">
        <v>-1.58</v>
      </c>
      <c r="X529" s="79">
        <v>0.25</v>
      </c>
      <c r="Y529" s="71">
        <v>0.4</v>
      </c>
      <c r="Z529" s="72">
        <v>1.2</v>
      </c>
      <c r="AA529" s="78">
        <v>-0.7</v>
      </c>
      <c r="AB529" s="78">
        <v>-1.1599999999999999</v>
      </c>
      <c r="AC529" s="78">
        <v>-0.33</v>
      </c>
      <c r="AD529" s="64" t="s">
        <v>25</v>
      </c>
    </row>
    <row r="530" spans="1:30" ht="17.25" thickBot="1">
      <c r="A530" s="73">
        <v>528</v>
      </c>
      <c r="B530" s="58" t="s">
        <v>2867</v>
      </c>
      <c r="C530" s="59" t="s">
        <v>1864</v>
      </c>
      <c r="D530" s="70" t="s">
        <v>104</v>
      </c>
      <c r="E530" s="59" t="s">
        <v>63</v>
      </c>
      <c r="F530" s="70" t="s">
        <v>3809</v>
      </c>
      <c r="G530" s="70">
        <v>1996</v>
      </c>
      <c r="H530" s="71">
        <v>5</v>
      </c>
      <c r="I530" s="72">
        <v>281</v>
      </c>
      <c r="J530" s="72">
        <v>56</v>
      </c>
      <c r="K530" s="72">
        <v>52</v>
      </c>
      <c r="L530" s="72">
        <v>3.1</v>
      </c>
      <c r="M530" s="71">
        <v>3</v>
      </c>
      <c r="N530" s="72">
        <v>81</v>
      </c>
      <c r="O530" s="72">
        <v>1</v>
      </c>
      <c r="P530" s="71">
        <v>2</v>
      </c>
      <c r="Q530" s="72">
        <v>19</v>
      </c>
      <c r="R530" s="61">
        <v>0</v>
      </c>
      <c r="S530" s="71">
        <v>2.2000000000000002</v>
      </c>
      <c r="T530" s="72">
        <v>6</v>
      </c>
      <c r="U530" s="72">
        <v>4</v>
      </c>
      <c r="V530" s="79">
        <v>2</v>
      </c>
      <c r="W530" s="79">
        <v>0.64</v>
      </c>
      <c r="X530" s="78">
        <v>-0.4</v>
      </c>
      <c r="Y530" s="71">
        <v>5.6</v>
      </c>
      <c r="Z530" s="72">
        <v>3.1</v>
      </c>
      <c r="AA530" s="79">
        <v>2.5</v>
      </c>
      <c r="AB530" s="79">
        <v>0.79</v>
      </c>
      <c r="AC530" s="78">
        <v>-0.28999999999999998</v>
      </c>
      <c r="AD530" s="64" t="s">
        <v>25</v>
      </c>
    </row>
    <row r="531" spans="1:30" ht="17.25" thickBot="1">
      <c r="A531" s="73">
        <v>529</v>
      </c>
      <c r="B531" s="58" t="s">
        <v>362</v>
      </c>
      <c r="C531" s="59" t="s">
        <v>1816</v>
      </c>
      <c r="D531" s="70" t="s">
        <v>104</v>
      </c>
      <c r="E531" s="59" t="s">
        <v>91</v>
      </c>
      <c r="F531" s="70" t="s">
        <v>3810</v>
      </c>
      <c r="G531" s="70">
        <v>1994</v>
      </c>
      <c r="H531" s="71">
        <v>6</v>
      </c>
      <c r="I531" s="72">
        <v>540</v>
      </c>
      <c r="J531" s="72">
        <v>90</v>
      </c>
      <c r="K531" s="72">
        <v>100</v>
      </c>
      <c r="L531" s="72">
        <v>6</v>
      </c>
      <c r="M531" s="71">
        <v>6</v>
      </c>
      <c r="N531" s="72">
        <v>90</v>
      </c>
      <c r="O531" s="72">
        <v>6</v>
      </c>
      <c r="P531" s="60">
        <v>0</v>
      </c>
      <c r="Q531" s="61"/>
      <c r="R531" s="61">
        <v>0</v>
      </c>
      <c r="S531" s="71">
        <v>1.67</v>
      </c>
      <c r="T531" s="72">
        <v>11</v>
      </c>
      <c r="U531" s="72">
        <v>10</v>
      </c>
      <c r="V531" s="79">
        <v>1</v>
      </c>
      <c r="W531" s="79">
        <v>0.17</v>
      </c>
      <c r="X531" s="61"/>
      <c r="Y531" s="71">
        <v>9</v>
      </c>
      <c r="Z531" s="72">
        <v>13.3</v>
      </c>
      <c r="AA531" s="78">
        <v>-4.3</v>
      </c>
      <c r="AB531" s="78">
        <v>-0.72</v>
      </c>
      <c r="AC531" s="61"/>
      <c r="AD531" s="64" t="s">
        <v>25</v>
      </c>
    </row>
    <row r="532" spans="1:30" ht="17.25" thickBot="1">
      <c r="A532" s="73">
        <v>530</v>
      </c>
      <c r="B532" s="58" t="s">
        <v>3005</v>
      </c>
      <c r="C532" s="59" t="s">
        <v>1836</v>
      </c>
      <c r="D532" s="70" t="s">
        <v>111</v>
      </c>
      <c r="E532" s="59" t="s">
        <v>83</v>
      </c>
      <c r="F532" s="70" t="s">
        <v>3903</v>
      </c>
      <c r="G532" s="70">
        <v>2004</v>
      </c>
      <c r="H532" s="60">
        <v>0</v>
      </c>
      <c r="I532" s="61"/>
      <c r="J532" s="61"/>
      <c r="K532" s="61"/>
      <c r="L532" s="61"/>
      <c r="M532" s="60">
        <v>0</v>
      </c>
      <c r="N532" s="61"/>
      <c r="O532" s="61">
        <v>0</v>
      </c>
      <c r="P532" s="60">
        <v>0</v>
      </c>
      <c r="Q532" s="61"/>
      <c r="R532" s="72">
        <v>1</v>
      </c>
      <c r="S532" s="60"/>
      <c r="T532" s="61"/>
      <c r="U532" s="61"/>
      <c r="V532" s="61"/>
      <c r="W532" s="61"/>
      <c r="X532" s="61"/>
      <c r="Y532" s="60"/>
      <c r="Z532" s="61"/>
      <c r="AA532" s="61"/>
      <c r="AB532" s="61"/>
      <c r="AC532" s="61"/>
      <c r="AD532" s="64" t="s">
        <v>25</v>
      </c>
    </row>
    <row r="533" spans="1:30">
      <c r="A533" s="74">
        <v>531</v>
      </c>
      <c r="B533" s="65" t="s">
        <v>363</v>
      </c>
      <c r="C533" s="66" t="s">
        <v>1818</v>
      </c>
      <c r="D533" s="75" t="s">
        <v>103</v>
      </c>
      <c r="E533" s="66" t="s">
        <v>63</v>
      </c>
      <c r="F533" s="75" t="s">
        <v>3811</v>
      </c>
      <c r="G533" s="75">
        <v>1998</v>
      </c>
      <c r="H533" s="76">
        <v>6</v>
      </c>
      <c r="I533" s="77">
        <v>530</v>
      </c>
      <c r="J533" s="77">
        <v>88</v>
      </c>
      <c r="K533" s="77">
        <v>98.1</v>
      </c>
      <c r="L533" s="77">
        <v>5.9</v>
      </c>
      <c r="M533" s="76">
        <v>6</v>
      </c>
      <c r="N533" s="77">
        <v>88</v>
      </c>
      <c r="O533" s="77">
        <v>3</v>
      </c>
      <c r="P533" s="67">
        <v>0</v>
      </c>
      <c r="Q533" s="68"/>
      <c r="R533" s="68">
        <v>0</v>
      </c>
      <c r="S533" s="76">
        <v>2.33</v>
      </c>
      <c r="T533" s="77">
        <v>10</v>
      </c>
      <c r="U533" s="77">
        <v>5</v>
      </c>
      <c r="V533" s="82">
        <v>5</v>
      </c>
      <c r="W533" s="82">
        <v>0.85</v>
      </c>
      <c r="X533" s="82">
        <v>0.85</v>
      </c>
      <c r="Y533" s="76">
        <v>9.6</v>
      </c>
      <c r="Z533" s="77">
        <v>4.9000000000000004</v>
      </c>
      <c r="AA533" s="82">
        <v>4.7</v>
      </c>
      <c r="AB533" s="82">
        <v>0.81</v>
      </c>
      <c r="AC533" s="93">
        <v>-7.01</v>
      </c>
      <c r="AD533" s="69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6607E06D-9A4C-4EAA-A4A3-572EFB3A0312}"/>
    <hyperlink ref="C3" r:id="rId2" display="https://fbref.com/en/country/ENG/England-Football" xr:uid="{A768A33D-A2E4-4BAA-9756-2A80DEDBD2D7}"/>
    <hyperlink ref="E3" r:id="rId3" display="https://fbref.com/en/squads/4ba7cbea/Bournemouth-Stats" xr:uid="{9B1BC7C1-A28F-4186-A8A3-DD5B9B6086EA}"/>
    <hyperlink ref="AD3" r:id="rId4" display="https://fbref.com/en/players/774cf58b/matchlogs/2023-2024/summary/Max-Aarons-Match-Logs" xr:uid="{C0BE2F29-1801-4389-AE61-B172D7F6520E}"/>
    <hyperlink ref="B4" r:id="rId5" display="https://fbref.com/en/players/77816c91/Benie-Adama-Traore" xr:uid="{99285BE2-2B74-48AC-A0E8-3AA1CC281E8D}"/>
    <hyperlink ref="C4" r:id="rId6" display="https://fbref.com/en/country/CIV/Cote-dIvoire-Football" xr:uid="{EB884C57-FFE5-47DC-A7F9-73051C7E4D92}"/>
    <hyperlink ref="E4" r:id="rId7" display="https://fbref.com/en/squads/1df6b87e/Sheffield-United-Stats" xr:uid="{C5B3F34A-4430-4FD4-A5BC-449868E5C396}"/>
    <hyperlink ref="AD4" r:id="rId8" display="https://fbref.com/en/players/77816c91/matchlogs/2023-2024/summary/Benie-Adama-Traore-Match-Logs" xr:uid="{F98CFD79-D34F-4B2C-9CFC-F429BE8B0EC9}"/>
    <hyperlink ref="B5" r:id="rId9" display="https://fbref.com/en/players/c81d773d/Tosin-Adarabioyo" xr:uid="{64FFEB00-FE54-4E13-9C66-44C587D6DB79}"/>
    <hyperlink ref="C5" r:id="rId10" display="https://fbref.com/en/country/ENG/England-Football" xr:uid="{A373444D-22A7-4C53-970C-9F85AC8FA274}"/>
    <hyperlink ref="E5" r:id="rId11" display="https://fbref.com/en/squads/fd962109/Fulham-Stats" xr:uid="{CEA77E79-43DF-44F3-AF59-0F28688C395C}"/>
    <hyperlink ref="AD5" r:id="rId12" display="https://fbref.com/en/players/c81d773d/matchlogs/2023-2024/summary/Tosin-Adarabioyo-Match-Logs" xr:uid="{7B8C77B9-2C4C-4574-9C1F-312B58D9A144}"/>
    <hyperlink ref="B6" r:id="rId13" display="https://fbref.com/en/players/0480ebc7/Elijah-Adebayo" xr:uid="{D0FA6AF6-BE49-470F-956E-862E6E2558AE}"/>
    <hyperlink ref="C6" r:id="rId14" display="https://fbref.com/en/country/ENG/England-Football" xr:uid="{D6B76FC4-6467-4347-9289-39E3C484926D}"/>
    <hyperlink ref="E6" r:id="rId15" display="https://fbref.com/en/squads/e297cd13/Luton-Town-Stats" xr:uid="{CAC4DE12-05A1-48B9-809B-A1BDD5A88FCE}"/>
    <hyperlink ref="AD6" r:id="rId16" display="https://fbref.com/en/players/0480ebc7/matchlogs/2023-2024/summary/Elijah-Adebayo-Match-Logs" xr:uid="{A296FA83-8F18-43A5-A9EE-4C4DEF9062DC}"/>
    <hyperlink ref="B7" r:id="rId17" display="https://fbref.com/en/players/4dcec659/Simon-Adingra" xr:uid="{B48F91D5-2D34-426B-8717-B218312B4451}"/>
    <hyperlink ref="C7" r:id="rId18" display="https://fbref.com/en/country/CIV/Cote-dIvoire-Football" xr:uid="{4A5532BD-4A3F-4614-B0B2-F28228ED6604}"/>
    <hyperlink ref="E7" r:id="rId19" display="https://fbref.com/en/squads/d07537b9/Brighton-and-Hove-Albion-Stats" xr:uid="{82929DFF-4554-44D8-AA05-0E8333B7B8A1}"/>
    <hyperlink ref="AD7" r:id="rId20" display="https://fbref.com/en/players/4dcec659/matchlogs/2023-2024/summary/Simon-Adingra-Match-Logs" xr:uid="{C9511219-49A7-4733-90F2-A18EA4317819}"/>
    <hyperlink ref="B8" r:id="rId21" display="https://fbref.com/en/players/288e1e13/Nayef-Aguerd" xr:uid="{D9FC0CC2-AE9D-4370-B0F6-9914CBC770E8}"/>
    <hyperlink ref="C8" r:id="rId22" display="https://fbref.com/en/country/MAR/Morocco-Football" xr:uid="{C0BCF5AE-8E2B-4C06-A0CE-3B84F51BF9DA}"/>
    <hyperlink ref="E8" r:id="rId23" display="https://fbref.com/en/squads/7c21e445/West-Ham-United-Stats" xr:uid="{42D20E6E-AB22-41C8-A398-1379B03446C1}"/>
    <hyperlink ref="AD8" r:id="rId24" display="https://fbref.com/en/players/288e1e13/matchlogs/2023-2024/summary/Nayef-Aguerd-Match-Logs" xr:uid="{F216E074-E906-47C7-8B2F-53194A4CB958}"/>
    <hyperlink ref="B9" r:id="rId25" display="https://fbref.com/en/players/938fa024/Brandon-Aguilera" xr:uid="{288F6D88-2689-41D3-9E42-FB320A0E5288}"/>
    <hyperlink ref="C9" r:id="rId26" display="https://fbref.com/en/country/CRC/Costa-Rica-Football" xr:uid="{98D73844-C485-4120-B130-9DD4485C7269}"/>
    <hyperlink ref="E9" r:id="rId27" display="https://fbref.com/en/squads/e4a775cb/Nottingham-Forest-Stats" xr:uid="{74044AB4-3925-4070-A775-55E36668C68C}"/>
    <hyperlink ref="AD9" r:id="rId28" display="https://fbref.com/en/players/938fa024/matchlogs/2023-2024/summary/Brandon-Aguilera-Match-Logs" xr:uid="{923B77B8-5CDB-43EE-9704-85AEE84DB75E}"/>
    <hyperlink ref="B10" r:id="rId29" display="https://fbref.com/en/players/a6c58494/Naouirou-Ahamada" xr:uid="{F6CB2AE2-F479-489B-967C-441DEF6141AB}"/>
    <hyperlink ref="C10" r:id="rId30" display="https://fbref.com/en/country/FRA/France-Football" xr:uid="{8B6FDD4A-5F1D-4D88-9E82-834FD2D9137C}"/>
    <hyperlink ref="E10" r:id="rId31" display="https://fbref.com/en/squads/47c64c55/Crystal-Palace-Stats" xr:uid="{B23B13B9-E8B4-4429-8D91-DEC08D71C0B4}"/>
    <hyperlink ref="AD10" r:id="rId32" display="https://fbref.com/en/players/a6c58494/matchlogs/2023-2024/summary/Naouirou-Ahamada-Match-Logs" xr:uid="{071FD0CC-E9B0-4E77-AE6E-E54E07958EB0}"/>
    <hyperlink ref="B11" r:id="rId33" display="https://fbref.com/en/players/eab957a3/Anel-Ahmedhodzic" xr:uid="{34CED323-180A-4DCB-ACD8-0A92A0A28283}"/>
    <hyperlink ref="C11" r:id="rId34" display="https://fbref.com/en/country/BIH/Bosnia-and-Herzegovina-Football" xr:uid="{FC4EED3E-B9EA-4B0B-BAB0-E090E53FC4B1}"/>
    <hyperlink ref="E11" r:id="rId35" display="https://fbref.com/en/squads/1df6b87e/Sheffield-United-Stats" xr:uid="{8E36569D-4EE7-4A10-8C7F-C5F851D5A01C}"/>
    <hyperlink ref="AD11" r:id="rId36" display="https://fbref.com/en/players/eab957a3/matchlogs/2023-2024/summary/Anel-Ahmedhodzic-Match-Logs" xr:uid="{3C74158A-5CDD-4DBB-A21E-A557A2BFBEA6}"/>
    <hyperlink ref="B12" r:id="rId37" display="https://fbref.com/en/players/246d153b/Ola-Aina" xr:uid="{B23F362A-31F6-42A5-ACF1-681C44877B4C}"/>
    <hyperlink ref="C12" r:id="rId38" display="https://fbref.com/en/country/NGA/Nigeria-Football" xr:uid="{D5EC4DA7-255D-4C42-9D87-D462539D2353}"/>
    <hyperlink ref="E12" r:id="rId39" display="https://fbref.com/en/squads/e4a775cb/Nottingham-Forest-Stats" xr:uid="{822D9E39-6661-4EA7-BE17-F3AF8515616C}"/>
    <hyperlink ref="AD12" r:id="rId40" display="https://fbref.com/en/players/246d153b/matchlogs/2023-2024/summary/Ola-Aina-Match-Logs" xr:uid="{6F2B3A00-8AA4-4149-B632-D5AF10D27A83}"/>
    <hyperlink ref="B13" r:id="rId41" display="https://fbref.com/en/players/9b398aea/Rayan-Ait-Nouri" xr:uid="{192940A7-9EFB-4534-8C15-88F3FBFA7855}"/>
    <hyperlink ref="C13" r:id="rId42" display="https://fbref.com/en/country/ALG/Algeria-Football" xr:uid="{01A4F2F5-712B-4332-83D8-B36214DB85EB}"/>
    <hyperlink ref="E13" r:id="rId43" display="https://fbref.com/en/squads/8cec06e1/Wolverhampton-Wanderers-Stats" xr:uid="{713E1524-A3BD-4755-82C6-1C37B3622E31}"/>
    <hyperlink ref="AD13" r:id="rId44" display="https://fbref.com/en/players/9b398aea/matchlogs/2023-2024/summary/Rayan-Ait-Nouri-Match-Logs" xr:uid="{45AD0593-8EF6-41D5-8527-1DFB3BB766B9}"/>
    <hyperlink ref="B14" r:id="rId45" display="https://fbref.com/en/players/a8c0acb7/Kristoffer-Ajer" xr:uid="{D39583BC-29F5-435C-8F04-6BA0BF5323DD}"/>
    <hyperlink ref="C14" r:id="rId46" display="https://fbref.com/en/country/NOR/Norway-Football" xr:uid="{A2F20CE3-B56D-4AC3-9FDC-81C26C25D592}"/>
    <hyperlink ref="E14" r:id="rId47" display="https://fbref.com/en/squads/cd051869/Brentford-Stats" xr:uid="{F847CACE-7BE9-46FB-840D-EF10574A571D}"/>
    <hyperlink ref="AD14" r:id="rId48" display="https://fbref.com/en/players/a8c0acb7/matchlogs/2023-2024/summary/Kristoffer-Ajer-Match-Logs" xr:uid="{8142A700-4166-47D5-B5DD-6F9C69150837}"/>
    <hyperlink ref="B15" r:id="rId49" display="https://fbref.com/en/players/89ac64a6/Manuel-Akanji" xr:uid="{0A5A19D7-5FDB-4F6B-A6CB-AAD459E00395}"/>
    <hyperlink ref="C15" r:id="rId50" display="https://fbref.com/en/country/SUI/Switzerland-Football" xr:uid="{DF7932E3-47EF-4689-99C2-D2746B3538E9}"/>
    <hyperlink ref="E15" r:id="rId51" display="https://fbref.com/en/squads/b8fd03ef/Manchester-City-Stats" xr:uid="{DCAEA1A9-C49D-4311-8CAD-E7AF2C611E8C}"/>
    <hyperlink ref="AD15" r:id="rId52" display="https://fbref.com/en/players/89ac64a6/matchlogs/2023-2024/summary/Manuel-Akanji-Match-Logs" xr:uid="{6BB0FD8C-77AB-4C38-B342-16D4875CCEF1}"/>
    <hyperlink ref="B16" r:id="rId53" display="https://fbref.com/en/players/eaeca114/Nathan-Ake" xr:uid="{43F45652-8771-4741-8709-7FE35660FA0A}"/>
    <hyperlink ref="C16" r:id="rId54" display="https://fbref.com/en/country/NED/Netherlands-Football" xr:uid="{9A548FFA-2737-4D04-B67B-5698BE388790}"/>
    <hyperlink ref="E16" r:id="rId55" display="https://fbref.com/en/squads/b8fd03ef/Manchester-City-Stats" xr:uid="{681FAAC5-ADAA-48DF-ACF9-25C8DBC3FE47}"/>
    <hyperlink ref="AD16" r:id="rId56" display="https://fbref.com/en/players/eaeca114/matchlogs/2023-2024/summary/Nathan-Ake-Match-Logs" xr:uid="{8BEA578F-511D-4F24-A530-71B6E2A54565}"/>
    <hyperlink ref="B17" r:id="rId57" display="https://fbref.com/en/players/cd1acf9d/Trent-Alexander-Arnold" xr:uid="{9AD58693-AB92-403F-80D6-4DC1A04E9633}"/>
    <hyperlink ref="C17" r:id="rId58" display="https://fbref.com/en/country/ENG/England-Football" xr:uid="{80DB7A83-550F-42DE-8AC9-A55493F3E44D}"/>
    <hyperlink ref="E17" r:id="rId59" display="https://fbref.com/en/squads/822bd0ba/Liverpool-Stats" xr:uid="{F4DF5F1A-ABA4-4E6D-8801-9EEBACCB77DF}"/>
    <hyperlink ref="AD17" r:id="rId60" display="https://fbref.com/en/players/cd1acf9d/matchlogs/2023-2024/summary/Trent-Alexander-Arnold-Match-Logs" xr:uid="{520A0D42-111D-493D-9F2A-B5F7C6920130}"/>
    <hyperlink ref="B18" r:id="rId61" display="https://fbref.com/en/players/7a2e46a8/Alisson" xr:uid="{3CA03770-3BC5-4E53-AFA3-5E1228AA9BE3}"/>
    <hyperlink ref="C18" r:id="rId62" display="https://fbref.com/en/country/BRA/Brazil-Football" xr:uid="{A7E4F288-3DD5-49F2-9625-B6644D4E7CD6}"/>
    <hyperlink ref="E18" r:id="rId63" display="https://fbref.com/en/squads/822bd0ba/Liverpool-Stats" xr:uid="{BB648CCB-901B-4B15-945F-B62DC21FFE4E}"/>
    <hyperlink ref="AD18" r:id="rId64" display="https://fbref.com/en/players/7a2e46a8/matchlogs/2023-2024/summary/Alisson-Match-Logs" xr:uid="{DF836F42-B43B-4D8E-BD11-3258984A573E}"/>
    <hyperlink ref="B19" r:id="rId65" display="https://fbref.com/en/players/862a1c15/Miguel-Almiron" xr:uid="{7A21EF3A-DEC4-464E-BD07-BB692E6E358F}"/>
    <hyperlink ref="C19" r:id="rId66" display="https://fbref.com/en/country/PAR/Paraguay-Football" xr:uid="{7C575D5A-D273-4AED-B41B-AC3084359093}"/>
    <hyperlink ref="E19" r:id="rId67" display="https://fbref.com/en/squads/b2b47a98/Newcastle-United-Stats" xr:uid="{371E18FC-3526-493A-8C61-0DD9366B6EC1}"/>
    <hyperlink ref="AD19" r:id="rId68" display="https://fbref.com/en/players/862a1c15/matchlogs/2023-2024/summary/Miguel-Almiron-Match-Logs" xr:uid="{BB6BB55B-23F8-404D-9641-EDFFCDA379C6}"/>
    <hyperlink ref="B20" r:id="rId69" display="https://fbref.com/en/players/8b3ab7ad/Edson-Alvarez" xr:uid="{770F10D6-B661-457E-BA3C-B7F00ACEDA45}"/>
    <hyperlink ref="C20" r:id="rId70" display="https://fbref.com/en/country/MEX/Mexico-Football" xr:uid="{49C89CF1-7A2A-4D23-926E-4E675AC0C117}"/>
    <hyperlink ref="E20" r:id="rId71" display="https://fbref.com/en/squads/7c21e445/West-Ham-United-Stats" xr:uid="{47B8A2B3-E741-4CF0-85B0-59B7B1AF476A}"/>
    <hyperlink ref="AD20" r:id="rId72" display="https://fbref.com/en/players/8b3ab7ad/matchlogs/2023-2024/summary/Edson-Alvarez-Match-Logs" xr:uid="{31236BDB-FDE6-4A3C-94E6-0D7E9C6648A1}"/>
    <hyperlink ref="B21" r:id="rId73" display="https://fbref.com/en/players/15ab5a2b/Julian-Alvarez" xr:uid="{8D216548-4C03-421A-B9D9-01B522AD1A5E}"/>
    <hyperlink ref="C21" r:id="rId74" display="https://fbref.com/en/country/ARG/Argentina-Football" xr:uid="{A78CE1DA-3BD3-4E2C-B110-9230119D9884}"/>
    <hyperlink ref="E21" r:id="rId75" display="https://fbref.com/en/squads/b8fd03ef/Manchester-City-Stats" xr:uid="{AB2A964B-9CFF-45AA-BF8F-08D06BE02247}"/>
    <hyperlink ref="AD21" r:id="rId76" display="https://fbref.com/en/players/15ab5a2b/matchlogs/2023-2024/summary/Julian-Alvarez-Match-Logs" xr:uid="{5EFC2383-1AC8-4833-91AA-1BD1364AF91B}"/>
    <hyperlink ref="B22" r:id="rId77" display="https://fbref.com/en/players/ad1f61f3/Steven-Alzate" xr:uid="{3515A980-8B6E-44C5-8232-3B6341B3A837}"/>
    <hyperlink ref="C22" r:id="rId78" display="https://fbref.com/en/country/COL/Colombia-Football" xr:uid="{F6B44AE6-4F52-4A7A-BA59-786388FEAE72}"/>
    <hyperlink ref="E22" r:id="rId79" display="https://fbref.com/en/squads/d07537b9/Brighton-and-Hove-Albion-Stats" xr:uid="{EBCD1F27-8A99-49A8-954C-99C0775572A4}"/>
    <hyperlink ref="AD22" r:id="rId80" display="https://fbref.com/en/players/ad1f61f3/matchlogs/2023-2024/summary/Steven-Alzate-Match-Logs" xr:uid="{C5FE45DA-AA98-4365-B017-63B9F8321729}"/>
    <hyperlink ref="B23" r:id="rId81" display="https://fbref.com/en/players/2ee5b0c9/Zeki-Amdouni" xr:uid="{A27929A0-B47E-4C2B-B241-BBE04709DBCA}"/>
    <hyperlink ref="C23" r:id="rId82" display="https://fbref.com/en/country/SUI/Switzerland-Football" xr:uid="{6C8BA5DD-2A8E-4C49-803B-F4D0F6C356F9}"/>
    <hyperlink ref="E23" r:id="rId83" display="https://fbref.com/en/squads/943e8050/Burnley-Stats" xr:uid="{4ACB2CDD-32BA-4496-B102-20B9B507CA0F}"/>
    <hyperlink ref="AD23" r:id="rId84" display="https://fbref.com/en/players/2ee5b0c9/matchlogs/2023-2024/summary/Zeki-Amdouni-Match-Logs" xr:uid="{159A1588-C7FB-47B8-9F1D-79AA4E4E4F1F}"/>
    <hyperlink ref="B24" r:id="rId85" display="https://fbref.com/en/players/5a2cb25d/Sofyan-Amrabat" xr:uid="{5EF904A0-2E56-42E0-93E0-A62CE39B9DE2}"/>
    <hyperlink ref="C24" r:id="rId86" display="https://fbref.com/en/country/MAR/Morocco-Football" xr:uid="{E5D28D8C-DD13-4494-B8C7-51F3BFAC6AF9}"/>
    <hyperlink ref="E24" r:id="rId87" display="https://fbref.com/en/squads/19538871/Manchester-United-Stats" xr:uid="{63261385-7D09-4DD1-B05B-EBCCE3A84206}"/>
    <hyperlink ref="AD24" r:id="rId88" display="https://fbref.com/en/players/5a2cb25d/matchlogs/2023-2024/summary/Sofyan-Amrabat-Match-Logs" xr:uid="{B37FC306-14A4-4677-A2EE-104CD5C3F308}"/>
    <hyperlink ref="B25" r:id="rId89" display="https://fbref.com/en/players/21a866b7/Joseph-Anang" xr:uid="{936C699A-E2EC-494F-B830-5A019128EF38}"/>
    <hyperlink ref="C25" r:id="rId90" display="https://fbref.com/en/country/ENG/England-Football" xr:uid="{728412A0-4DC1-4BEA-9198-ECE0738EA5B0}"/>
    <hyperlink ref="E25" r:id="rId91" display="https://fbref.com/en/squads/7c21e445/West-Ham-United-Stats" xr:uid="{BED7F05D-2C34-4700-B7A6-346474EEF00C}"/>
    <hyperlink ref="AD25" r:id="rId92" display="https://fbref.com/en/players/21a866b7/matchlogs/2023-2024/summary/Joseph-Anang-Match-Logs" xr:uid="{619AE330-0CBA-48A0-9062-F34AF2E80CF1}"/>
    <hyperlink ref="B26" r:id="rId93" display="https://fbref.com/en/players/e34fc66d/Joachim-Andersen" xr:uid="{3734A3BC-E369-4F56-B53A-D9A54D85F0B2}"/>
    <hyperlink ref="C26" r:id="rId94" display="https://fbref.com/en/country/DEN/Denmark-Football" xr:uid="{DD335764-4441-4EFB-9085-F581065406D3}"/>
    <hyperlink ref="E26" r:id="rId95" display="https://fbref.com/en/squads/47c64c55/Crystal-Palace-Stats" xr:uid="{4E893B48-0DE1-4AE8-AB0E-E162557F9962}"/>
    <hyperlink ref="AD26" r:id="rId96" display="https://fbref.com/en/players/e34fc66d/matchlogs/2023-2024/summary/Joachim-Andersen-Match-Logs" xr:uid="{6795A319-60D2-485B-B5A7-7DAAB2726DF9}"/>
    <hyperlink ref="B27" r:id="rId97" display="https://fbref.com/en/players/de31038e/Elliot-Anderson" xr:uid="{47CAEA0D-7746-483F-9200-96EED376B1A0}"/>
    <hyperlink ref="C27" r:id="rId98" display="https://fbref.com/en/country/SCO/Scotland-Football" xr:uid="{DEFAB681-3F11-48A3-AD4E-32C13CA3B3D0}"/>
    <hyperlink ref="E27" r:id="rId99" display="https://fbref.com/en/squads/b2b47a98/Newcastle-United-Stats" xr:uid="{6965AFF8-DAC7-4E6A-8F36-E66321929A2E}"/>
    <hyperlink ref="AD27" r:id="rId100" display="https://fbref.com/en/players/de31038e/matchlogs/2023-2024/summary/Elliot-Anderson-Match-Logs" xr:uid="{297A5FC6-C69A-44FC-BEFC-30337BB98596}"/>
    <hyperlink ref="B28" r:id="rId101" display="https://fbref.com/en/players/e4238fb1/Jaidon-Anthony" xr:uid="{B46FE1C6-20D1-4F4F-8338-61CF3AFBE2FB}"/>
    <hyperlink ref="C28" r:id="rId102" display="https://fbref.com/en/country/ENG/England-Football" xr:uid="{783BC341-AF9F-4041-9A9F-84FE8CC02825}"/>
    <hyperlink ref="E28" r:id="rId103" display="https://fbref.com/en/squads/4ba7cbea/Bournemouth-Stats" xr:uid="{86265CFA-2CDE-4FE3-B4FD-6CF0C50E9BFF}"/>
    <hyperlink ref="AD28" r:id="rId104" display="https://fbref.com/en/players/e4238fb1/matchlogs/2023-2024/summary/Jaidon-Anthony-Match-Logs" xr:uid="{3EA6E56B-3472-49B4-BCED-8F93DF83DA5D}"/>
    <hyperlink ref="B29" r:id="rId105" display="https://fbref.com/en/players/ac05f970/Michail-Antonio" xr:uid="{ABE2CE0F-466D-4AA7-99AE-59C8C5DCE19F}"/>
    <hyperlink ref="C29" r:id="rId106" display="https://fbref.com/en/country/JAM/Jamaica-Football" xr:uid="{884B84B1-CF14-4743-8F6F-8070F7FC2737}"/>
    <hyperlink ref="E29" r:id="rId107" display="https://fbref.com/en/squads/7c21e445/West-Ham-United-Stats" xr:uid="{1CDCDDA1-1F36-4D17-A7E7-EAFA6A446D24}"/>
    <hyperlink ref="AD29" r:id="rId108" display="https://fbref.com/en/players/ac05f970/matchlogs/2023-2024/summary/Michail-Antonio-Match-Logs" xr:uid="{E74F02F4-A04C-4C17-B4DC-C869ADD7A2FA}"/>
    <hyperlink ref="B30" r:id="rId109" display="https://fbref.com/en/players/99127249/Antony" xr:uid="{CE6B9E8B-B0B2-4BF1-B4B5-D53B97209AEF}"/>
    <hyperlink ref="C30" r:id="rId110" display="https://fbref.com/en/country/BRA/Brazil-Football" xr:uid="{835D5F99-00B4-4D2B-BF54-1D5B036F169D}"/>
    <hyperlink ref="E30" r:id="rId111" display="https://fbref.com/en/squads/19538871/Manchester-United-Stats" xr:uid="{87D2020A-FF7C-4B76-9608-CDCB2CF5515E}"/>
    <hyperlink ref="AD30" r:id="rId112" display="https://fbref.com/en/players/99127249/matchlogs/2023-2024/summary/Antony-Match-Logs" xr:uid="{AFFA2E28-282A-4654-B860-43633E46B5EC}"/>
    <hyperlink ref="B31" r:id="rId113" display="https://fbref.com/en/players/05e8ca6d/Cameron-Archer" xr:uid="{E69CC569-3708-4ECA-8FF2-45172AB4F405}"/>
    <hyperlink ref="C31" r:id="rId114" display="https://fbref.com/en/country/ENG/England-Football" xr:uid="{77BBBA44-40C2-43A0-9058-7FCB3BBB5F6D}"/>
    <hyperlink ref="E31" r:id="rId115" display="https://fbref.com/en/squads/1df6b87e/Sheffield-United-Stats" xr:uid="{0BDDC6A1-D6DD-4235-A6D7-4AC3F96C4577}"/>
    <hyperlink ref="AD31" r:id="rId116" display="https://fbref.com/en/players/05e8ca6d/matchlogs/2023-2024/summary/Cameron-Archer-Match-Logs" xr:uid="{25C0D477-F95E-4CB8-887A-EBF44D958CB8}"/>
    <hyperlink ref="B32" r:id="rId117" display="https://fbref.com/en/players/05e8ca6d/Cameron-Archer" xr:uid="{7A85ED68-1842-4D07-8570-45E96391D5DE}"/>
    <hyperlink ref="C32" r:id="rId118" display="https://fbref.com/en/country/ENG/England-Football" xr:uid="{C30054AE-5445-4E66-8886-C7486E882716}"/>
    <hyperlink ref="E32" r:id="rId119" display="https://fbref.com/en/squads/8602292d/Aston-Villa-Stats" xr:uid="{E97CAC9E-FA29-4185-8595-748F8386D2E6}"/>
    <hyperlink ref="AD32" r:id="rId120" display="https://fbref.com/en/players/05e8ca6d/matchlogs/2023-2024/summary/Cameron-Archer-Match-Logs" xr:uid="{EEBD1D31-1756-4DE7-A4B9-83FDF1DFE915}"/>
    <hyperlink ref="B33" r:id="rId121" display="https://fbref.com/en/players/2f965a72/Alphonse-Areola" xr:uid="{5E230B00-A60E-410E-B314-98D559B0FD99}"/>
    <hyperlink ref="C33" r:id="rId122" display="https://fbref.com/en/country/FRA/France-Football" xr:uid="{9EE5D926-70C7-4AAC-819B-4B103A060A27}"/>
    <hyperlink ref="E33" r:id="rId123" display="https://fbref.com/en/squads/7c21e445/West-Ham-United-Stats" xr:uid="{F8FECA21-DA35-4FE3-AB9D-0AAC1CF76534}"/>
    <hyperlink ref="AD33" r:id="rId124" display="https://fbref.com/en/players/2f965a72/matchlogs/2023-2024/summary/Alphonse-Areola-Match-Logs" xr:uid="{57CA8D52-BDEB-4398-8A9A-E71827C5CADF}"/>
    <hyperlink ref="B34" r:id="rId125" display="https://fbref.com/en/players/5c2b4f07/Serge-Aurier" xr:uid="{80FA1707-C118-4E8C-91B3-54F3E9B13F07}"/>
    <hyperlink ref="C34" r:id="rId126" display="https://fbref.com/en/country/CIV/Cote-dIvoire-Football" xr:uid="{708FE699-103C-42BC-B355-9653FE0F899A}"/>
    <hyperlink ref="E34" r:id="rId127" display="https://fbref.com/en/squads/e4a775cb/Nottingham-Forest-Stats" xr:uid="{21822A20-5189-4DC8-8752-CBF1FA911CDF}"/>
    <hyperlink ref="AD34" r:id="rId128" display="https://fbref.com/en/players/5c2b4f07/matchlogs/2023-2024/summary/Serge-Aurier-Match-Logs" xr:uid="{89858A76-A77C-40DD-A624-D067CDD19F8A}"/>
    <hyperlink ref="B35" r:id="rId129" display="https://fbref.com/en/players/5e253986/Brandon-Austin" xr:uid="{15652D80-4F25-46D8-9587-05248D91B678}"/>
    <hyperlink ref="C35" r:id="rId130" display="https://fbref.com/en/country/ENG/England-Football" xr:uid="{4CD81544-ABB0-43EE-9058-6D0074D90040}"/>
    <hyperlink ref="E35" r:id="rId131" display="https://fbref.com/en/squads/361ca564/Tottenham-Hotspur-Stats" xr:uid="{679E39B5-45DB-4132-BE1B-6A12A8F986A9}"/>
    <hyperlink ref="AD35" r:id="rId132" display="https://fbref.com/en/players/5e253986/matchlogs/2023-2024/summary/Brandon-Austin-Match-Logs" xr:uid="{BF9869AE-0A97-4A5E-B3B7-D3922027FE12}"/>
    <hyperlink ref="B36" r:id="rId133" display="https://fbref.com/en/players/e5478b87/Taiwo-Awoniyi" xr:uid="{343AAC70-4E56-4E0A-A018-DCF5348FA49A}"/>
    <hyperlink ref="C36" r:id="rId134" display="https://fbref.com/en/country/NGA/Nigeria-Football" xr:uid="{C472B81E-5EE6-45C9-B1F0-F1418871B084}"/>
    <hyperlink ref="E36" r:id="rId135" display="https://fbref.com/en/squads/e4a775cb/Nottingham-Forest-Stats" xr:uid="{341CD4C3-B5AF-4915-A547-5E4E0E78B12A}"/>
    <hyperlink ref="AD36" r:id="rId136" display="https://fbref.com/en/players/e5478b87/matchlogs/2023-2024/summary/Taiwo-Awoniyi-Match-Logs" xr:uid="{68A5FBB0-0F36-4AE0-8CA1-52A56324F52B}"/>
    <hyperlink ref="B37" r:id="rId137" display="https://fbref.com/en/players/da052c14/Jordan-Ayew" xr:uid="{F28413D0-2A99-4E6F-AB1D-68146F87640A}"/>
    <hyperlink ref="C37" r:id="rId138" display="https://fbref.com/en/country/GHA/Ghana-Football" xr:uid="{50FDFECC-38AA-4E45-BDFE-16E38682F451}"/>
    <hyperlink ref="E37" r:id="rId139" display="https://fbref.com/en/squads/47c64c55/Crystal-Palace-Stats" xr:uid="{E84A988B-30CE-4ACD-BFBC-8F110B034468}"/>
    <hyperlink ref="AD37" r:id="rId140" display="https://fbref.com/en/players/da052c14/matchlogs/2023-2024/summary/Jordan-Ayew-Match-Logs" xr:uid="{AF26ACE0-3C2B-4031-8A66-63A35EAEB5B4}"/>
    <hyperlink ref="B38" r:id="rId141" display="https://fbref.com/en/players/3a233281/Leon-Bailey" xr:uid="{A05EEACE-5AE2-4332-B25B-025717B45171}"/>
    <hyperlink ref="C38" r:id="rId142" display="https://fbref.com/en/country/JAM/Jamaica-Football" xr:uid="{CC30E3C1-4AB9-4891-9936-2E8F6415EABA}"/>
    <hyperlink ref="E38" r:id="rId143" display="https://fbref.com/en/squads/8602292d/Aston-Villa-Stats" xr:uid="{0E952E5E-0CE3-4AAA-87DE-8A9BBFE38856}"/>
    <hyperlink ref="AD38" r:id="rId144" display="https://fbref.com/en/players/3a233281/matchlogs/2023-2024/summary/Leon-Bailey-Match-Logs" xr:uid="{6351A46F-3844-48E1-9C68-E4E4FB452A53}"/>
    <hyperlink ref="B39" r:id="rId145" display="https://fbref.com/en/players/32e8417f/Stefan-Bajcetic" xr:uid="{54C138C4-DC61-48E1-9F80-FA4D6CC74B3F}"/>
    <hyperlink ref="C39" r:id="rId146" display="https://fbref.com/en/country/ESP/Spain-Football" xr:uid="{EB11089C-8C6C-4BE2-B7FB-914D0C999708}"/>
    <hyperlink ref="E39" r:id="rId147" display="https://fbref.com/en/squads/822bd0ba/Liverpool-Stats" xr:uid="{78A5D35C-F603-430A-A3B1-B945CDAD479B}"/>
    <hyperlink ref="AD39" r:id="rId148" display="https://fbref.com/en/players/32e8417f/matchlogs/2023-2024/summary/Stefan-Bajcetic-Match-Logs" xr:uid="{F281C615-914D-4A6F-BB05-DA0B7B60DE9D}"/>
    <hyperlink ref="B40" r:id="rId149" display="https://fbref.com/en/players/e827567f/Ellery-Balcombe" xr:uid="{EBF8F8D9-AA6C-4FB7-B094-31197B418F44}"/>
    <hyperlink ref="C40" r:id="rId150" display="https://fbref.com/en/country/ENG/England-Football" xr:uid="{EE3835B8-38E0-4B78-A7E8-8D08C7704690}"/>
    <hyperlink ref="E40" r:id="rId151" display="https://fbref.com/en/squads/cd051869/Brentford-Stats" xr:uid="{7978CDBB-D4AB-4793-8C17-4D8456FDECCC}"/>
    <hyperlink ref="AD40" r:id="rId152" display="https://fbref.com/en/players/e827567f/matchlogs/2023-2024/summary/Ellery-Balcombe-Match-Logs" xr:uid="{7BE331F0-3B0F-4349-9E34-08D107E23619}"/>
    <hyperlink ref="B41" r:id="rId153" display="https://fbref.com/en/players/394854c4/George-Baldock" xr:uid="{FD62DB03-4B32-4AA0-93C2-801259990D74}"/>
    <hyperlink ref="C41" r:id="rId154" display="https://fbref.com/en/country/GRE/Greece-Football" xr:uid="{D6ED2FAB-3330-4035-B2D1-8DFFC1FE71DF}"/>
    <hyperlink ref="E41" r:id="rId155" display="https://fbref.com/en/squads/1df6b87e/Sheffield-United-Stats" xr:uid="{3547DCA5-9CBE-42FD-9C11-702EC822A2B3}"/>
    <hyperlink ref="AD41" r:id="rId156" display="https://fbref.com/en/players/394854c4/matchlogs/2023-2024/summary/George-Baldock-Match-Logs" xr:uid="{68C3413B-0345-42CC-A2A4-25B03313FC67}"/>
    <hyperlink ref="B42" r:id="rId157" display="https://fbref.com/en/players/a1390d2f/Carlos-Baleba" xr:uid="{C1CC81B2-032D-45A5-81D3-0CB2D783F399}"/>
    <hyperlink ref="C42" r:id="rId158" display="https://fbref.com/en/country/CMR/Cameroon-Football" xr:uid="{C0FBC1CB-9786-429C-97AC-807EACCDC318}"/>
    <hyperlink ref="E42" r:id="rId159" display="https://fbref.com/en/squads/d07537b9/Brighton-and-Hove-Albion-Stats" xr:uid="{85019175-CAA9-46B7-9350-E57095DF3203}"/>
    <hyperlink ref="AD42" r:id="rId160" display="https://fbref.com/en/players/a1390d2f/matchlogs/2023-2024/summary/Carlos-Baleba-Match-Logs" xr:uid="{8031D4E9-146A-4BC5-951D-E79058CAE7E5}"/>
    <hyperlink ref="B43" r:id="rId161" display="https://fbref.com/en/players/f449640d/Fode-Ballo-Toure" xr:uid="{8A24A4FD-4B94-48C3-93C1-7BD58643C3EC}"/>
    <hyperlink ref="C43" r:id="rId162" display="https://fbref.com/en/country/SEN/Senegal-Football" xr:uid="{EF792CC4-3D5D-4C46-948B-1C0B0D0E26CE}"/>
    <hyperlink ref="E43" r:id="rId163" display="https://fbref.com/en/squads/fd962109/Fulham-Stats" xr:uid="{0927E487-375E-405E-AA51-7DAFE769A90F}"/>
    <hyperlink ref="AD43" r:id="rId164" display="https://fbref.com/en/players/f449640d/matchlogs/2023-2024/summary/Fode-Ballo-Toure-Match-Logs" xr:uid="{CE029849-4453-49DC-BFC7-B0E11BD20590}"/>
    <hyperlink ref="B44" r:id="rId165" display="https://fbref.com/en/players/2886c9b5/Shandon-Baptiste" xr:uid="{4A3A6265-A5D0-49C3-AB01-71EE004704AE}"/>
    <hyperlink ref="C44" r:id="rId166" display="https://fbref.com/en/country/GRN/Grenada-Football" xr:uid="{42CC86C9-228E-4CE0-B3CD-5AB08BF309FD}"/>
    <hyperlink ref="E44" r:id="rId167" display="https://fbref.com/en/squads/cd051869/Brentford-Stats" xr:uid="{A17B7CEB-709D-40F5-960F-CABF75D52955}"/>
    <hyperlink ref="AD44" r:id="rId168" display="https://fbref.com/en/players/2886c9b5/matchlogs/2023-2024/summary/Shandon-Baptiste-Match-Logs" xr:uid="{50B4FD24-F20D-4C36-B36F-D48BC10349D2}"/>
    <hyperlink ref="B45" r:id="rId169" display="https://fbref.com/en/players/3a24769f/Ross-Barkley" xr:uid="{983AFF5C-1D14-42D7-AD85-A48123B903BC}"/>
    <hyperlink ref="C45" r:id="rId170" display="https://fbref.com/en/country/ENG/England-Football" xr:uid="{58ED3804-D45E-4319-B191-2F2D079D1477}"/>
    <hyperlink ref="E45" r:id="rId171" display="https://fbref.com/en/squads/e297cd13/Luton-Town-Stats" xr:uid="{BF6ACAB5-5AF0-47B2-AB50-994FAED3962B}"/>
    <hyperlink ref="AD45" r:id="rId172" display="https://fbref.com/en/players/3a24769f/matchlogs/2023-2024/summary/Ross-Barkley-Match-Logs" xr:uid="{F16E6A30-9418-4229-8186-59C4EE94C95F}"/>
    <hyperlink ref="B46" r:id="rId173" display="https://fbref.com/en/players/3ea50f67/Harvey-Barnes" xr:uid="{D7AFCCED-655B-4211-A8AF-7C0443C3B30B}"/>
    <hyperlink ref="C46" r:id="rId174" display="https://fbref.com/en/country/ENG/England-Football" xr:uid="{548D5118-3CC5-4CA2-A20B-E6F0381738AD}"/>
    <hyperlink ref="E46" r:id="rId175" display="https://fbref.com/en/squads/b2b47a98/Newcastle-United-Stats" xr:uid="{B32DAB60-8F77-4164-8B3B-81D73ADD316A}"/>
    <hyperlink ref="AD46" r:id="rId176" display="https://fbref.com/en/players/3ea50f67/matchlogs/2023-2024/summary/Harvey-Barnes-Match-Logs" xr:uid="{1F41F444-AD9B-48E7-809C-6FDA07524D6F}"/>
    <hyperlink ref="B47" r:id="rId177" display="https://fbref.com/en/players/1aa84968/Chris-Basham" xr:uid="{2CF86C13-5AB9-4B9E-A2BF-8D41C24F5C31}"/>
    <hyperlink ref="C47" r:id="rId178" display="https://fbref.com/en/country/ENG/England-Football" xr:uid="{C4191271-E627-4192-93C2-8AC1A2FC1B75}"/>
    <hyperlink ref="E47" r:id="rId179" display="https://fbref.com/en/squads/1df6b87e/Sheffield-United-Stats" xr:uid="{C0E85F38-685D-4864-96D1-3EEAB33BEE13}"/>
    <hyperlink ref="AD47" r:id="rId180" display="https://fbref.com/en/players/1aa84968/matchlogs/2023-2024/summary/Chris-Basham-Match-Logs" xr:uid="{C9D9AD4E-D5F3-428E-B94D-21A1D093EFD2}"/>
    <hyperlink ref="B48" r:id="rId181" display="https://fbref.com/en/players/a36524bf/Calvin-Bassey" xr:uid="{1D738A6D-678B-4E6A-BA5B-0DEFB40F1A25}"/>
    <hyperlink ref="C48" r:id="rId182" display="https://fbref.com/en/country/NGA/Nigeria-Football" xr:uid="{58054FC7-39A1-48B8-B3C2-CCD0BBEDBB88}"/>
    <hyperlink ref="E48" r:id="rId183" display="https://fbref.com/en/squads/fd962109/Fulham-Stats" xr:uid="{8D34F880-0813-4A99-A93B-F1DE4320DF2A}"/>
    <hyperlink ref="AD48" r:id="rId184" display="https://fbref.com/en/players/a36524bf/matchlogs/2023-2024/summary/Calvin-Bassey-Match-Logs" xr:uid="{E3A9A91A-1068-446D-BF60-4598805BC646}"/>
    <hyperlink ref="B49" r:id="rId185" display="https://fbref.com/en/players/072e68ed/Altay-Bayindir" xr:uid="{77E33ED0-4A25-4372-BEDC-86BB0043D583}"/>
    <hyperlink ref="C49" r:id="rId186" display="https://fbref.com/en/country/TUR/Turkey-Football" xr:uid="{01BD932E-5A7C-444A-BEEC-81E96A4F1F67}"/>
    <hyperlink ref="E49" r:id="rId187" display="https://fbref.com/en/squads/19538871/Manchester-United-Stats" xr:uid="{676F88FC-6CF4-4F1D-BAD2-055B859C195B}"/>
    <hyperlink ref="AD49" r:id="rId188" display="https://fbref.com/en/players/072e68ed/matchlogs/2023-2024/summary/Altay-Bayindir-Match-Logs" xr:uid="{0254E14F-08A8-482A-A43C-4CCA4C76B322}"/>
    <hyperlink ref="B50" r:id="rId189" display="https://fbref.com/en/players/7cbd6d68/Eddie-Beach" xr:uid="{4DDD1E16-9F92-4606-95E6-9CE494FD16BD}"/>
    <hyperlink ref="C50" r:id="rId190" display="https://fbref.com/en/country/WAL/Wales-Football" xr:uid="{8B3732FE-F6B5-4007-B87F-EE68C3C27B34}"/>
    <hyperlink ref="E50" r:id="rId191" display="https://fbref.com/en/squads/cff3d9bb/Chelsea-Stats" xr:uid="{A1DE23E7-4C36-412B-86DD-4AD3656735CE}"/>
    <hyperlink ref="AD50" r:id="rId192" display="https://fbref.com/en/players/7cbd6d68/matchlogs/2023-2024/summary/Eddie-Beach-Match-Logs" xr:uid="{F81132F1-665C-4818-9FBD-03CBE0A04DE2}"/>
    <hyperlink ref="B51" r:id="rId193" display="https://fbref.com/en/players/50dc94ce/Donny-van-de-Beek" xr:uid="{D7C9B253-B728-478C-923F-C9686D6FBACA}"/>
    <hyperlink ref="C51" r:id="rId194" display="https://fbref.com/en/country/NED/Netherlands-Football" xr:uid="{7A5AC869-867F-42FB-8AB4-2C8BD0EBD99B}"/>
    <hyperlink ref="E51" r:id="rId195" display="https://fbref.com/en/squads/19538871/Manchester-United-Stats" xr:uid="{444CB02F-1686-4EAC-BC18-81248132CC31}"/>
    <hyperlink ref="AD51" r:id="rId196" display="https://fbref.com/en/players/50dc94ce/matchlogs/2023-2024/summary/Donny-van-de-Beek-Match-Logs" xr:uid="{34E3CEEC-4B48-473C-B355-BF4E56E8D651}"/>
    <hyperlink ref="B52" r:id="rId197" display="https://fbref.com/en/players/399e9474/Amarii-Bell" xr:uid="{6E2BC025-690F-4E8A-A561-A8B430D62FF0}"/>
    <hyperlink ref="C52" r:id="rId198" display="https://fbref.com/en/country/JAM/Jamaica-Football" xr:uid="{CCD3460A-2497-41AE-9F8A-BD7C5CD4A57C}"/>
    <hyperlink ref="E52" r:id="rId199" display="https://fbref.com/en/squads/e297cd13/Luton-Town-Stats" xr:uid="{5070A64B-8B78-49C5-9D2A-A341E7C3456A}"/>
    <hyperlink ref="AD52" r:id="rId200" display="https://fbref.com/en/players/399e9474/matchlogs/2023-2024/summary/Amarii-Bell-Match-Logs" xr:uid="{261D6F93-3751-457D-933C-E638005EA82B}"/>
    <hyperlink ref="B53" r:id="rId201" display="https://fbref.com/en/players/10f0fdd3/Jean-Ricner-Bellegarde" xr:uid="{E2A93D0B-8A93-4330-9BB2-7CD19313CDF9}"/>
    <hyperlink ref="C53" r:id="rId202" display="https://fbref.com/en/country/FRA/France-Football" xr:uid="{274712C9-7C1B-45D7-AF51-07B8EACDB61A}"/>
    <hyperlink ref="E53" r:id="rId203" display="https://fbref.com/en/squads/8cec06e1/Wolverhampton-Wanderers-Stats" xr:uid="{D12D1457-EA14-4987-A38A-318AE1B49AC9}"/>
    <hyperlink ref="AD53" r:id="rId204" display="https://fbref.com/en/players/10f0fdd3/matchlogs/2023-2024/summary/Jean-Ricner-Bellegarde-Match-Logs" xr:uid="{59AA3F0E-C160-47FF-BA26-5F45A8CC64C8}"/>
    <hyperlink ref="B54" r:id="rId205" display="https://fbref.com/en/players/9ade9ce1/Anis-Ben-Slimane" xr:uid="{5D2990A3-9289-4E6D-898B-711E4190538F}"/>
    <hyperlink ref="C54" r:id="rId206" display="https://fbref.com/en/country/TUN/Tunisia-Football" xr:uid="{CFFB932C-A6D8-4C8A-B61A-2984E8A9CAFD}"/>
    <hyperlink ref="E54" r:id="rId207" display="https://fbref.com/en/squads/1df6b87e/Sheffield-United-Stats" xr:uid="{7A2A889A-E734-40CE-A487-98D5ADDC8A3C}"/>
    <hyperlink ref="AD54" r:id="rId208" display="https://fbref.com/en/players/9ade9ce1/matchlogs/2023-2024/summary/Anis-Ben-Slimane-Match-Logs" xr:uid="{87168F63-E2B9-4C4F-B996-0CCFB5F9F36D}"/>
    <hyperlink ref="B55" r:id="rId209" display="https://fbref.com/en/players/5a04fd92/Said-Benrahma" xr:uid="{C3AF622C-7D32-4A79-A55E-D225962B2D58}"/>
    <hyperlink ref="C55" r:id="rId210" display="https://fbref.com/en/country/ALG/Algeria-Football" xr:uid="{CA25D78A-32DB-4BE7-A9B3-32B37B5FFA41}"/>
    <hyperlink ref="E55" r:id="rId211" display="https://fbref.com/en/squads/7c21e445/West-Ham-United-Stats" xr:uid="{FCACE492-1E68-4869-ACA8-D184B96F64A9}"/>
    <hyperlink ref="AD55" r:id="rId212" display="https://fbref.com/en/players/5a04fd92/matchlogs/2023-2024/summary/Said-Benrahma-Match-Logs" xr:uid="{D0750EB3-387E-454F-8BCF-EBC83E24DDF3}"/>
    <hyperlink ref="B56" r:id="rId213" display="https://fbref.com/en/players/68db6358/Daniel-Bentley" xr:uid="{C9D699B7-2D65-4287-BBF2-4B6636F7C5E1}"/>
    <hyperlink ref="C56" r:id="rId214" display="https://fbref.com/en/country/ENG/England-Football" xr:uid="{50459099-19D7-4EEC-A9F5-C084C5603D98}"/>
    <hyperlink ref="E56" r:id="rId215" display="https://fbref.com/en/squads/8cec06e1/Wolverhampton-Wanderers-Stats" xr:uid="{A56CB831-1FDC-432B-9939-F0DAAEBDB93F}"/>
    <hyperlink ref="AD56" r:id="rId216" display="https://fbref.com/en/players/68db6358/matchlogs/2023-2024/summary/Daniel-Bentley-Match-Logs" xr:uid="{B6162BD9-7E92-490E-AFDC-5B939A212EC4}"/>
    <hyperlink ref="B57" r:id="rId217" display="https://fbref.com/en/players/f72293fc/Johann-Berg-Gudmundsson" xr:uid="{7F52DF78-4E51-46CA-936D-3197306E3401}"/>
    <hyperlink ref="C57" r:id="rId218" display="https://fbref.com/en/country/ISL/Iceland-Football" xr:uid="{06788EFE-7558-4493-8180-EA94C2AE209D}"/>
    <hyperlink ref="E57" r:id="rId219" display="https://fbref.com/en/squads/943e8050/Burnley-Stats" xr:uid="{B2DA96C1-96FD-4865-9A8E-E9E677394657}"/>
    <hyperlink ref="AD57" r:id="rId220" display="https://fbref.com/en/players/f72293fc/matchlogs/2023-2024/summary/Johann-Berg-Gudmundsson-Match-Logs" xr:uid="{2A65846C-1E86-4266-B87D-5365DE403806}"/>
    <hyperlink ref="B58" r:id="rId221" display="https://fbref.com/en/players/d0b6129f/Sander-Berge" xr:uid="{CE72DE64-8A5E-45F7-BE94-96C2D5390B75}"/>
    <hyperlink ref="C58" r:id="rId222" display="https://fbref.com/en/country/NOR/Norway-Football" xr:uid="{02A8EFF1-5886-447B-B60C-0BABFD95A1AA}"/>
    <hyperlink ref="E58" r:id="rId223" display="https://fbref.com/en/squads/943e8050/Burnley-Stats" xr:uid="{0D388B2B-2BE3-48A5-9326-BD67B09C26B9}"/>
    <hyperlink ref="AD58" r:id="rId224" display="https://fbref.com/en/players/d0b6129f/matchlogs/2023-2024/summary/Sander-Berge-Match-Logs" xr:uid="{013B5698-542F-42F3-87F8-1E04BFCF9C43}"/>
    <hyperlink ref="B59" r:id="rId225" display="https://fbref.com/en/players/b59c2a92/Lucas-Bergstrom" xr:uid="{D6FA89EF-D811-45D4-A191-56F4DE55CA3E}"/>
    <hyperlink ref="C59" r:id="rId226" display="https://fbref.com/en/country/FIN/Finland-Football" xr:uid="{7F835504-6FFB-464C-94D5-CFA0F5473ED7}"/>
    <hyperlink ref="E59" r:id="rId227" display="https://fbref.com/en/squads/cff3d9bb/Chelsea-Stats" xr:uid="{36143865-546A-42CD-8991-4B70426B71D7}"/>
    <hyperlink ref="AD59" r:id="rId228" display="https://fbref.com/en/players/b59c2a92/matchlogs/2023-2024/summary/Lucas-Bergstrom-Match-Logs" xr:uid="{2B684BEB-8E8F-45A3-AA9C-A35A8F94DFCD}"/>
    <hyperlink ref="B60" r:id="rId229" display="https://fbref.com/en/players/2aaadf33/Luke-Berry" xr:uid="{3795BE3E-60BF-4B5B-980C-C7F149B121DA}"/>
    <hyperlink ref="C60" r:id="rId230" display="https://fbref.com/en/country/ENG/England-Football" xr:uid="{5E9630A1-098B-405C-A3DC-B860D15E71BF}"/>
    <hyperlink ref="E60" r:id="rId231" display="https://fbref.com/en/squads/e297cd13/Luton-Town-Stats" xr:uid="{73E095E4-0545-4B24-944E-51A036A55A92}"/>
    <hyperlink ref="AD60" r:id="rId232" display="https://fbref.com/en/players/2aaadf33/matchlogs/2023-2024/summary/Luke-Berry-Match-Logs" xr:uid="{302103C1-FBAF-4392-BD6F-38FBF33A984C}"/>
    <hyperlink ref="B61" r:id="rId233" display="https://fbref.com/en/players/ed5c0319/Beto" xr:uid="{CC6E49F8-E9E8-4A69-8C97-99EE0C1634EB}"/>
    <hyperlink ref="C61" r:id="rId234" display="https://fbref.com/en/country/GNB/Guinea-Bissau-Football" xr:uid="{02F34285-C914-41E2-9186-BE50A27F15D2}"/>
    <hyperlink ref="E61" r:id="rId235" display="https://fbref.com/en/squads/d3fd31cc/Everton-Stats" xr:uid="{B0827564-9F97-403C-A4A0-0F9E7802D719}"/>
    <hyperlink ref="AD61" r:id="rId236" display="https://fbref.com/en/players/ed5c0319/matchlogs/2023-2024/summary/Beto-Match-Logs" xr:uid="{891FF71C-3354-4FE1-BFC8-43A8573074EE}"/>
    <hyperlink ref="B62" r:id="rId237" display="https://fbref.com/en/players/9af1f9ff/Jordan-Beyer" xr:uid="{BFBD969A-FE2E-4DCA-B75F-0032588AF0B9}"/>
    <hyperlink ref="C62" r:id="rId238" display="https://fbref.com/en/country/GER/Germany-Football" xr:uid="{F53E90B1-8212-4A27-B19D-C0CA73C86BF6}"/>
    <hyperlink ref="E62" r:id="rId239" display="https://fbref.com/en/squads/943e8050/Burnley-Stats" xr:uid="{17CD7B84-2F5A-4AB9-A8FF-12D640F32A9C}"/>
    <hyperlink ref="AD62" r:id="rId240" display="https://fbref.com/en/players/9af1f9ff/matchlogs/2023-2024/summary/Jordan-Beyer-Match-Logs" xr:uid="{BDF9203C-20A7-4F3D-9CB6-6AF867ED8C85}"/>
    <hyperlink ref="B63" r:id="rId241" display="https://fbref.com/en/players/d328a254/Philip-Billing" xr:uid="{AD03CC2F-54DC-4FF6-BA39-51FC61E6A250}"/>
    <hyperlink ref="C63" r:id="rId242" display="https://fbref.com/en/country/DEN/Denmark-Football" xr:uid="{3151C673-A360-4376-A38A-A8B72DC1B182}"/>
    <hyperlink ref="E63" r:id="rId243" display="https://fbref.com/en/squads/4ba7cbea/Bournemouth-Stats" xr:uid="{CEFF57C2-0A1D-4A89-8FA5-CE85B2681463}"/>
    <hyperlink ref="AD63" r:id="rId244" display="https://fbref.com/en/players/d328a254/matchlogs/2023-2024/summary/Philip-Billing-Match-Logs" xr:uid="{19DDCC58-65EC-4823-824B-8AA6E7F4BE23}"/>
    <hyperlink ref="B64" r:id="rId245" display="https://fbref.com/en/players/6c203af0/Yves-Bissouma" xr:uid="{92D0447A-6EDA-47D5-859B-42599A4A17A4}"/>
    <hyperlink ref="C64" r:id="rId246" display="https://fbref.com/en/country/MLI/Mali-Football" xr:uid="{D5780AB8-86B6-48DC-B63B-F73A9EF80C4B}"/>
    <hyperlink ref="E64" r:id="rId247" display="https://fbref.com/en/squads/361ca564/Tottenham-Hotspur-Stats" xr:uid="{52FBE8F4-8942-4AFD-A7DA-4BCFA2274107}"/>
    <hyperlink ref="AD64" r:id="rId248" display="https://fbref.com/en/players/6c203af0/matchlogs/2023-2024/summary/Yves-Bissouma-Match-Logs" xr:uid="{3298D235-3DAE-45B2-AA4A-20D8BA464CE9}"/>
    <hyperlink ref="B65" r:id="rId249" display="https://fbref.com/en/players/eed2427e/Oscar-Bobb" xr:uid="{E17A2FDF-77B2-4AA2-A448-E5DF662A118E}"/>
    <hyperlink ref="C65" r:id="rId250" display="https://fbref.com/en/country/NOR/Norway-Football" xr:uid="{A8244D49-5BB9-4D3B-8B6D-33C2BE8ABED1}"/>
    <hyperlink ref="E65" r:id="rId251" display="https://fbref.com/en/squads/b8fd03ef/Manchester-City-Stats" xr:uid="{B6F1DE38-3F32-489B-9808-5813C42189A7}"/>
    <hyperlink ref="AD65" r:id="rId252" display="https://fbref.com/en/players/eed2427e/matchlogs/2023-2024/summary/Oscar-Bobb-Match-Logs" xr:uid="{B3184110-C85F-45C7-840C-20C42B3D5F7E}"/>
    <hyperlink ref="B66" r:id="rId253" display="https://fbref.com/en/players/ae5019e6/Jayden-Bogle" xr:uid="{815EF2F5-93F6-4ADC-81AE-5E61704C3BBC}"/>
    <hyperlink ref="C66" r:id="rId254" display="https://fbref.com/en/country/ENG/England-Football" xr:uid="{8C954C2C-A4B6-4128-94F4-C6A1799BEBF2}"/>
    <hyperlink ref="E66" r:id="rId255" display="https://fbref.com/en/squads/1df6b87e/Sheffield-United-Stats" xr:uid="{24D72AD2-5F87-451C-9B3F-A6858BABA367}"/>
    <hyperlink ref="AD66" r:id="rId256" display="https://fbref.com/en/players/ae5019e6/matchlogs/2023-2024/summary/Jayden-Bogle-Match-Logs" xr:uid="{2E9030F9-0D7A-45DE-B0DC-2421142CB40D}"/>
    <hyperlink ref="B67" r:id="rId257" display="https://fbref.com/en/players/a4ac4b8f/Willy-Boly" xr:uid="{08B74911-A360-456E-AAC3-F3E06CD29B24}"/>
    <hyperlink ref="C67" r:id="rId258" display="https://fbref.com/en/country/CIV/Cote-dIvoire-Football" xr:uid="{17427F43-24F3-4105-886E-2226161D327E}"/>
    <hyperlink ref="E67" r:id="rId259" display="https://fbref.com/en/squads/e4a775cb/Nottingham-Forest-Stats" xr:uid="{F2422EF3-5C8C-4E11-ABB3-6318C9926258}"/>
    <hyperlink ref="AD67" r:id="rId260" display="https://fbref.com/en/players/a4ac4b8f/matchlogs/2023-2024/summary/Willy-Boly-Match-Logs" xr:uid="{AADBD8E8-39FF-4411-A9E4-B3F96F2751BA}"/>
    <hyperlink ref="B68" r:id="rId261" display="https://fbref.com/en/players/ccce7025/Sven-Botman" xr:uid="{E645D5ED-9339-420D-A9FD-6B6E0FFABE05}"/>
    <hyperlink ref="C68" r:id="rId262" display="https://fbref.com/en/country/NED/Netherlands-Football" xr:uid="{A03CC34C-28E6-4A28-A4BE-8FD63E929DC3}"/>
    <hyperlink ref="E68" r:id="rId263" display="https://fbref.com/en/squads/b2b47a98/Newcastle-United-Stats" xr:uid="{B9BB5856-BA32-4B05-A704-E5D7AD50F8C8}"/>
    <hyperlink ref="AD68" r:id="rId264" display="https://fbref.com/en/players/ccce7025/matchlogs/2023-2024/summary/Sven-Botman-Match-Logs" xr:uid="{F42EF5F9-0B71-45EE-A364-F6988F23705A}"/>
    <hyperlink ref="B69" r:id="rId265" display="https://fbref.com/en/players/79c84d1c/Jarrod-Bowen" xr:uid="{2A1D0EF0-D867-42BC-98B9-FC9896B5080B}"/>
    <hyperlink ref="C69" r:id="rId266" display="https://fbref.com/en/country/ENG/England-Football" xr:uid="{47DCB0C3-8FB5-4554-B86C-6709BAFFDCD6}"/>
    <hyperlink ref="E69" r:id="rId267" display="https://fbref.com/en/squads/7c21e445/West-Ham-United-Stats" xr:uid="{F7EE7533-4AB5-41EE-817B-C59EE8E6729C}"/>
    <hyperlink ref="AD69" r:id="rId268" display="https://fbref.com/en/players/79c84d1c/matchlogs/2023-2024/summary/Jarrod-Bowen-Match-Logs" xr:uid="{8C68685B-6861-455E-8236-F135270196DA}"/>
    <hyperlink ref="B70" r:id="rId269" display="https://fbref.com/en/players/c1949191/Jarrad-Branthwaite" xr:uid="{096CA949-2769-418D-A668-303A382005EF}"/>
    <hyperlink ref="C70" r:id="rId270" display="https://fbref.com/en/country/ENG/England-Football" xr:uid="{C47013C3-B5A3-4C50-86A2-B748594FB5B1}"/>
    <hyperlink ref="E70" r:id="rId271" display="https://fbref.com/en/squads/d3fd31cc/Everton-Stats" xr:uid="{7B92A312-79E1-4B80-9AA9-4E181CC51B0F}"/>
    <hyperlink ref="AD70" r:id="rId272" display="https://fbref.com/en/players/c1949191/matchlogs/2023-2024/summary/Jarrad-Branthwaite-Match-Logs" xr:uid="{86D2CFAD-B93F-4E29-8099-5E0CAB667C52}"/>
    <hyperlink ref="B71" r:id="rId273" display="https://fbref.com/en/players/c2c5ecda/Ethan-Brierley" xr:uid="{3930C5B2-D2DC-44F9-A798-04AB226C0C09}"/>
    <hyperlink ref="C71" r:id="rId274" display="https://fbref.com/en/country/ENG/England-Football" xr:uid="{3470FEAE-3422-4060-A9A9-6FC233D763D3}"/>
    <hyperlink ref="E71" r:id="rId275" display="https://fbref.com/en/squads/cd051869/Brentford-Stats" xr:uid="{449450D2-4C1A-46D8-8DC2-3B94318F8276}"/>
    <hyperlink ref="AD71" r:id="rId276" display="https://fbref.com/en/players/c2c5ecda/matchlogs/2023-2024/summary/Ethan-Brierley-Match-Logs" xr:uid="{7275B398-1EC5-4D4D-83FC-8A8B9C379923}"/>
    <hyperlink ref="B72" r:id="rId277" display="https://fbref.com/en/players/97220da2/Armando-Broja" xr:uid="{0684574D-763E-40E2-9B23-08D2B47DF250}"/>
    <hyperlink ref="C72" r:id="rId278" display="https://fbref.com/en/country/ALB/Albania-Football" xr:uid="{D21C7E43-3671-49EC-933B-0CA213426CE7}"/>
    <hyperlink ref="E72" r:id="rId279" display="https://fbref.com/en/squads/cff3d9bb/Chelsea-Stats" xr:uid="{21AC1265-C162-4E33-88DA-DD7AC833ABAC}"/>
    <hyperlink ref="AD72" r:id="rId280" display="https://fbref.com/en/players/97220da2/matchlogs/2023-2024/summary/Armando-Broja-Match-Logs" xr:uid="{BFBE6714-CAC1-46C4-93CA-8329DEE03F16}"/>
    <hyperlink ref="B73" r:id="rId281" display="https://fbref.com/en/players/5f346071/Andre-Brooks" xr:uid="{3E20F20D-BD7E-4DDF-8BB5-91E538E6C383}"/>
    <hyperlink ref="C73" r:id="rId282" display="https://fbref.com/en/country/ENG/England-Football" xr:uid="{9323B4EA-37A8-4324-9F6B-E54E43045D56}"/>
    <hyperlink ref="E73" r:id="rId283" display="https://fbref.com/en/squads/1df6b87e/Sheffield-United-Stats" xr:uid="{BB2E6F52-F55B-42DB-B890-21A1C6F48D6B}"/>
    <hyperlink ref="AD73" r:id="rId284" display="https://fbref.com/en/players/5f346071/matchlogs/2023-2024/summary/Andre-Brooks-Match-Logs" xr:uid="{2EDF5DDA-9480-4BBC-8B8B-2FACA95A842B}"/>
    <hyperlink ref="B74" r:id="rId285" display="https://fbref.com/en/players/dc4cae05/David-Brooks" xr:uid="{A6946630-A6E3-412D-97CD-D5233528A859}"/>
    <hyperlink ref="C74" r:id="rId286" display="https://fbref.com/en/country/WAL/Wales-Football" xr:uid="{C1CE377B-9753-4A84-B3B8-863B94A82252}"/>
    <hyperlink ref="E74" r:id="rId287" display="https://fbref.com/en/squads/4ba7cbea/Bournemouth-Stats" xr:uid="{FE46D3C7-4806-4C68-9721-FA82705026B2}"/>
    <hyperlink ref="AD74" r:id="rId288" display="https://fbref.com/en/players/dc4cae05/matchlogs/2023-2024/summary/David-Brooks-Match-Logs" xr:uid="{45B2277B-F97B-4664-8DE5-8239D616CF87}"/>
    <hyperlink ref="B75" r:id="rId289" display="https://fbref.com/en/players/ca18c8f1/Jacob-Brown" xr:uid="{0F3CE3D7-E761-4DDF-987F-F230878FC485}"/>
    <hyperlink ref="C75" r:id="rId290" display="https://fbref.com/en/country/SCO/Scotland-Football" xr:uid="{16465F78-9987-4AAD-9275-C0994D6FFEAF}"/>
    <hyperlink ref="E75" r:id="rId291" display="https://fbref.com/en/squads/e297cd13/Luton-Town-Stats" xr:uid="{5552BADE-2CD8-4B15-B271-3E7A230BB299}"/>
    <hyperlink ref="AD75" r:id="rId292" display="https://fbref.com/en/players/ca18c8f1/matchlogs/2023-2024/summary/Jacob-Brown-Match-Logs" xr:uid="{AF3700DD-68EC-49D7-BD30-EC97AA418EFA}"/>
    <hyperlink ref="B76" r:id="rId293" display="https://fbref.com/en/players/47369df8/Josh-Brownhill" xr:uid="{82BFE3CB-275F-4725-A0F1-EC636AE72181}"/>
    <hyperlink ref="C76" r:id="rId294" display="https://fbref.com/en/country/ENG/England-Football" xr:uid="{DE4B14BD-D961-4C3B-BAEB-8DA803FA1B4A}"/>
    <hyperlink ref="E76" r:id="rId295" display="https://fbref.com/en/squads/943e8050/Burnley-Stats" xr:uid="{566EFAC5-2A0F-4339-A6DD-D6E693893D3E}"/>
    <hyperlink ref="AD76" r:id="rId296" display="https://fbref.com/en/players/47369df8/matchlogs/2023-2024/summary/Josh-Brownhill-Match-Logs" xr:uid="{0225800D-5A7D-43B9-B8A4-E05FFEC3FAC8}"/>
    <hyperlink ref="B77" r:id="rId297" display="https://fbref.com/en/players/4e204552/Jacob-Bruun-Larsen" xr:uid="{B256A6DB-CA63-4DEC-9D2A-B3FA432A4D6D}"/>
    <hyperlink ref="C77" r:id="rId298" display="https://fbref.com/en/country/DEN/Denmark-Football" xr:uid="{42280B14-8B08-4A08-A4EA-34D665F9F011}"/>
    <hyperlink ref="E77" r:id="rId299" display="https://fbref.com/en/squads/943e8050/Burnley-Stats" xr:uid="{133DA335-41CE-484D-A25F-F359D4193361}"/>
    <hyperlink ref="AD77" r:id="rId300" display="https://fbref.com/en/players/4e204552/matchlogs/2023-2024/summary/Jacob-Bruun-Larsen-Match-Logs" xr:uid="{6546AE1A-66A3-40ED-971C-48D670E57A5B}"/>
    <hyperlink ref="B78" r:id="rId301" display="https://fbref.com/en/players/bfc3b3a0/Hugo-Bueno" xr:uid="{52B3B952-44A8-43E9-9667-7F88DD03332E}"/>
    <hyperlink ref="C78" r:id="rId302" display="https://fbref.com/en/country/ESP/Spain-Football" xr:uid="{4EFBD143-4647-46E7-A085-236C9A7EBA46}"/>
    <hyperlink ref="E78" r:id="rId303" display="https://fbref.com/en/squads/8cec06e1/Wolverhampton-Wanderers-Stats" xr:uid="{301BE803-1FC9-477F-A79B-3D6A576DF2F6}"/>
    <hyperlink ref="AD78" r:id="rId304" display="https://fbref.com/en/players/bfc3b3a0/matchlogs/2023-2024/summary/Hugo-Bueno-Match-Logs" xr:uid="{60730953-ED09-49F0-82DA-A5A07D60AF47}"/>
    <hyperlink ref="B79" r:id="rId305" display="https://fbref.com/en/players/468a7a91/Facundo-Buonanotte" xr:uid="{31870C96-7CA1-4BBA-AFB0-BE978CC48CF2}"/>
    <hyperlink ref="C79" r:id="rId306" display="https://fbref.com/en/country/ARG/Argentina-Football" xr:uid="{161A66FC-A0A1-4489-990A-9871F9B1302C}"/>
    <hyperlink ref="E79" r:id="rId307" display="https://fbref.com/en/squads/d07537b9/Brighton-and-Hove-Albion-Stats" xr:uid="{F012DF1D-360C-4134-A9EA-247829B96BEC}"/>
    <hyperlink ref="AD79" r:id="rId308" display="https://fbref.com/en/players/468a7a91/matchlogs/2023-2024/summary/Facundo-Buonanotte-Match-Logs" xr:uid="{75D055A0-0828-418B-A219-7FAE7153C965}"/>
    <hyperlink ref="B80" r:id="rId309" display="https://fbref.com/en/players/a681b7b7/Reece-Burke" xr:uid="{5020BEFA-E4CE-4A7F-8EB2-39EBD3EC544D}"/>
    <hyperlink ref="C80" r:id="rId310" display="https://fbref.com/en/country/ENG/England-Football" xr:uid="{243EFDA8-3874-4318-8649-89A0421597C8}"/>
    <hyperlink ref="E80" r:id="rId311" display="https://fbref.com/en/squads/e297cd13/Luton-Town-Stats" xr:uid="{56239084-19F9-4136-AD20-A0F09C375774}"/>
    <hyperlink ref="AD80" r:id="rId312" display="https://fbref.com/en/players/a681b7b7/matchlogs/2023-2024/summary/Reece-Burke-Match-Logs" xr:uid="{4085650E-7FC7-4637-A781-6C8B0DDFD402}"/>
    <hyperlink ref="B81" r:id="rId313" display="https://fbref.com/en/players/b2d31e83/Dan-Burn" xr:uid="{92D800A0-BCE7-488F-A7C3-EC532EC7B367}"/>
    <hyperlink ref="C81" r:id="rId314" display="https://fbref.com/en/country/ENG/England-Football" xr:uid="{86588FAF-8A85-46F1-9BAE-E3384FB98E96}"/>
    <hyperlink ref="E81" r:id="rId315" display="https://fbref.com/en/squads/b2b47a98/Newcastle-United-Stats" xr:uid="{EE43064B-99B7-4A9C-B67C-5F169A7BACEA}"/>
    <hyperlink ref="AD81" r:id="rId316" display="https://fbref.com/en/players/b2d31e83/matchlogs/2023-2024/summary/Dan-Burn-Match-Logs" xr:uid="{79296B14-CCC1-477D-93A1-BA7F15CC1EE3}"/>
    <hyperlink ref="B82" r:id="rId317" display="https://fbref.com/en/players/dab84ad2/Mason-Burstow" xr:uid="{EDBA22FF-CC81-40C3-9EF5-76A496E326B0}"/>
    <hyperlink ref="C82" r:id="rId318" display="https://fbref.com/en/country/ENG/England-Football" xr:uid="{4539C772-C1A3-49D3-AEF5-7EAFCC0E437A}"/>
    <hyperlink ref="E82" r:id="rId319" display="https://fbref.com/en/squads/cff3d9bb/Chelsea-Stats" xr:uid="{23B11AC4-24C0-4197-A6C4-3FF212B0FD81}"/>
    <hyperlink ref="AD82" r:id="rId320" display="https://fbref.com/en/players/dab84ad2/matchlogs/2023-2024/summary/Mason-Burstow-Match-Logs" xr:uid="{9EB89138-278B-4B5A-AE1E-F6FAC4C362D2}"/>
    <hyperlink ref="B83" r:id="rId321" display="https://fbref.com/en/players/16264a81/Moises-Caicedo" xr:uid="{F87C2554-A3E2-4469-AD06-5BC4D5D26916}"/>
    <hyperlink ref="C83" r:id="rId322" display="https://fbref.com/en/country/ECU/Ecuador-Football" xr:uid="{F6D8953E-8806-4123-9575-F7D600D1B8C0}"/>
    <hyperlink ref="E83" r:id="rId323" display="https://fbref.com/en/squads/cff3d9bb/Chelsea-Stats" xr:uid="{6D46EA04-8469-40C1-97DC-6E04497EADAA}"/>
    <hyperlink ref="AD83" r:id="rId324" display="https://fbref.com/en/players/16264a81/matchlogs/2023-2024/summary/Moises-Caicedo-Match-Logs" xr:uid="{0395A286-71E9-436C-B9E7-53B7D8110882}"/>
    <hyperlink ref="B84" r:id="rId325" display="https://fbref.com/en/players/a8748947/Tom-Cairney" xr:uid="{B719D081-4BAD-4559-A10A-B856D8B44538}"/>
    <hyperlink ref="C84" r:id="rId326" display="https://fbref.com/en/country/SCO/Scotland-Football" xr:uid="{9B4A23F4-B1DC-4110-91BD-6FE0CB91E358}"/>
    <hyperlink ref="E84" r:id="rId327" display="https://fbref.com/en/squads/fd962109/Fulham-Stats" xr:uid="{E23F2BD1-1FDD-4EB5-AC76-81CE854D77A8}"/>
    <hyperlink ref="AD84" r:id="rId328" display="https://fbref.com/en/players/a8748947/matchlogs/2023-2024/summary/Tom-Cairney-Match-Logs" xr:uid="{A5EB813B-2A7C-448E-AA2B-EA2AAE8C1652}"/>
    <hyperlink ref="B85" r:id="rId329" display="https://fbref.com/en/players/59e6e5bf/Dominic-Calvert-Lewin" xr:uid="{A46C351C-1679-406B-8F36-D01AB9D74960}"/>
    <hyperlink ref="C85" r:id="rId330" display="https://fbref.com/en/country/ENG/England-Football" xr:uid="{5BA5EA83-58FE-4981-9CBE-17352016E384}"/>
    <hyperlink ref="E85" r:id="rId331" display="https://fbref.com/en/squads/d3fd31cc/Everton-Stats" xr:uid="{DEAB2019-2D9D-4AA0-9BA0-2381B258DEB4}"/>
    <hyperlink ref="AD85" r:id="rId332" display="https://fbref.com/en/players/59e6e5bf/matchlogs/2023-2024/summary/Dominic-Calvert-Lewin-Match-Logs" xr:uid="{5EAED3DF-323C-4F71-A2B2-68285B3239CB}"/>
    <hyperlink ref="B86" r:id="rId333" display="https://fbref.com/en/players/858409be/Allan-Campbell" xr:uid="{089F1404-5B37-44AE-AF04-ED0EF4184D68}"/>
    <hyperlink ref="C86" r:id="rId334" display="https://fbref.com/en/country/SCO/Scotland-Football" xr:uid="{89390AA0-4B7A-49BC-9781-3125526C2202}"/>
    <hyperlink ref="E86" r:id="rId335" display="https://fbref.com/en/squads/e297cd13/Luton-Town-Stats" xr:uid="{08C60DD2-1AB2-4FE2-A2BF-86C8BA1018C7}"/>
    <hyperlink ref="AD86" r:id="rId336" display="https://fbref.com/en/players/858409be/matchlogs/2023-2024/summary/Allan-Campbell-Match-Logs" xr:uid="{BF97DDC8-6F3B-42A7-8285-FA1B6D6B0F1B}"/>
    <hyperlink ref="B87" r:id="rId337" display="https://fbref.com/en/players/4506aec5/Thomas-Cannon" xr:uid="{A3D02E36-3B18-4F37-984A-8466B828D699}"/>
    <hyperlink ref="C87" r:id="rId338" display="https://fbref.com/en/country/IRL/Republic-of-Ireland-Football" xr:uid="{D81E35A8-52D7-4ABD-9357-337D969D28F0}"/>
    <hyperlink ref="E87" r:id="rId339" display="https://fbref.com/en/squads/d3fd31cc/Everton-Stats" xr:uid="{0125276A-AFC3-414D-85D2-29F8A7612B43}"/>
    <hyperlink ref="AD87" r:id="rId340" display="https://fbref.com/en/players/4506aec5/matchlogs/2023-2024/summary/Thomas-Cannon-Match-Logs" xr:uid="{A0C4C1C8-A05A-42DE-A730-ECD89EDE8D5F}"/>
    <hyperlink ref="B88" r:id="rId341" display="https://fbref.com/en/players/b4a014b1/Diego-Carlos" xr:uid="{923B41C7-6172-4215-8428-966A0B32238E}"/>
    <hyperlink ref="C88" r:id="rId342" display="https://fbref.com/en/country/BRA/Brazil-Football" xr:uid="{E2BB2421-8108-4D91-8ABF-F508AEB91283}"/>
    <hyperlink ref="E88" r:id="rId343" display="https://fbref.com/en/squads/8602292d/Aston-Villa-Stats" xr:uid="{D9227F8C-FFDA-45DE-8777-2990110792F3}"/>
    <hyperlink ref="AD88" r:id="rId344" display="https://fbref.com/en/players/b4a014b1/matchlogs/2023-2024/summary/Diego-Carlos-Match-Logs" xr:uid="{651E2794-796B-48EA-B2F4-5AD4283F4979}"/>
    <hyperlink ref="B89" r:id="rId345" display="https://fbref.com/en/players/3e1550ee/Scott-Carson" xr:uid="{3917B8FE-C912-463A-A61A-1F87AE962C48}"/>
    <hyperlink ref="C89" r:id="rId346" display="https://fbref.com/en/country/ENG/England-Football" xr:uid="{9C671E40-3F02-4081-878B-15A582EFC791}"/>
    <hyperlink ref="E89" r:id="rId347" display="https://fbref.com/en/squads/b8fd03ef/Manchester-City-Stats" xr:uid="{125A99AB-A4A3-4CE3-A662-FDBC6D9AEB2D}"/>
    <hyperlink ref="AD89" r:id="rId348" display="https://fbref.com/en/players/3e1550ee/matchlogs/2023-2024/summary/Scott-Carson-Match-Logs" xr:uid="{E8BC0FD4-9075-4C15-AF0A-7DE724EE8818}"/>
    <hyperlink ref="B90" r:id="rId349" display="https://fbref.com/en/players/4d224fe8/Casemiro" xr:uid="{6716D730-645E-4C4E-9F29-46DF4502440A}"/>
    <hyperlink ref="C90" r:id="rId350" display="https://fbref.com/en/country/BRA/Brazil-Football" xr:uid="{9EAD60EF-3F76-497A-A83C-BD3BAE16B0C8}"/>
    <hyperlink ref="E90" r:id="rId351" display="https://fbref.com/en/squads/19538871/Manchester-United-Stats" xr:uid="{E84B26BC-FD33-4A0D-982A-C2DA4E8D6E5A}"/>
    <hyperlink ref="AD90" r:id="rId352" display="https://fbref.com/en/players/4d224fe8/matchlogs/2023-2024/summary/Casemiro-Match-Logs" xr:uid="{BA3F664A-C818-4551-8019-1636E2102C66}"/>
    <hyperlink ref="B91" r:id="rId353" display="https://fbref.com/en/players/2389cdc2/Matty-Cash" xr:uid="{E74FBE29-2555-42A2-B5E0-39A575FD7394}"/>
    <hyperlink ref="C91" r:id="rId354" display="https://fbref.com/en/country/POL/Poland-Football" xr:uid="{CB9CB6E5-09AA-4912-8385-50027A5DFDD8}"/>
    <hyperlink ref="E91" r:id="rId355" display="https://fbref.com/en/squads/8602292d/Aston-Villa-Stats" xr:uid="{2939B0C9-E2AF-4D03-A62E-3BC3C095717F}"/>
    <hyperlink ref="AD91" r:id="rId356" display="https://fbref.com/en/players/2389cdc2/matchlogs/2023-2024/summary/Matty-Cash-Match-Logs" xr:uid="{89868C8A-BF72-4709-83A9-D57846A557E6}"/>
    <hyperlink ref="B92" r:id="rId357" display="https://fbref.com/en/players/197640fd/Timothy-Castagne" xr:uid="{D0899FAF-06DF-40A0-A9FD-481C5D50CD86}"/>
    <hyperlink ref="C92" r:id="rId358" display="https://fbref.com/en/country/BEL/Belgium-Football" xr:uid="{2C155564-8C49-484F-8CB7-30695571CFE4}"/>
    <hyperlink ref="E92" r:id="rId359" display="https://fbref.com/en/squads/fd962109/Fulham-Stats" xr:uid="{5E500E3C-7554-4AAE-86CD-C98694D46CE5}"/>
    <hyperlink ref="AD92" r:id="rId360" display="https://fbref.com/en/players/197640fd/matchlogs/2023-2024/summary/Timothy-Castagne-Match-Logs" xr:uid="{C26EA641-90AB-402E-BABC-0E979B4E30C6}"/>
    <hyperlink ref="B93" r:id="rId361" display="https://fbref.com/en/players/e28868f3/Jonny-Castro" xr:uid="{A9E73656-E59B-4158-9B41-9DE1B5DBB9AA}"/>
    <hyperlink ref="C93" r:id="rId362" display="https://fbref.com/en/country/ESP/Spain-Football" xr:uid="{D4EE66E6-2313-4D89-8344-7B19421FC54B}"/>
    <hyperlink ref="E93" r:id="rId363" display="https://fbref.com/en/squads/8cec06e1/Wolverhampton-Wanderers-Stats" xr:uid="{57D25A9E-A721-45F8-B93A-0C10E7AF3499}"/>
    <hyperlink ref="AD93" r:id="rId364" display="https://fbref.com/en/players/e28868f3/matchlogs/2023-2024/summary/Jonny-Castro-Match-Logs" xr:uid="{B81C6949-3223-41EE-8E4E-6DFDD0036312}"/>
    <hyperlink ref="B94" r:id="rId365" display="https://fbref.com/en/players/9cfbad36/Julio-Cesar-Enciso" xr:uid="{1A489EAE-EFC4-45CA-8759-382E7079208B}"/>
    <hyperlink ref="C94" r:id="rId366" display="https://fbref.com/en/country/PAR/Paraguay-Football" xr:uid="{44B9A58D-A2F6-4965-9FB4-54E6CB3E73FD}"/>
    <hyperlink ref="E94" r:id="rId367" display="https://fbref.com/en/squads/d07537b9/Brighton-and-Hove-Albion-Stats" xr:uid="{1FA66E95-6439-4C63-8F9B-ABA44AD5C426}"/>
    <hyperlink ref="AD94" r:id="rId368" display="https://fbref.com/en/players/9cfbad36/matchlogs/2023-2024/summary/Julio-Cesar-Enciso-Match-Logs" xr:uid="{FF80865A-41F1-49D1-99EB-CC9F8CBBF465}"/>
    <hyperlink ref="B95" r:id="rId369" display="https://fbref.com/en/players/dc6f5bdd/Calum-Chambers" xr:uid="{8FB6CECA-1372-4167-8E80-51091678FD7E}"/>
    <hyperlink ref="C95" r:id="rId370" display="https://fbref.com/en/country/ENG/England-Football" xr:uid="{6141505D-97DA-4CE6-9F50-ED3BD5B03061}"/>
    <hyperlink ref="E95" r:id="rId371" display="https://fbref.com/en/squads/8602292d/Aston-Villa-Stats" xr:uid="{94834A1E-48D2-4BA2-BCEA-05E2322DAE13}"/>
    <hyperlink ref="AD95" r:id="rId372" display="https://fbref.com/en/players/dc6f5bdd/matchlogs/2023-2024/summary/Calum-Chambers-Match-Logs" xr:uid="{195E75E4-67D3-4961-A91C-1DE438A40A41}"/>
    <hyperlink ref="B96" r:id="rId373" display="https://fbref.com/en/players/d33e3242/Ismaila-Cheick-Coulibaly" xr:uid="{F11FF49D-19B5-443F-B800-CF14530B64A3}"/>
    <hyperlink ref="C96" r:id="rId374" display="https://fbref.com/en/country/MLI/Mali-Football" xr:uid="{F95A7919-A823-4D6C-B7F0-6372EE038BC0}"/>
    <hyperlink ref="E96" r:id="rId375" display="https://fbref.com/en/squads/1df6b87e/Sheffield-United-Stats" xr:uid="{1A91DBD2-A71E-4EB5-A45D-E2E5D2131A69}"/>
    <hyperlink ref="AD96" r:id="rId376" display="https://fbref.com/en/players/d33e3242/matchlogs/2023-2024/summary/Ismaila-Cheick-Coulibaly-Match-Logs" xr:uid="{7E43BA8D-1D8F-44FE-A224-B578683BA677}"/>
    <hyperlink ref="B97" r:id="rId377" display="https://fbref.com/en/players/890f108d/Youssef-Chermiti" xr:uid="{68AB367C-6A9D-44E8-AB4B-BA6547EC79B8}"/>
    <hyperlink ref="C97" r:id="rId378" display="https://fbref.com/en/country/POR/Portugal-Football" xr:uid="{A9E95D93-F9DD-4B55-9888-E6F45451F8DA}"/>
    <hyperlink ref="E97" r:id="rId379" display="https://fbref.com/en/squads/d3fd31cc/Everton-Stats" xr:uid="{A74B6367-671D-4804-BE36-13D5B4DE5AB2}"/>
    <hyperlink ref="AD97" r:id="rId380" display="https://fbref.com/en/players/890f108d/matchlogs/2023-2024/summary/Youssef-Chermiti-Match-Logs" xr:uid="{D40CF2F7-03F9-4270-A866-F6DDE68ACEEA}"/>
    <hyperlink ref="B98" r:id="rId381" display="https://fbref.com/en/players/d2424d1b/Ben-Chilwell" xr:uid="{1E69EDC7-7780-4FE9-8F65-E62F4562EF1E}"/>
    <hyperlink ref="C98" r:id="rId382" display="https://fbref.com/en/country/ENG/England-Football" xr:uid="{1845A619-0EFC-4E11-BA95-03E364603962}"/>
    <hyperlink ref="E98" r:id="rId383" display="https://fbref.com/en/squads/cff3d9bb/Chelsea-Stats" xr:uid="{9C17E87C-2E28-4FDF-89E3-8D2524DBAB25}"/>
    <hyperlink ref="AD98" r:id="rId384" display="https://fbref.com/en/players/d2424d1b/matchlogs/2023-2024/summary/Ben-Chilwell-Match-Logs" xr:uid="{068FFF3E-5102-4681-A4DF-F96EBA31B860}"/>
    <hyperlink ref="B99" r:id="rId385" display="https://fbref.com/en/players/2696b6a9/Tahith-Chong" xr:uid="{BCD9E895-8830-455D-8F3C-7D2AACFE709D}"/>
    <hyperlink ref="C99" r:id="rId386" display="https://fbref.com/en/country/NED/Netherlands-Football" xr:uid="{8E82C867-5D54-4C61-BF1D-D81F19612372}"/>
    <hyperlink ref="E99" r:id="rId387" display="https://fbref.com/en/squads/e297cd13/Luton-Town-Stats" xr:uid="{DE59E9E9-4FFD-4715-AFAA-3DBBCDA84D39}"/>
    <hyperlink ref="AD99" r:id="rId388" display="https://fbref.com/en/players/2696b6a9/matchlogs/2023-2024/summary/Tahith-Chong-Match-Logs" xr:uid="{9B43D943-75D3-4936-B676-88C5F1B8E086}"/>
    <hyperlink ref="B100" r:id="rId389" display="https://fbref.com/en/players/26ce2263/Ryan-Christie" xr:uid="{E85B783C-3FAA-4641-9667-F961CFE50AB5}"/>
    <hyperlink ref="C100" r:id="rId390" display="https://fbref.com/en/country/SCO/Scotland-Football" xr:uid="{3D385251-F233-4618-99FB-DD5C6D679C4D}"/>
    <hyperlink ref="E100" r:id="rId391" display="https://fbref.com/en/squads/4ba7cbea/Bournemouth-Stats" xr:uid="{4ABFABD4-8324-4FEB-8870-EDAAF0DC9088}"/>
    <hyperlink ref="AD100" r:id="rId392" display="https://fbref.com/en/players/26ce2263/matchlogs/2023-2024/summary/Ryan-Christie-Match-Logs" xr:uid="{F42A2C1C-FC9F-4583-8997-2AB924F847F4}"/>
    <hyperlink ref="B101" r:id="rId393" display="https://fbref.com/en/players/b2f9c73e/Carney-Chukwuemeka" xr:uid="{4550F517-7C5E-4D13-BBFC-9D54A4796985}"/>
    <hyperlink ref="C101" r:id="rId394" display="https://fbref.com/en/country/ENG/England-Football" xr:uid="{008FCE48-3B63-4BC5-96CD-37AE95573206}"/>
    <hyperlink ref="E101" r:id="rId395" display="https://fbref.com/en/squads/cff3d9bb/Chelsea-Stats" xr:uid="{FF629E9C-7219-4F6A-8DEB-3A0FA0A7ECB9}"/>
    <hyperlink ref="AD101" r:id="rId396" display="https://fbref.com/en/players/b2f9c73e/matchlogs/2023-2024/summary/Carney-Chukwuemeka-Match-Logs" xr:uid="{DA17126D-831B-43C7-8EBE-F111BF739689}"/>
    <hyperlink ref="B102" r:id="rId397" display="https://fbref.com/en/players/0442183b/Nathaniel-Clyne" xr:uid="{0903A7BA-6695-4BA2-AA7B-763DB5F328C4}"/>
    <hyperlink ref="C102" r:id="rId398" display="https://fbref.com/en/country/ENG/England-Football" xr:uid="{617C1E47-8FFE-4383-8A0C-0F32A66BA561}"/>
    <hyperlink ref="E102" r:id="rId399" display="https://fbref.com/en/squads/47c64c55/Crystal-Palace-Stats" xr:uid="{4F23DF99-6787-4310-B768-08DE837DB884}"/>
    <hyperlink ref="AD102" r:id="rId400" display="https://fbref.com/en/players/0442183b/matchlogs/2023-2024/summary/Nathaniel-Clyne-Match-Logs" xr:uid="{950775AB-2AE0-4477-80AF-3BA440B0C81C}"/>
    <hyperlink ref="B103" r:id="rId401" display="https://fbref.com/en/players/a8c19eb8/Nathan-Collins" xr:uid="{4814C467-89B2-484D-8492-202E60B31C6E}"/>
    <hyperlink ref="C103" r:id="rId402" display="https://fbref.com/en/country/IRL/Republic-of-Ireland-Football" xr:uid="{EA76E1ED-609C-45D2-BDFC-127A391A6DA4}"/>
    <hyperlink ref="E103" r:id="rId403" display="https://fbref.com/en/squads/cd051869/Brentford-Stats" xr:uid="{A5269D80-4A97-486F-B09D-4F768B821B50}"/>
    <hyperlink ref="AD103" r:id="rId404" display="https://fbref.com/en/players/a8c19eb8/matchlogs/2023-2024/summary/Nathan-Collins-Match-Logs" xr:uid="{680F1F3D-35FA-48D4-8D17-DA9223E9AD08}"/>
    <hyperlink ref="B104" r:id="rId405" display="https://fbref.com/en/players/700783e7/Levi-Colwill" xr:uid="{0F6B20E4-FA01-4CFB-AA44-5B6BC5A2B194}"/>
    <hyperlink ref="C104" r:id="rId406" display="https://fbref.com/en/country/ENG/England-Football" xr:uid="{E2211ED7-01E9-4026-BE9C-437C11D4D77A}"/>
    <hyperlink ref="E104" r:id="rId407" display="https://fbref.com/en/squads/cff3d9bb/Chelsea-Stats" xr:uid="{2CD0D865-8A2D-4C0C-AFD8-2369AFDEE405}"/>
    <hyperlink ref="AD104" r:id="rId408" display="https://fbref.com/en/players/700783e7/matchlogs/2023-2024/summary/Levi-Colwill-Match-Logs" xr:uid="{36C46BEF-780F-4A49-BB40-E81ADA09556B}"/>
    <hyperlink ref="B105" r:id="rId409" display="https://fbref.com/en/players/2afc7272/Lewis-Cook" xr:uid="{F7418A8C-DF96-482B-A426-B8E72709AD01}"/>
    <hyperlink ref="C105" r:id="rId410" display="https://fbref.com/en/country/ENG/England-Football" xr:uid="{2F57C103-7FB5-418A-B795-8B536F7A9621}"/>
    <hyperlink ref="E105" r:id="rId411" display="https://fbref.com/en/squads/4ba7cbea/Bournemouth-Stats" xr:uid="{7F2DCCFE-7688-4070-B6DE-7C3323A1F614}"/>
    <hyperlink ref="AD105" r:id="rId412" display="https://fbref.com/en/players/2afc7272/matchlogs/2023-2024/summary/Lewis-Cook-Match-Logs" xr:uid="{76201934-1E0D-44D9-9D9F-4942BFBC72BB}"/>
    <hyperlink ref="B106" r:id="rId413" display="https://fbref.com/en/players/74e12f1e/Jack-Cork" xr:uid="{DA6DB3FD-37DC-4A8E-B2C8-4491E5833044}"/>
    <hyperlink ref="C106" r:id="rId414" display="https://fbref.com/en/country/ENG/England-Football" xr:uid="{77B292F7-9093-4A10-8063-E243E8DB16B6}"/>
    <hyperlink ref="E106" r:id="rId415" display="https://fbref.com/en/squads/943e8050/Burnley-Stats" xr:uid="{066E957D-C5DD-4434-ABFF-1C456F7B5547}"/>
    <hyperlink ref="AD106" r:id="rId416" display="https://fbref.com/en/players/74e12f1e/matchlogs/2023-2024/summary/Jack-Cork-Match-Logs" xr:uid="{72AE9F28-DC65-4483-A540-06D91A0CEAAA}"/>
    <hyperlink ref="B107" r:id="rId417" display="https://fbref.com/en/players/beb391dd/Maxwel-Cornet" xr:uid="{DF6AB66E-3D24-47EA-BDD5-E0209302B8FA}"/>
    <hyperlink ref="C107" r:id="rId418" display="https://fbref.com/en/country/CIV/Cote-dIvoire-Football" xr:uid="{BF15A186-F457-472B-96C5-1090AD05281B}"/>
    <hyperlink ref="E107" r:id="rId419" display="https://fbref.com/en/squads/7c21e445/West-Ham-United-Stats" xr:uid="{E321E1ED-C9A5-4A70-A1B9-DEC444FBFF5F}"/>
    <hyperlink ref="AD107" r:id="rId420" display="https://fbref.com/en/players/beb391dd/matchlogs/2023-2024/summary/Maxwel-Cornet-Match-Logs" xr:uid="{18FC77C5-952D-4871-9F7A-FC82D8B4A19B}"/>
    <hyperlink ref="B108" r:id="rId421" display="https://fbref.com/en/players/fdf3cb77/Vladimir-Coufal" xr:uid="{6B94731F-E471-44A8-BC05-557F257F0CF7}"/>
    <hyperlink ref="C108" r:id="rId422" display="https://fbref.com/en/country/CZE/Czech-Republic-Football" xr:uid="{1151BC71-7FBE-42B3-A30B-9CE42743B777}"/>
    <hyperlink ref="E108" r:id="rId423" display="https://fbref.com/en/squads/7c21e445/West-Ham-United-Stats" xr:uid="{4F22C41A-7C4E-42EA-A437-BDBAA46027B0}"/>
    <hyperlink ref="AD108" r:id="rId424" display="https://fbref.com/en/players/fdf3cb77/matchlogs/2023-2024/summary/Vladimir-Coufal-Match-Logs" xr:uid="{F8347C74-ACF5-4653-AC9D-420789C4911A}"/>
    <hyperlink ref="B109" r:id="rId425" display="https://fbref.com/en/players/0ef89a37/Philippe-Coutinho" xr:uid="{29D276D9-4DEF-451F-BD7A-498A96A4CE8B}"/>
    <hyperlink ref="C109" r:id="rId426" display="https://fbref.com/en/country/BRA/Brazil-Football" xr:uid="{7421359B-8CA8-4052-9519-2B28EBEEB77A}"/>
    <hyperlink ref="E109" r:id="rId427" display="https://fbref.com/en/squads/8602292d/Aston-Villa-Stats" xr:uid="{80FE11EF-7A24-4DF2-9B88-56BBD9860335}"/>
    <hyperlink ref="AD109" r:id="rId428" display="https://fbref.com/en/players/0ef89a37/matchlogs/2023-2024/summary/Philippe-Coutinho-Match-Logs" xr:uid="{A6ECC1F3-239D-45F9-88CD-E39C9A76E40D}"/>
    <hyperlink ref="B110" r:id="rId429" display="https://fbref.com/en/players/a5ca9127/Conor-Coventry" xr:uid="{7CB3A9AE-B9C2-4EB6-B875-6BD1E182FB75}"/>
    <hyperlink ref="C110" r:id="rId430" display="https://fbref.com/en/country/IRL/Republic-of-Ireland-Football" xr:uid="{82CD6A5B-6DD7-46DB-BC9E-AE1E19A99A53}"/>
    <hyperlink ref="E110" r:id="rId431" display="https://fbref.com/en/squads/7c21e445/West-Ham-United-Stats" xr:uid="{3FA3A734-E9F6-4903-8ADB-2BC35A296A3A}"/>
    <hyperlink ref="AD110" r:id="rId432" display="https://fbref.com/en/players/a5ca9127/matchlogs/2023-2024/summary/Conor-Coventry-Match-Logs" xr:uid="{0CD87099-88AE-4719-A0A0-DB190094BFA8}"/>
    <hyperlink ref="B111" r:id="rId433" display="https://fbref.com/en/players/4f974391/Aaron-Cresswell" xr:uid="{D2994B78-E7B5-4B61-A05E-F35B245664B8}"/>
    <hyperlink ref="C111" r:id="rId434" display="https://fbref.com/en/country/ENG/England-Football" xr:uid="{4D5DEEB0-2BE6-4684-9045-23310CC77B87}"/>
    <hyperlink ref="E111" r:id="rId435" display="https://fbref.com/en/squads/7c21e445/West-Ham-United-Stats" xr:uid="{5D1FC754-C4AF-4787-86C4-96DC3643EC1A}"/>
    <hyperlink ref="AD111" r:id="rId436" display="https://fbref.com/en/players/4f974391/matchlogs/2023-2024/summary/Aaron-Cresswell-Match-Logs" xr:uid="{7735CFC7-A78A-4958-906B-A5B48033F9F0}"/>
    <hyperlink ref="B112" r:id="rId437" display="https://fbref.com/en/players/1daec722/Marc-Cucurella" xr:uid="{071D28C6-9BE1-48B9-BE12-7BC64D6E5363}"/>
    <hyperlink ref="C112" r:id="rId438" display="https://fbref.com/en/country/ESP/Spain-Football" xr:uid="{D5F81E18-BA44-4BDC-9DF5-159D0C16EAD3}"/>
    <hyperlink ref="E112" r:id="rId439" display="https://fbref.com/en/squads/cff3d9bb/Chelsea-Stats" xr:uid="{75753CC0-3960-47A9-B7EB-65C4996689BA}"/>
    <hyperlink ref="AD112" r:id="rId440" display="https://fbref.com/en/players/1daec722/matchlogs/2023-2024/summary/Marc-Cucurella-Match-Logs" xr:uid="{85210D77-D9B4-4CC6-A95E-A31673FB6CF3}"/>
    <hyperlink ref="B113" r:id="rId441" display="https://fbref.com/en/players/f6d7d690/Josh-Cullen" xr:uid="{223FDD5F-02C1-4D56-B742-D7E1307C4225}"/>
    <hyperlink ref="C113" r:id="rId442" display="https://fbref.com/en/country/IRL/Republic-of-Ireland-Football" xr:uid="{41974395-B8C4-47F0-BB9A-BD1D044D27EA}"/>
    <hyperlink ref="E113" r:id="rId443" display="https://fbref.com/en/squads/943e8050/Burnley-Stats" xr:uid="{7970EDF4-3F15-4FAF-86F7-16E65A8F249F}"/>
    <hyperlink ref="AD113" r:id="rId444" display="https://fbref.com/en/players/f6d7d690/matchlogs/2023-2024/summary/Josh-Cullen-Match-Logs" xr:uid="{8B2E6D8F-050D-4CA1-B5CC-39C0933E9D78}"/>
    <hyperlink ref="B114" r:id="rId445" display="https://fbref.com/en/players/dc62b55d/Matheus-Cunha" xr:uid="{357F1AC5-1A9B-44C7-927A-34CC0911AF5B}"/>
    <hyperlink ref="C114" r:id="rId446" display="https://fbref.com/en/country/BRA/Brazil-Football" xr:uid="{075846B2-B3A0-469E-83C5-916DA89DDF9F}"/>
    <hyperlink ref="E114" r:id="rId447" display="https://fbref.com/en/squads/8cec06e1/Wolverhampton-Wanderers-Stats" xr:uid="{2BDE8BB0-8853-4C7A-A8F6-8CCF8F47E5CC}"/>
    <hyperlink ref="AD114" r:id="rId448" display="https://fbref.com/en/players/dc62b55d/matchlogs/2023-2024/summary/Matheus-Cunha-Match-Logs" xr:uid="{08D7BF1F-1DEC-47B8-AB27-C4510C822294}"/>
    <hyperlink ref="B115" r:id="rId449" display="https://fbref.com/en/players/db4ed67b/Mahmoud-Dahoud" xr:uid="{9F4109EF-FE4E-4B9D-AD60-F7A02BA9BF99}"/>
    <hyperlink ref="C115" r:id="rId450" display="https://fbref.com/en/country/GER/Germany-Football" xr:uid="{52131DD8-6449-4C2B-81A2-098FDAE64958}"/>
    <hyperlink ref="E115" r:id="rId451" display="https://fbref.com/en/squads/d07537b9/Brighton-and-Hove-Albion-Stats" xr:uid="{B9B95045-FA92-4725-A2AC-185C850B6D7D}"/>
    <hyperlink ref="AD115" r:id="rId452" display="https://fbref.com/en/players/db4ed67b/matchlogs/2023-2024/summary/Mahmoud-Dahoud-Match-Logs" xr:uid="{19B47592-92E1-4074-A85E-EF68125086AC}"/>
    <hyperlink ref="B116" r:id="rId453" display="https://fbref.com/en/players/93e08bce/Ameen-Al-Dakhil" xr:uid="{07062B11-7847-4487-AFD9-28A86EC094BA}"/>
    <hyperlink ref="C116" r:id="rId454" display="https://fbref.com/en/country/BEL/Belgium-Football" xr:uid="{8BC82ED1-0B47-404E-B022-1DB3DF78A2E3}"/>
    <hyperlink ref="E116" r:id="rId455" display="https://fbref.com/en/squads/943e8050/Burnley-Stats" xr:uid="{40428C79-3717-46D3-841D-0C6E153A0E57}"/>
    <hyperlink ref="AD116" r:id="rId456" display="https://fbref.com/en/players/93e08bce/matchlogs/2023-2024/summary/Ameen-Al-Dakhil-Match-Logs" xr:uid="{C35183E7-CF29-4A97-8A26-DBD890A3C82C}"/>
    <hyperlink ref="B117" r:id="rId457" display="https://fbref.com/en/players/d9565625/Diogo-Dalot" xr:uid="{F1B31C00-8C1D-472B-B3FA-4EB329B4ED03}"/>
    <hyperlink ref="C117" r:id="rId458" display="https://fbref.com/en/country/POR/Portugal-Football" xr:uid="{10A27241-143D-437F-A868-D82B32B90BAD}"/>
    <hyperlink ref="E117" r:id="rId459" display="https://fbref.com/en/squads/19538871/Manchester-United-Stats" xr:uid="{2DA75BC2-E083-4717-93FF-9DECC9A477B9}"/>
    <hyperlink ref="AD117" r:id="rId460" display="https://fbref.com/en/players/d9565625/matchlogs/2023-2024/summary/Diogo-Dalot-Match-Logs" xr:uid="{1C332273-FEAE-4618-BEA2-65103DE953D8}"/>
    <hyperlink ref="B118" r:id="rId461" display="https://fbref.com/en/players/215f3907/Mikkel-Damsgaard" xr:uid="{436F4F76-558B-4356-B8EA-6C758E7CB54F}"/>
    <hyperlink ref="C118" r:id="rId462" display="https://fbref.com/en/country/DEN/Denmark-Football" xr:uid="{605DE7E8-E3C2-4658-9009-2941E7305E0E}"/>
    <hyperlink ref="E118" r:id="rId463" display="https://fbref.com/en/squads/cd051869/Brentford-Stats" xr:uid="{EC008127-01B5-4E3D-A4FF-9CDADF3A5E71}"/>
    <hyperlink ref="AD118" r:id="rId464" display="https://fbref.com/en/players/215f3907/matchlogs/2023-2024/summary/Mikkel-Damsgaard-Match-Logs" xr:uid="{BBC23C72-24D5-4DD6-B4E8-04433D10AB38}"/>
    <hyperlink ref="B119" r:id="rId465" display="https://fbref.com/en/players/a816dbfb/Danilo" xr:uid="{B1EF137A-9694-4154-9275-BBBE26AA5DB5}"/>
    <hyperlink ref="C119" r:id="rId466" display="https://fbref.com/en/country/BRA/Brazil-Football" xr:uid="{9D963262-5C4D-4EDB-A872-FBF5CE347A08}"/>
    <hyperlink ref="E119" r:id="rId467" display="https://fbref.com/en/squads/e4a775cb/Nottingham-Forest-Stats" xr:uid="{CE46278C-DC1C-4FA5-AA9D-5CB5358A28B5}"/>
    <hyperlink ref="AD119" r:id="rId468" display="https://fbref.com/en/players/a816dbfb/matchlogs/2023-2024/summary/Danilo-Match-Logs" xr:uid="{E86D3D48-22C6-444D-9666-600288BD23C7}"/>
    <hyperlink ref="B120" r:id="rId469" display="https://fbref.com/en/players/f08490a6/Arnaut-Danjuma" xr:uid="{1A87FE00-33C9-4F67-9A1A-CC06BB9EB22A}"/>
    <hyperlink ref="C120" r:id="rId470" display="https://fbref.com/en/country/NED/Netherlands-Football" xr:uid="{990AD153-027E-489A-AFFD-D7786CF36CC5}"/>
    <hyperlink ref="E120" r:id="rId471" display="https://fbref.com/en/squads/d3fd31cc/Everton-Stats" xr:uid="{57DC0D50-1472-47B7-BBB0-5EDD52DA58B5}"/>
    <hyperlink ref="AD120" r:id="rId472" display="https://fbref.com/en/players/f08490a6/matchlogs/2023-2024/summary/Arnaut-Danjuma-Match-Logs" xr:uid="{2CE69067-000A-4053-8F4F-5CCF019CE2F7}"/>
    <hyperlink ref="B121" r:id="rId473" display="https://fbref.com/en/players/60344e4f/Josh-Dasilva" xr:uid="{4490BBB5-69F4-41CE-8F70-3503B1CDABCF}"/>
    <hyperlink ref="C121" r:id="rId474" display="https://fbref.com/en/country/ENG/England-Football" xr:uid="{5C0076A0-07E6-4A9D-87C4-F863A0836986}"/>
    <hyperlink ref="E121" r:id="rId475" display="https://fbref.com/en/squads/cd051869/Brentford-Stats" xr:uid="{B678C6F4-34B6-4567-8EC9-F09727B2F914}"/>
    <hyperlink ref="AD121" r:id="rId476" display="https://fbref.com/en/players/60344e4f/matchlogs/2023-2024/summary/Josh-Dasilva-Match-Logs" xr:uid="{A7ADD108-4F4E-41AC-BA54-453BCD05929F}"/>
    <hyperlink ref="B122" r:id="rId477" display="https://fbref.com/en/players/71894777/Adam-Davies" xr:uid="{BF76F936-DE9A-4B76-8D7F-5049C55E2558}"/>
    <hyperlink ref="C122" r:id="rId478" display="https://fbref.com/en/country/WAL/Wales-Football" xr:uid="{94F27569-33AC-4067-BF7C-F211F9C885D1}"/>
    <hyperlink ref="E122" r:id="rId479" display="https://fbref.com/en/squads/1df6b87e/Sheffield-United-Stats" xr:uid="{BFDF90C6-91A1-496C-AA84-C7F838136E0D}"/>
    <hyperlink ref="AD122" r:id="rId480" display="https://fbref.com/en/players/71894777/matchlogs/2023-2024/summary/Adam-Davies-Match-Logs" xr:uid="{ED32E576-8334-423F-8992-7757FEEF1603}"/>
    <hyperlink ref="B123" r:id="rId481" display="https://fbref.com/en/players/44781702/Ben-Davies" xr:uid="{DF66805C-BB29-4B00-A5E1-C754E3CA0A21}"/>
    <hyperlink ref="C123" r:id="rId482" display="https://fbref.com/en/country/WAL/Wales-Football" xr:uid="{5193913A-8612-4627-8171-FB8131C10452}"/>
    <hyperlink ref="E123" r:id="rId483" display="https://fbref.com/en/squads/361ca564/Tottenham-Hotspur-Stats" xr:uid="{429F6389-6CFC-42BD-B958-9D67743AAB5F}"/>
    <hyperlink ref="AD123" r:id="rId484" display="https://fbref.com/en/players/44781702/matchlogs/2023-2024/summary/Ben-Davies-Match-Logs" xr:uid="{D277D189-6BF0-4BA6-BBBA-4DB95D71D59C}"/>
    <hyperlink ref="B124" r:id="rId485" display="https://fbref.com/en/players/9228b07c/Tom-Davies" xr:uid="{1DA9A258-5B90-41B6-90E3-D19E3B18426A}"/>
    <hyperlink ref="C124" r:id="rId486" display="https://fbref.com/en/country/ENG/England-Football" xr:uid="{F22B4833-E37D-4098-968B-2363E33836D1}"/>
    <hyperlink ref="E124" r:id="rId487" display="https://fbref.com/en/squads/1df6b87e/Sheffield-United-Stats" xr:uid="{510D3B53-B346-452D-A968-DE8CEDCA8DD4}"/>
    <hyperlink ref="AD124" r:id="rId488" display="https://fbref.com/en/players/9228b07c/matchlogs/2023-2024/summary/Tom-Davies-Match-Logs" xr:uid="{6D97267D-902C-4226-A50C-B5001C51EE38}"/>
    <hyperlink ref="B125" r:id="rId489" display="https://fbref.com/en/players/3e9e06cb/Craig-Dawson" xr:uid="{809C8928-2314-4296-840C-9EAAA0B997EA}"/>
    <hyperlink ref="C125" r:id="rId490" display="https://fbref.com/en/country/ENG/England-Football" xr:uid="{9E9B1013-0F60-41BF-BD5F-8AD1A4B713F6}"/>
    <hyperlink ref="E125" r:id="rId491" display="https://fbref.com/en/squads/8cec06e1/Wolverhampton-Wanderers-Stats" xr:uid="{A5EC6649-401A-4F1C-8EAE-F19762FFF6A4}"/>
    <hyperlink ref="AD125" r:id="rId492" display="https://fbref.com/en/players/3e9e06cb/matchlogs/2023-2024/summary/Craig-Dawson-Match-Logs" xr:uid="{57BD5757-09B0-4A59-879C-6A6EF698E82E}"/>
    <hyperlink ref="B126" r:id="rId493" display="https://fbref.com/en/players/e46012d4/Kevin-De-Bruyne" xr:uid="{8F2887A3-6551-4FAD-A6E7-6BEA134C8E89}"/>
    <hyperlink ref="C126" r:id="rId494" display="https://fbref.com/en/country/BEL/Belgium-Football" xr:uid="{F8873927-2F6A-4C2B-93A6-E1FBA9B7E56E}"/>
    <hyperlink ref="E126" r:id="rId495" display="https://fbref.com/en/squads/b8fd03ef/Manchester-City-Stats" xr:uid="{39F9DF43-A001-41CE-9E60-6EDF79D61440}"/>
    <hyperlink ref="AD126" r:id="rId496" display="https://fbref.com/en/players/e46012d4/matchlogs/2023-2024/summary/Kevin-De-Bruyne-Match-Logs" xr:uid="{EE74FB65-A974-4C04-B87A-8F7D174D4C87}"/>
    <hyperlink ref="B127" r:id="rId497" display="https://fbref.com/en/players/b737f944/Hannes-Delcroix" xr:uid="{389ECBEB-71C7-4AB8-9B7B-1CADA4A3E8BD}"/>
    <hyperlink ref="C127" r:id="rId498" display="https://fbref.com/en/country/BEL/Belgium-Football" xr:uid="{BD3F1A2D-DC8B-4E42-83CD-808059AF03DD}"/>
    <hyperlink ref="E127" r:id="rId499" display="https://fbref.com/en/squads/943e8050/Burnley-Stats" xr:uid="{D0811649-35C8-4368-87E3-03B77003D403}"/>
    <hyperlink ref="AD127" r:id="rId500" display="https://fbref.com/en/players/b737f944/matchlogs/2023-2024/summary/Hannes-Delcroix-Match-Logs" xr:uid="{20877655-0AC8-44D2-A53E-722A88CD5F5F}"/>
    <hyperlink ref="B128" r:id="rId501" display="https://fbref.com/en/players/5a7301ae/Leander-Dendoncker" xr:uid="{C3C96CC8-53D6-4FFE-8970-7369F2A1C4F8}"/>
    <hyperlink ref="C128" r:id="rId502" display="https://fbref.com/en/country/BEL/Belgium-Football" xr:uid="{37D160D4-219A-4AC7-A3B9-84B63D422C78}"/>
    <hyperlink ref="E128" r:id="rId503" display="https://fbref.com/en/squads/8602292d/Aston-Villa-Stats" xr:uid="{DAD3E022-1DD0-4A4B-AEC5-5ED16FE3FC11}"/>
    <hyperlink ref="AD128" r:id="rId504" display="https://fbref.com/en/players/5a7301ae/matchlogs/2023-2024/summary/Leander-Dendoncker-Match-Logs" xr:uid="{837B6F09-F579-43A6-A9DC-875A3BEBBEB0}"/>
    <hyperlink ref="B129" r:id="rId505" display="https://fbref.com/en/players/aeed5c06/Moussa-Diaby" xr:uid="{D1B94D7E-6EEA-4441-B684-4D38A5ECC204}"/>
    <hyperlink ref="C129" r:id="rId506" display="https://fbref.com/en/country/FRA/France-Football" xr:uid="{8C16E304-10B8-44B6-80D4-F52CCE034C4A}"/>
    <hyperlink ref="E129" r:id="rId507" display="https://fbref.com/en/squads/8602292d/Aston-Villa-Stats" xr:uid="{EB441EB4-E6CD-42CE-933D-DA1887F618CB}"/>
    <hyperlink ref="AD129" r:id="rId508" display="https://fbref.com/en/players/aeed5c06/matchlogs/2023-2024/summary/Moussa-Diaby-Match-Logs" xr:uid="{1350246A-8362-42EA-9878-912B806E788D}"/>
    <hyperlink ref="B130" r:id="rId509" display="https://fbref.com/en/players/31c69ef1/Ruben-Dias" xr:uid="{DAD6D648-155E-4263-9270-1B531D72CA56}"/>
    <hyperlink ref="C130" r:id="rId510" display="https://fbref.com/en/country/POR/Portugal-Football" xr:uid="{DD152E72-0355-4D9B-9EAF-31D5F2FD246D}"/>
    <hyperlink ref="E130" r:id="rId511" display="https://fbref.com/en/squads/b8fd03ef/Manchester-City-Stats" xr:uid="{57A6BF72-A945-4715-9F83-9B8FC3C91A9D}"/>
    <hyperlink ref="AD130" r:id="rId512" display="https://fbref.com/en/players/31c69ef1/matchlogs/2023-2024/summary/Ruben-Dias-Match-Logs" xr:uid="{5786931A-E5D4-4F1A-B309-EC17082F5ADF}"/>
    <hyperlink ref="B131" r:id="rId513" display="https://fbref.com/en/players/4a1a9578/Luis-Diaz" xr:uid="{88B670C0-AE27-4536-9443-78CAFB689252}"/>
    <hyperlink ref="C131" r:id="rId514" display="https://fbref.com/en/country/COL/Colombia-Football" xr:uid="{89C72694-CAC2-40F7-92F0-877D56F342A9}"/>
    <hyperlink ref="E131" r:id="rId515" display="https://fbref.com/en/squads/822bd0ba/Liverpool-Stats" xr:uid="{690E6AA4-EEBB-4D2B-860B-CD6CFD2A0560}"/>
    <hyperlink ref="AD131" r:id="rId516" display="https://fbref.com/en/players/4a1a9578/matchlogs/2023-2024/summary/Luis-Diaz-Match-Logs" xr:uid="{0179E9D7-0844-4552-A63F-F3030E31099F}"/>
    <hyperlink ref="B132" r:id="rId517" display="https://fbref.com/en/players/979cb300/Matt-Dibley-Dias" xr:uid="{C9C1E868-5F51-4722-B3AD-7F1D82955015}"/>
    <hyperlink ref="C132" r:id="rId518" display="https://fbref.com/en/country/ENG/England-Football" xr:uid="{7BFE80D5-F068-4EFE-B7B4-5F08F0EAF04A}"/>
    <hyperlink ref="E132" r:id="rId519" display="https://fbref.com/en/squads/fd962109/Fulham-Stats" xr:uid="{7A65BB85-3EF3-49F0-B5F2-4AFA6C005272}"/>
    <hyperlink ref="AD132" r:id="rId520" display="https://fbref.com/en/players/979cb300/matchlogs/2023-2024/summary/Matt-Dibley-Dias-Match-Logs" xr:uid="{9F5650FA-310F-428A-B9C0-B46EB805E374}"/>
    <hyperlink ref="B133" r:id="rId521" display="https://fbref.com/en/players/ac861941/Eric-Dier" xr:uid="{445C38C1-DF5C-4144-9477-E6B294BD8F8C}"/>
    <hyperlink ref="C133" r:id="rId522" display="https://fbref.com/en/country/ENG/England-Football" xr:uid="{47ACC94E-7ECB-4220-8A43-D26C9E7DDE87}"/>
    <hyperlink ref="E133" r:id="rId523" display="https://fbref.com/en/squads/361ca564/Tottenham-Hotspur-Stats" xr:uid="{A30625FD-3F33-40B0-861B-22DCD893CE4E}"/>
    <hyperlink ref="AD133" r:id="rId524" display="https://fbref.com/en/players/ac861941/matchlogs/2023-2024/summary/Eric-Dier-Match-Logs" xr:uid="{D8765DA9-14E9-493C-A4A5-0804F0002FA3}"/>
    <hyperlink ref="B134" r:id="rId525" display="https://fbref.com/en/players/1b84dbe1/Lucas-Digne" xr:uid="{87AFD6D9-BC4A-41D9-BE95-3E48BA6DB4CF}"/>
    <hyperlink ref="C134" r:id="rId526" display="https://fbref.com/en/country/FRA/France-Football" xr:uid="{F75319A1-EDF5-4D3B-912F-B72F1E46D80D}"/>
    <hyperlink ref="E134" r:id="rId527" display="https://fbref.com/en/squads/8602292d/Aston-Villa-Stats" xr:uid="{BAB47F9F-0F58-4107-A92A-DDD0B320807B}"/>
    <hyperlink ref="AD134" r:id="rId528" display="https://fbref.com/en/players/1b84dbe1/matchlogs/2023-2024/summary/Lucas-Digne-Match-Logs" xr:uid="{82F736C0-647E-4603-90B1-86B11ED5B4F9}"/>
    <hyperlink ref="B135" r:id="rId529" display="https://fbref.com/en/players/a712ca2b/Issa-Diop" xr:uid="{0584838C-C7D3-4BEC-A2BD-828872FD1E08}"/>
    <hyperlink ref="C135" r:id="rId530" display="https://fbref.com/en/country/FRA/France-Football" xr:uid="{6524A4D6-EDB1-4D6B-977F-9D50BEA228A6}"/>
    <hyperlink ref="E135" r:id="rId531" display="https://fbref.com/en/squads/fd962109/Fulham-Stats" xr:uid="{DE265920-2592-49CD-A771-397929B42144}"/>
    <hyperlink ref="AD135" r:id="rId532" display="https://fbref.com/en/players/a712ca2b/matchlogs/2023-2024/summary/Issa-Diop-Match-Logs" xr:uid="{475C1FD6-87D9-4FD4-869F-81673C78084E}"/>
    <hyperlink ref="B136" r:id="rId533" display="https://fbref.com/en/players/ad82197c/Axel-Disasi" xr:uid="{8DEE446B-A6CC-4A93-B323-DD1F96F4E117}"/>
    <hyperlink ref="C136" r:id="rId534" display="https://fbref.com/en/country/FRA/France-Football" xr:uid="{CB74B3E8-BCF7-4FC7-8696-1BB30E792C18}"/>
    <hyperlink ref="E136" r:id="rId535" display="https://fbref.com/en/squads/cff3d9bb/Chelsea-Stats" xr:uid="{4605D6A9-7FEE-4070-9515-0C9604572AB3}"/>
    <hyperlink ref="AD136" r:id="rId536" display="https://fbref.com/en/players/ad82197c/matchlogs/2023-2024/summary/Axel-Disasi-Match-Logs" xr:uid="{AE36580E-7648-4A4F-A7CA-8C6E3253A1A3}"/>
    <hyperlink ref="B137" r:id="rId537" display="https://fbref.com/en/players/733f1a7d/Ben-Doak" xr:uid="{C67FB1F3-33EC-424C-8F4A-0EBF6690B4B7}"/>
    <hyperlink ref="C137" r:id="rId538" display="https://fbref.com/en/country/SCO/Scotland-Football" xr:uid="{0ECE908E-69F4-463D-A7AE-DFAA23D71F72}"/>
    <hyperlink ref="E137" r:id="rId539" display="https://fbref.com/en/squads/822bd0ba/Liverpool-Stats" xr:uid="{5D0C5AC1-9880-4267-A3DF-A48E214A9D90}"/>
    <hyperlink ref="AD137" r:id="rId540" display="https://fbref.com/en/players/733f1a7d/matchlogs/2023-2024/summary/Ben-Doak-Match-Logs" xr:uid="{E5190684-E6C8-4FA2-AE92-63816521EF15}"/>
    <hyperlink ref="B138" r:id="rId541" display="https://fbref.com/en/players/e814e1cf/Lewis-Dobbin" xr:uid="{4EEEAC33-31CA-475C-96AD-D99DAC291C6E}"/>
    <hyperlink ref="C138" r:id="rId542" display="https://fbref.com/en/country/ENG/England-Football" xr:uid="{F5B9BC23-983A-417F-A00C-A331F1E54F7F}"/>
    <hyperlink ref="E138" r:id="rId543" display="https://fbref.com/en/squads/d3fd31cc/Everton-Stats" xr:uid="{E3BD86F8-A6A1-47AD-A310-3D64AB93ECE2}"/>
    <hyperlink ref="AD138" r:id="rId544" display="https://fbref.com/en/players/e814e1cf/matchlogs/2023-2024/summary/Lewis-Dobbin-Match-Logs" xr:uid="{0487B154-E1C1-4481-8324-EBE9CA8FE594}"/>
    <hyperlink ref="B139" r:id="rId545" display="https://fbref.com/en/players/d557d734/Matt-Doherty" xr:uid="{AD611EBF-4F87-47E5-89EC-CD4E9470F1C1}"/>
    <hyperlink ref="C139" r:id="rId546" display="https://fbref.com/en/country/IRL/Republic-of-Ireland-Football" xr:uid="{DEE302FF-3C6E-4B25-8D63-983B5F978291}"/>
    <hyperlink ref="E139" r:id="rId547" display="https://fbref.com/en/squads/8cec06e1/Wolverhampton-Wanderers-Stats" xr:uid="{3A95F6E8-A9D4-4B53-A57C-5A0070427593}"/>
    <hyperlink ref="AD139" r:id="rId548" display="https://fbref.com/en/players/d557d734/matchlogs/2023-2024/summary/Matt-Doherty-Match-Logs" xr:uid="{4724382B-22AE-4903-91B5-8522CA34FCF1}"/>
    <hyperlink ref="B140" r:id="rId549" display="https://fbref.com/en/players/fffea3e5/Jeremy-Doku" xr:uid="{43E1676F-6372-4792-8D49-990F64DC3EBC}"/>
    <hyperlink ref="C140" r:id="rId550" display="https://fbref.com/en/country/BEL/Belgium-Football" xr:uid="{97B9F718-71D5-4C26-9714-08D70AFEF896}"/>
    <hyperlink ref="E140" r:id="rId551" display="https://fbref.com/en/squads/b8fd03ef/Manchester-City-Stats" xr:uid="{40A21DF6-AA9B-4881-8FF9-56C83CC828CC}"/>
    <hyperlink ref="AD140" r:id="rId552" display="https://fbref.com/en/players/fffea3e5/matchlogs/2023-2024/summary/Jeremy-Doku-Match-Logs" xr:uid="{5BFA4F98-B9B1-4F80-8D4C-3953C6748DA4}"/>
    <hyperlink ref="B141" r:id="rId553" display="https://fbref.com/en/players/20b3a502/Nicolas-Dominguez" xr:uid="{15F05421-E5F3-45B8-A92A-4A772F4FDD74}"/>
    <hyperlink ref="C141" r:id="rId554" display="https://fbref.com/en/country/ARG/Argentina-Football" xr:uid="{E727BDE7-5B25-455C-A9D4-A8C14E412923}"/>
    <hyperlink ref="E141" r:id="rId555" display="https://fbref.com/en/squads/e4a775cb/Nottingham-Forest-Stats" xr:uid="{D9F6FF35-563D-470C-A9FD-83B5EE9C85FB}"/>
    <hyperlink ref="AD141" r:id="rId556" display="https://fbref.com/en/players/20b3a502/matchlogs/2023-2024/summary/Nicolas-Dominguez-Match-Logs" xr:uid="{34FC77AD-51A2-41D2-89E1-89DA3722A357}"/>
    <hyperlink ref="B142" r:id="rId557" display="https://fbref.com/en/players/67ac5bb8/Gabriel-Dos-Santos" xr:uid="{2283A549-E424-4028-B3D3-296744A10B45}"/>
    <hyperlink ref="C142" r:id="rId558" display="https://fbref.com/en/country/BRA/Brazil-Football" xr:uid="{351D0D88-F0BD-48A1-A508-8D0A230DBC97}"/>
    <hyperlink ref="E142" r:id="rId559" display="https://fbref.com/en/squads/18bb7c10/Arsenal-Stats" xr:uid="{B051F594-4A36-4C92-84A6-5648A995082B}"/>
    <hyperlink ref="AD142" r:id="rId560" display="https://fbref.com/en/players/67ac5bb8/matchlogs/2023-2024/summary/Gabriel-Dos-Santos-Match-Logs" xr:uid="{2DF42085-CD96-4007-9424-0EC70DF13154}"/>
    <hyperlink ref="B143" r:id="rId561" display="https://fbref.com/en/players/02b29014/Abdoulaye-Doucoure" xr:uid="{8861ACF4-325E-42C7-A20B-4FD4EFBCA980}"/>
    <hyperlink ref="C143" r:id="rId562" display="https://fbref.com/en/country/MLI/Mali-Football" xr:uid="{DC341354-070E-4C5C-8807-A9AD7128A9EA}"/>
    <hyperlink ref="E143" r:id="rId563" display="https://fbref.com/en/squads/d3fd31cc/Everton-Stats" xr:uid="{72598368-E1B9-487D-AC02-7CF8DF073375}"/>
    <hyperlink ref="AD143" r:id="rId564" display="https://fbref.com/en/players/02b29014/matchlogs/2023-2024/summary/Abdoulaye-Doucoure-Match-Logs" xr:uid="{926E1AAD-8B36-4E60-8B2C-6C300D1E0A33}"/>
    <hyperlink ref="B144" r:id="rId565" display="https://fbref.com/en/players/ce4f40c7/Cheick-Doucoure" xr:uid="{EBDAD1EE-0C8B-41B4-AA8C-CAD60E1FCDAA}"/>
    <hyperlink ref="C144" r:id="rId566" display="https://fbref.com/en/country/MLI/Mali-Football" xr:uid="{D3CC67E9-01D6-4AE5-B365-6CD236A69A53}"/>
    <hyperlink ref="E144" r:id="rId567" display="https://fbref.com/en/squads/47c64c55/Crystal-Palace-Stats" xr:uid="{E19FE050-333D-49CA-BEE4-1F9E8D38A3BA}"/>
    <hyperlink ref="AD144" r:id="rId568" display="https://fbref.com/en/players/ce4f40c7/matchlogs/2023-2024/summary/Cheick-Doucoure-Match-Logs" xr:uid="{732819B8-5D99-46F9-8490-72B9AACBEA92}"/>
    <hyperlink ref="B145" r:id="rId569" display="https://fbref.com/en/players/bf33b257/Alfie-Doughty" xr:uid="{11F737DC-DEF8-41DC-AABD-BCC9858FD9DB}"/>
    <hyperlink ref="C145" r:id="rId570" display="https://fbref.com/en/country/ENG/England-Football" xr:uid="{4ED00333-3EB3-4D76-BB3F-E1658D72FD3C}"/>
    <hyperlink ref="E145" r:id="rId571" display="https://fbref.com/en/squads/e297cd13/Luton-Town-Stats" xr:uid="{DB4609F1-2A52-408E-A527-6C223D9E8B18}"/>
    <hyperlink ref="AD145" r:id="rId572" display="https://fbref.com/en/players/bf33b257/matchlogs/2023-2024/summary/Alfie-Doughty-Match-Logs" xr:uid="{0ED45C0A-A788-4DA5-8B07-8D75F8351DFE}"/>
    <hyperlink ref="B146" r:id="rId573" display="https://fbref.com/en/players/5526deb1/Tommy-Doyle" xr:uid="{FF28DC20-185F-4D05-9398-E31CE742E0A0}"/>
    <hyperlink ref="C146" r:id="rId574" display="https://fbref.com/en/country/ENG/England-Football" xr:uid="{AD39A017-CDE0-46A8-9C7B-2935375F8E0E}"/>
    <hyperlink ref="E146" r:id="rId575" display="https://fbref.com/en/squads/8cec06e1/Wolverhampton-Wanderers-Stats" xr:uid="{5D835F71-61C8-4C4F-A107-A2E14FCDE4B0}"/>
    <hyperlink ref="AD146" r:id="rId576" display="https://fbref.com/en/players/5526deb1/matchlogs/2023-2024/summary/Tommy-Doyle-Match-Logs" xr:uid="{D6EBC896-A339-4AAD-B4AB-60836849B625}"/>
    <hyperlink ref="B147" r:id="rId577" display="https://fbref.com/en/players/3a949a25/Martin-Dubravka" xr:uid="{8343B728-7034-4E46-8B4E-F53D962C8C00}"/>
    <hyperlink ref="C147" r:id="rId578" display="https://fbref.com/en/country/SVK/Slovakia-Football" xr:uid="{9F221F10-8189-4959-B896-B0F345D46C28}"/>
    <hyperlink ref="E147" r:id="rId579" display="https://fbref.com/en/squads/b2b47a98/Newcastle-United-Stats" xr:uid="{1C5C4460-A062-4AEA-AB7D-2A323D54CDFF}"/>
    <hyperlink ref="AD147" r:id="rId580" display="https://fbref.com/en/players/3a949a25/matchlogs/2023-2024/summary/Martin-Dubravka-Match-Logs" xr:uid="{5A401B3F-4D37-4FE2-8844-91FCB2E05CA8}"/>
    <hyperlink ref="B148" r:id="rId581" display="https://fbref.com/en/players/282f75f3/Lewis-Dunk" xr:uid="{CA04EE58-B3E4-4214-9A33-5854DA962156}"/>
    <hyperlink ref="C148" r:id="rId582" display="https://fbref.com/en/country/ENG/England-Football" xr:uid="{5C1F66DC-72AF-4DD5-8F92-4EC6F43696C6}"/>
    <hyperlink ref="E148" r:id="rId583" display="https://fbref.com/en/squads/d07537b9/Brighton-and-Hove-Albion-Stats" xr:uid="{2A980924-8154-4B22-ADCB-F6889E03EDB5}"/>
    <hyperlink ref="AD148" r:id="rId584" display="https://fbref.com/en/players/282f75f3/matchlogs/2023-2024/summary/Lewis-Dunk-Match-Logs" xr:uid="{4EDAEF16-1BDA-40A4-B818-6176436652A0}"/>
    <hyperlink ref="B149" r:id="rId585" display="https://fbref.com/en/players/414184f7/Jhon-Duran" xr:uid="{CFF7CD7F-028B-49CD-A41C-2A1E752823D0}"/>
    <hyperlink ref="C149" r:id="rId586" display="https://fbref.com/en/country/COL/Colombia-Football" xr:uid="{9D40F856-8D24-46BD-85A6-4462D926537F}"/>
    <hyperlink ref="E149" r:id="rId587" display="https://fbref.com/en/squads/8602292d/Aston-Villa-Stats" xr:uid="{F7E86711-9918-4B71-8A3F-8C21694B287E}"/>
    <hyperlink ref="AD149" r:id="rId588" display="https://fbref.com/en/players/414184f7/matchlogs/2023-2024/summary/Jhon-Duran-Match-Logs" xr:uid="{36B312D0-8A99-404F-BAE1-8AB57D6AC894}"/>
    <hyperlink ref="B150" r:id="rId589" display="https://fbref.com/en/players/fa9fa773/Malcolm-Ebiowei" xr:uid="{0CBE7E89-E23C-4C45-81F7-0FB27C234E00}"/>
    <hyperlink ref="C150" r:id="rId590" display="https://fbref.com/en/country/ENG/England-Football" xr:uid="{DF35D5ED-38B0-4805-888D-33E98D6F05F3}"/>
    <hyperlink ref="E150" r:id="rId591" display="https://fbref.com/en/squads/47c64c55/Crystal-Palace-Stats" xr:uid="{90E9233C-1E33-4675-82EF-51058D980F58}"/>
    <hyperlink ref="AD150" r:id="rId592" display="https://fbref.com/en/players/fa9fa773/matchlogs/2023-2024/summary/Malcolm-Ebiowei-Match-Logs" xr:uid="{BAF14FDD-50D6-40D9-9919-A5B587E2911B}"/>
    <hyperlink ref="B151" r:id="rId593" display="https://fbref.com/en/players/3bb7b8b4/Ederson" xr:uid="{7F33AD46-0EA4-4053-AB29-8AE1176F7A88}"/>
    <hyperlink ref="C151" r:id="rId594" display="https://fbref.com/en/country/BRA/Brazil-Football" xr:uid="{3A033D01-8C6D-429F-9535-5523FE3F458D}"/>
    <hyperlink ref="E151" r:id="rId595" display="https://fbref.com/en/squads/b8fd03ef/Manchester-City-Stats" xr:uid="{226D7864-72D4-4963-9D77-60CAD6F97267}"/>
    <hyperlink ref="AD151" r:id="rId596" display="https://fbref.com/en/players/3bb7b8b4/matchlogs/2023-2024/summary/Ederson-Match-Logs" xr:uid="{9EAC3BB6-AD8F-4D18-BBB6-AF1D5705949E}"/>
    <hyperlink ref="B152" r:id="rId597" display="https://fbref.com/en/players/0562b7f1/Odsonne-Edouard" xr:uid="{599EC473-EE67-4B20-8050-95FB44C94B08}"/>
    <hyperlink ref="C152" r:id="rId598" display="https://fbref.com/en/country/FRA/France-Football" xr:uid="{35DAC53A-2956-4BB1-99D7-215D2E1A8708}"/>
    <hyperlink ref="E152" r:id="rId599" display="https://fbref.com/en/squads/47c64c55/Crystal-Palace-Stats" xr:uid="{61E04379-38FC-477D-AC70-F5440BDCC0D0}"/>
    <hyperlink ref="AD152" r:id="rId600" display="https://fbref.com/en/players/0562b7f1/matchlogs/2023-2024/summary/Odsonne-Edouard-Match-Logs" xr:uid="{F6DBDAD0-7E35-42D3-A9EA-AFE5C0BF8B5E}"/>
    <hyperlink ref="B153" r:id="rId601" display="https://fbref.com/en/players/debe38a0/John-Egan" xr:uid="{7108B0C9-8814-4871-86EA-31A24F973E06}"/>
    <hyperlink ref="C153" r:id="rId602" display="https://fbref.com/en/country/IRL/Republic-of-Ireland-Football" xr:uid="{9DF4E813-FC6A-451B-81ED-0FD3405E22DE}"/>
    <hyperlink ref="E153" r:id="rId603" display="https://fbref.com/en/squads/1df6b87e/Sheffield-United-Stats" xr:uid="{1715FE0E-B3C0-4399-82A2-18488C750882}"/>
    <hyperlink ref="AD153" r:id="rId604" display="https://fbref.com/en/players/debe38a0/matchlogs/2023-2024/summary/John-Egan-Match-Logs" xr:uid="{1882EC80-2E1C-4B41-BD8F-7DFADCBFF53B}"/>
    <hyperlink ref="B154" r:id="rId605" display="https://fbref.com/en/players/3d554589/Hjalmar-Ekdal" xr:uid="{1BEEE700-413D-4C6F-A760-6C81CB2307DF}"/>
    <hyperlink ref="C154" r:id="rId606" display="https://fbref.com/en/country/SWE/Sweden-Football" xr:uid="{BA29BC34-B49B-4CAE-9B1B-8442301EA3D2}"/>
    <hyperlink ref="E154" r:id="rId607" display="https://fbref.com/en/squads/943e8050/Burnley-Stats" xr:uid="{3374A90F-850E-437D-9C03-30AF87F490DD}"/>
    <hyperlink ref="AD154" r:id="rId608" display="https://fbref.com/en/players/3d554589/matchlogs/2023-2024/summary/Hjalmar-Ekdal-Match-Logs" xr:uid="{1375CC74-032E-43ED-9640-AF090219F836}"/>
    <hyperlink ref="B155" r:id="rId609" display="https://fbref.com/en/players/2fba6108/Anthony-Elanga" xr:uid="{B67B4449-3CCB-42D0-9207-7D5889D818E8}"/>
    <hyperlink ref="C155" r:id="rId610" display="https://fbref.com/en/country/SWE/Sweden-Football" xr:uid="{BEEBC57D-BDA7-4F21-BA01-9F4A0642DBB8}"/>
    <hyperlink ref="E155" r:id="rId611" display="https://fbref.com/en/squads/e4a775cb/Nottingham-Forest-Stats" xr:uid="{DB8BE113-A477-4AE6-909C-CCA886C8C0A8}"/>
    <hyperlink ref="AD155" r:id="rId612" display="https://fbref.com/en/players/2fba6108/matchlogs/2023-2024/summary/Anthony-Elanga-Match-Logs" xr:uid="{575B06B0-CDAD-41DC-99E8-1A12B5BE2B19}"/>
    <hyperlink ref="B156" r:id="rId613" display="https://fbref.com/en/players/b9e1436c/Harvey-Elliott" xr:uid="{BC582D5E-49DD-48C8-86EF-22292C6DCEC9}"/>
    <hyperlink ref="C156" r:id="rId614" display="https://fbref.com/en/country/ENG/England-Football" xr:uid="{B24AE52D-CF26-426C-A7EE-7E28012C6F5B}"/>
    <hyperlink ref="E156" r:id="rId615" display="https://fbref.com/en/squads/822bd0ba/Liverpool-Stats" xr:uid="{C0BE4302-A892-4D4C-820D-B377FEB877FC}"/>
    <hyperlink ref="AD156" r:id="rId616" display="https://fbref.com/en/players/b9e1436c/matchlogs/2023-2024/summary/Harvey-Elliott-Match-Logs" xr:uid="{959D9C58-1FF1-4B72-BD50-54505ADFB1AB}"/>
    <hyperlink ref="B157" r:id="rId617" display="https://fbref.com/en/players/47a34c4f/Mohamed-Elneny" xr:uid="{E3A33EC3-9E0C-4A6D-B0FA-B8836B57B535}"/>
    <hyperlink ref="C157" r:id="rId618" display="https://fbref.com/en/country/EGY/Egypt-Football" xr:uid="{EDA87A36-9205-437E-BBDE-211D21449091}"/>
    <hyperlink ref="E157" r:id="rId619" display="https://fbref.com/en/squads/18bb7c10/Arsenal-Stats" xr:uid="{69B30B89-BC92-4644-82F9-A372778421C1}"/>
    <hyperlink ref="AD157" r:id="rId620" display="https://fbref.com/en/players/47a34c4f/matchlogs/2023-2024/summary/Mohamed-Elneny-Match-Logs" xr:uid="{BF26E6FA-BEDD-477C-9813-D03D856827A2}"/>
    <hyperlink ref="B158" r:id="rId621" display="https://fbref.com/en/players/df8b52a5/Emerson" xr:uid="{1949E4C6-BB12-44AA-ABF4-96FCF47A114D}"/>
    <hyperlink ref="C158" r:id="rId622" display="https://fbref.com/en/country/BRA/Brazil-Football" xr:uid="{DCC2D30D-564D-4E3D-864F-EA9ACEB5C54D}"/>
    <hyperlink ref="E158" r:id="rId623" display="https://fbref.com/en/squads/361ca564/Tottenham-Hotspur-Stats" xr:uid="{10075734-1A9C-463B-BF43-A018B4BD4A97}"/>
    <hyperlink ref="AD158" r:id="rId624" display="https://fbref.com/en/players/df8b52a5/matchlogs/2023-2024/summary/Emerson-Match-Logs" xr:uid="{4DD971E6-1419-4E17-9FEF-10DADD305EB4}"/>
    <hyperlink ref="B159" r:id="rId625" display="https://fbref.com/en/players/c149016b/Wataru-Endo" xr:uid="{99C0BD30-1534-4EF2-B057-9FD38D18F7A9}"/>
    <hyperlink ref="C159" r:id="rId626" display="https://fbref.com/en/country/JPN/Japan-Football" xr:uid="{FA5957A4-3EB0-443C-8793-A28C9DEC829D}"/>
    <hyperlink ref="E159" r:id="rId627" display="https://fbref.com/en/squads/822bd0ba/Liverpool-Stats" xr:uid="{18A3BB21-12D7-4D63-934A-F98693B8E19A}"/>
    <hyperlink ref="AD159" r:id="rId628" display="https://fbref.com/en/players/c149016b/matchlogs/2023-2024/summary/Wataru-Endo-Match-Logs" xr:uid="{ED73FF0F-E4C6-4974-A645-4C60EBC31EB9}"/>
    <hyperlink ref="B160" r:id="rId629" display="https://fbref.com/en/players/980522ec/Christian-Eriksen" xr:uid="{1E5574AA-FB4C-4029-8370-CF6931C2CF20}"/>
    <hyperlink ref="C160" r:id="rId630" display="https://fbref.com/en/country/DEN/Denmark-Football" xr:uid="{D458336B-77FB-4702-A2CC-FEC5F8278F1A}"/>
    <hyperlink ref="E160" r:id="rId631" display="https://fbref.com/en/squads/19538871/Manchester-United-Stats" xr:uid="{0C1ED2FC-9E30-4D9F-88B8-8FE9AFD640C7}"/>
    <hyperlink ref="AD160" r:id="rId632" display="https://fbref.com/en/players/980522ec/matchlogs/2023-2024/summary/Christian-Eriksen-Match-Logs" xr:uid="{6BB60FAB-F2AC-4C42-BC04-E5033DD27C0A}"/>
    <hyperlink ref="B161" r:id="rId633" display="https://fbref.com/en/players/d38fdf53/Pervis-Estupinan" xr:uid="{C7F4E762-5E28-4BD3-976B-19D849F0C647}"/>
    <hyperlink ref="C161" r:id="rId634" display="https://fbref.com/en/country/ECU/Ecuador-Football" xr:uid="{B18E3BC3-6451-4C29-8978-32D0F00D68D6}"/>
    <hyperlink ref="E161" r:id="rId635" display="https://fbref.com/en/squads/d07537b9/Brighton-and-Hove-Albion-Stats" xr:uid="{D1AC319E-0718-4DC3-B8F0-F9B1888E8634}"/>
    <hyperlink ref="AD161" r:id="rId636" display="https://fbref.com/en/players/d38fdf53/matchlogs/2023-2024/summary/Pervis-Estupinan-Match-Logs" xr:uid="{14AB12CD-8B3F-47F2-B41E-FD4EACA71C30}"/>
    <hyperlink ref="B162" r:id="rId637" display="https://fbref.com/en/players/f8fcd2a5/Jonny-Evans" xr:uid="{96EDE61A-0B5C-439F-8803-92004BFB1B81}"/>
    <hyperlink ref="C162" r:id="rId638" display="https://fbref.com/en/country/NIR/Northern-Ireland-Football" xr:uid="{BEDD0176-6D2B-4D08-83ED-B364D09F3687}"/>
    <hyperlink ref="E162" r:id="rId639" display="https://fbref.com/en/squads/19538871/Manchester-United-Stats" xr:uid="{30351808-F055-4ACF-BB16-82183A1AE5FC}"/>
    <hyperlink ref="AD162" r:id="rId640" display="https://fbref.com/en/players/f8fcd2a5/matchlogs/2023-2024/summary/Jonny-Evans-Match-Logs" xr:uid="{70436C51-1754-473A-867F-1B3B2EABC136}"/>
    <hyperlink ref="B163" r:id="rId641" display="https://fbref.com/en/players/ae4fc6a4/Eberechi-Eze" xr:uid="{3606AD56-2B58-4C21-93D6-2F4CFF107AA6}"/>
    <hyperlink ref="C163" r:id="rId642" display="https://fbref.com/en/country/ENG/England-Football" xr:uid="{071847BE-2D3A-45E6-9838-65B6247F3175}"/>
    <hyperlink ref="E163" r:id="rId643" display="https://fbref.com/en/squads/47c64c55/Crystal-Palace-Stats" xr:uid="{C10FF94E-D49D-4CFD-9068-AAC77AABDE60}"/>
    <hyperlink ref="AD163" r:id="rId644" display="https://fbref.com/en/players/ae4fc6a4/matchlogs/2023-2024/summary/Eberechi-Eze-Match-Logs" xr:uid="{DF56DDBD-07FE-4D0E-873C-E4409F0342F2}"/>
    <hyperlink ref="B164" r:id="rId645" display="https://fbref.com/en/players/9328b835/Lukasz-Fabianski" xr:uid="{FBC53976-B5A1-4955-880F-40DD0A2DE2C0}"/>
    <hyperlink ref="C164" r:id="rId646" display="https://fbref.com/en/country/POL/Poland-Football" xr:uid="{C8874C4F-219E-43B9-A77D-7932A988F9F0}"/>
    <hyperlink ref="E164" r:id="rId647" display="https://fbref.com/en/squads/7c21e445/West-Ham-United-Stats" xr:uid="{2518DFD7-8D59-44BD-9AA8-45B2C9268505}"/>
    <hyperlink ref="AD164" r:id="rId648" display="https://fbref.com/en/players/9328b835/matchlogs/2023-2024/summary/Lukasz-Fabianski-Match-Logs" xr:uid="{EF09FE08-5B61-43E2-8A16-B36A3A89DB4B}"/>
    <hyperlink ref="B165" r:id="rId649" display="https://fbref.com/en/players/0ba976e4/Ansu-Fati" xr:uid="{E8AD2B9D-E8F7-4387-B7DE-EC90AC980B28}"/>
    <hyperlink ref="C165" r:id="rId650" display="https://fbref.com/en/country/ESP/Spain-Football" xr:uid="{BA7297B6-2CCC-4505-8A53-BFA39CCAEB6F}"/>
    <hyperlink ref="E165" r:id="rId651" display="https://fbref.com/en/squads/d07537b9/Brighton-and-Hove-Albion-Stats" xr:uid="{5EC3B29A-F379-4B34-98B3-BF148C277528}"/>
    <hyperlink ref="AD165" r:id="rId652" display="https://fbref.com/en/players/0ba976e4/matchlogs/2023-2024/summary/Ansu-Fati-Match-Logs" xr:uid="{44F0A55D-DAA5-41D5-98AC-82F5AF376CFE}"/>
    <hyperlink ref="B166" r:id="rId653" display="https://fbref.com/en/players/51a3c4c8/Felipe" xr:uid="{0128691D-2050-4686-8206-C22E54A6B149}"/>
    <hyperlink ref="C166" r:id="rId654" display="https://fbref.com/en/country/BRA/Brazil-Football" xr:uid="{8FEFA400-9883-4CDF-B7A5-D42E045AA60B}"/>
    <hyperlink ref="E166" r:id="rId655" display="https://fbref.com/en/squads/e4a775cb/Nottingham-Forest-Stats" xr:uid="{A2ADB183-28ED-4726-BBEE-E9CAC0D6CA64}"/>
    <hyperlink ref="AD166" r:id="rId656" display="https://fbref.com/en/players/51a3c4c8/matchlogs/2023-2024/summary/Felipe-Match-Logs" xr:uid="{C3BE57AD-166B-482A-86E5-69210ECEFDB1}"/>
    <hyperlink ref="B167" r:id="rId657" display="https://fbref.com/en/players/4596da74/Evan-Ferguson" xr:uid="{1CD58890-0A77-49F7-B799-B955C5A94656}"/>
    <hyperlink ref="C167" r:id="rId658" display="https://fbref.com/en/country/IRL/Republic-of-Ireland-Football" xr:uid="{4FB40974-C455-42BC-9E8F-0BEB91B9F389}"/>
    <hyperlink ref="E167" r:id="rId659" display="https://fbref.com/en/squads/d07537b9/Brighton-and-Hove-Albion-Stats" xr:uid="{5B13C0F4-A11C-46B3-A68A-CB6659FE3BA8}"/>
    <hyperlink ref="AD167" r:id="rId660" display="https://fbref.com/en/players/4596da74/matchlogs/2023-2024/summary/Evan-Ferguson-Match-Logs" xr:uid="{08382D5D-8C03-4ABB-B22C-281E3691DF54}"/>
    <hyperlink ref="B168" r:id="rId661" display="https://fbref.com/en/players/507c7bdf/Bruno-Fernandes" xr:uid="{86DFD4C8-5963-4FD9-9383-2CCC8953E3EE}"/>
    <hyperlink ref="C168" r:id="rId662" display="https://fbref.com/en/country/POR/Portugal-Football" xr:uid="{C8EC3F69-97B7-43A2-B3F1-EDA9E07B97A4}"/>
    <hyperlink ref="E168" r:id="rId663" display="https://fbref.com/en/squads/19538871/Manchester-United-Stats" xr:uid="{6C41A9A4-64CE-45D6-9B69-81D46484F1E8}"/>
    <hyperlink ref="AD168" r:id="rId664" display="https://fbref.com/en/players/507c7bdf/matchlogs/2023-2024/summary/Bruno-Fernandes-Match-Logs" xr:uid="{BA86C819-F969-43E6-B0D5-39AC5A8C6810}"/>
    <hyperlink ref="B169" r:id="rId665" display="https://fbref.com/en/players/33a68b9b/Alvaro-Fernandez" xr:uid="{B46522B6-2F61-49D1-8B8B-1763EC4BB26B}"/>
    <hyperlink ref="C169" r:id="rId666" display="https://fbref.com/en/country/ESP/Spain-Football" xr:uid="{200E0063-0E8C-4200-9CDD-7DA15687D727}"/>
    <hyperlink ref="E169" r:id="rId667" display="https://fbref.com/en/squads/19538871/Manchester-United-Stats" xr:uid="{2A31E189-D682-4AB2-AFB7-47858057E643}"/>
    <hyperlink ref="AD169" r:id="rId668" display="https://fbref.com/en/players/33a68b9b/matchlogs/2023-2024/summary/Alvaro-Fernandez-Match-Logs" xr:uid="{CC7BE55A-B665-4046-82E7-36145754CDC7}"/>
    <hyperlink ref="B170" r:id="rId669" display="https://fbref.com/en/players/5ff4ab71/Enzo-Fernandez" xr:uid="{B681E5B2-19CC-4CD5-A214-E242F546B1EC}"/>
    <hyperlink ref="C170" r:id="rId670" display="https://fbref.com/en/country/ARG/Argentina-Football" xr:uid="{1073CCDE-DACD-4DE1-86AA-120028CB4FA0}"/>
    <hyperlink ref="E170" r:id="rId671" display="https://fbref.com/en/squads/cff3d9bb/Chelsea-Stats" xr:uid="{CFE4A16C-0CA1-4874-9C31-044D7B0CDF2A}"/>
    <hyperlink ref="AD170" r:id="rId672" display="https://fbref.com/en/players/5ff4ab71/matchlogs/2023-2024/summary/Enzo-Fernandez-Match-Logs" xr:uid="{FBC56B27-0F8D-4C1B-8CCD-20B0AFD58A94}"/>
    <hyperlink ref="B171" r:id="rId673" display="https://fbref.com/en/players/a92ab7be/Mark-Flekken" xr:uid="{8E82CD62-4F18-4206-B0DA-BD2576CA031F}"/>
    <hyperlink ref="C171" r:id="rId674" display="https://fbref.com/en/country/NED/Netherlands-Football" xr:uid="{C37F6C5E-F508-4DE0-92F6-2108795F80E9}"/>
    <hyperlink ref="E171" r:id="rId675" display="https://fbref.com/en/squads/cd051869/Brentford-Stats" xr:uid="{C40DCCDE-5D8C-491D-B253-37EC474A828B}"/>
    <hyperlink ref="AD171" r:id="rId676" display="https://fbref.com/en/players/a92ab7be/matchlogs/2023-2024/summary/Mark-Flekken-Match-Logs" xr:uid="{ADFD9762-4569-44F0-850F-5335C480729D}"/>
    <hyperlink ref="B172" r:id="rId677" display="https://fbref.com/en/players/ed1e53f3/Phil-Foden" xr:uid="{066510E0-8F23-4272-A3E3-3DFDB4A5AE42}"/>
    <hyperlink ref="C172" r:id="rId678" display="https://fbref.com/en/country/ENG/England-Football" xr:uid="{395F08C5-9060-4E15-9994-0CC4E9BF364E}"/>
    <hyperlink ref="E172" r:id="rId679" display="https://fbref.com/en/squads/b8fd03ef/Manchester-City-Stats" xr:uid="{399670AA-0B53-4565-9164-7F47AA13E553}"/>
    <hyperlink ref="AD172" r:id="rId680" display="https://fbref.com/en/players/ed1e53f3/matchlogs/2023-2024/summary/Phil-Foden-Match-Logs" xr:uid="{E235BA85-44B1-4241-B0F6-19F289FF7E67}"/>
    <hyperlink ref="B173" r:id="rId681" display="https://fbref.com/en/players/96cf7b61/Wes-Foderingham" xr:uid="{0FC34709-D9F6-4F8E-8239-52495215BCB3}"/>
    <hyperlink ref="C173" r:id="rId682" display="https://fbref.com/en/country/ENG/England-Football" xr:uid="{4B02DA6A-AE36-44DC-9F36-68E5E27FF5A4}"/>
    <hyperlink ref="E173" r:id="rId683" display="https://fbref.com/en/squads/1df6b87e/Sheffield-United-Stats" xr:uid="{186325E9-3E09-40D5-B627-5D9A2648FEAE}"/>
    <hyperlink ref="AD173" r:id="rId684" display="https://fbref.com/en/players/96cf7b61/matchlogs/2023-2024/summary/Wes-Foderingham-Match-Logs" xr:uid="{0919A572-C193-43AA-BC9A-31B5A7015A55}"/>
    <hyperlink ref="B174" r:id="rId685" display="https://fbref.com/en/players/82927de4/Pablo-Fornals" xr:uid="{F004CD4A-E90F-4413-B7E0-06945F71B3DE}"/>
    <hyperlink ref="C174" r:id="rId686" display="https://fbref.com/en/country/ESP/Spain-Football" xr:uid="{12F0F7E3-12FB-4B86-9DCC-3FB1247FED9D}"/>
    <hyperlink ref="E174" r:id="rId687" display="https://fbref.com/en/squads/7c21e445/West-Ham-United-Stats" xr:uid="{33B055E5-2CDD-4C9C-8935-EDACAC4D7A15}"/>
    <hyperlink ref="AD174" r:id="rId688" display="https://fbref.com/en/players/82927de4/matchlogs/2023-2024/summary/Pablo-Fornals-Match-Logs" xr:uid="{878347AB-C3D6-429E-90B5-A9389F6FF0A1}"/>
    <hyperlink ref="B175" r:id="rId689" display="https://fbref.com/en/players/c3e39f12/Fraser-Forster" xr:uid="{8A18E8BF-8FED-41F9-ABB3-3974E51B3B74}"/>
    <hyperlink ref="C175" r:id="rId690" display="https://fbref.com/en/country/ENG/England-Football" xr:uid="{57FDC77C-5394-4BB3-9199-EC8175A1F535}"/>
    <hyperlink ref="E175" r:id="rId691" display="https://fbref.com/en/squads/361ca564/Tottenham-Hotspur-Stats" xr:uid="{302D52F8-2C24-43FF-91D6-1671E0EB4789}"/>
    <hyperlink ref="AD175" r:id="rId692" display="https://fbref.com/en/players/c3e39f12/matchlogs/2023-2024/summary/Fraser-Forster-Match-Logs" xr:uid="{18A4D97E-54EE-4A82-8583-2D518521B568}"/>
    <hyperlink ref="B176" r:id="rId693" display="https://fbref.com/en/players/f84a807c/Lyle-Foster" xr:uid="{A6E0A113-4C38-4FEC-8087-A87AEA5C344C}"/>
    <hyperlink ref="C176" r:id="rId694" display="https://fbref.com/en/country/RSA/South-Africa-Football" xr:uid="{1904B1CC-3AAF-4D79-B9C9-D82C04CFB063}"/>
    <hyperlink ref="E176" r:id="rId695" display="https://fbref.com/en/squads/943e8050/Burnley-Stats" xr:uid="{F99072D6-D0DA-4F1D-9067-CF73250D5D0C}"/>
    <hyperlink ref="AD176" r:id="rId696" display="https://fbref.com/en/players/f84a807c/matchlogs/2023-2024/summary/Lyle-Foster-Match-Logs" xr:uid="{B2038D97-27E3-4EF4-B26F-106DBE90BBAE}"/>
    <hyperlink ref="B177" r:id="rId697" display="https://fbref.com/en/players/38c29201/Aidan-Francis" xr:uid="{D30E0B33-2711-4FA2-85E4-32B197FF09A3}"/>
    <hyperlink ref="C177" r:id="rId698" display="https://fbref.com/en/country/ENG/England-Football" xr:uid="{7FC01013-0578-4A84-AD25-5093F05B004E}"/>
    <hyperlink ref="E177" r:id="rId699" display="https://fbref.com/en/squads/e297cd13/Luton-Town-Stats" xr:uid="{EAC4DDB7-DB95-444C-B512-BA180DF6DF02}"/>
    <hyperlink ref="AD177" r:id="rId700" display="https://fbref.com/en/players/38c29201/matchlogs/2023-2024/summary/Aidan-Francis-Match-Logs" xr:uid="{ABE37C1D-7C48-4A65-8727-2E639D7DDF14}"/>
    <hyperlink ref="B178" r:id="rId701" display="https://fbref.com/en/players/6722d4f0/Tyrese-Francois" xr:uid="{CE189F41-F9E7-4F85-809E-26A9997536A9}"/>
    <hyperlink ref="C178" r:id="rId702" display="https://fbref.com/en/country/AUS/Australia-Football" xr:uid="{BA868AE6-3B7F-4BDC-A814-B012D2ADF382}"/>
    <hyperlink ref="E178" r:id="rId703" display="https://fbref.com/en/squads/fd962109/Fulham-Stats" xr:uid="{59546800-7F7E-4994-A7C8-8C4010C12E16}"/>
    <hyperlink ref="AD178" r:id="rId704" display="https://fbref.com/en/players/6722d4f0/matchlogs/2023-2024/summary/Tyrese-Francois-Match-Logs" xr:uid="{83921CF2-C68D-4A1C-96D5-1EDD100EBB16}"/>
    <hyperlink ref="B179" r:id="rId705" display="https://fbref.com/en/players/00b77ecf/Nathan-Fraser" xr:uid="{6B650734-7BB5-408F-A124-2EFEE4C9BEE9}"/>
    <hyperlink ref="C179" r:id="rId706" display="https://fbref.com/en/country/IRL/Republic-of-Ireland-Football" xr:uid="{4A92D67A-7322-459C-B38C-22E3AB008951}"/>
    <hyperlink ref="E179" r:id="rId707" display="https://fbref.com/en/squads/8cec06e1/Wolverhampton-Wanderers-Stats" xr:uid="{842A0849-8064-4DA3-BEDA-A20EF9482E8A}"/>
    <hyperlink ref="AD179" r:id="rId708" display="https://fbref.com/en/players/00b77ecf/matchlogs/2023-2024/summary/Nathan-Fraser-Match-Logs" xr:uid="{02594A98-1ED8-4343-8DDE-A1AB99205075}"/>
    <hyperlink ref="B180" r:id="rId709" display="https://fbref.com/en/players/98d2c2c4/Remo-Freuler" xr:uid="{59E5BBDE-23BD-4DDA-9921-FBEF397AF770}"/>
    <hyperlink ref="C180" r:id="rId710" display="https://fbref.com/en/country/SUI/Switzerland-Football" xr:uid="{D131F084-1A1E-4483-AB2A-F4A941459B65}"/>
    <hyperlink ref="E180" r:id="rId711" display="https://fbref.com/en/squads/e4a775cb/Nottingham-Forest-Stats" xr:uid="{89322635-8493-4767-B189-7E6D62378233}"/>
    <hyperlink ref="AD180" r:id="rId712" display="https://fbref.com/en/players/98d2c2c4/matchlogs/2023-2024/summary/Remo-Freuler-Match-Logs" xr:uid="{5C1FAA71-023D-41EB-BB97-DA7614279AA2}"/>
    <hyperlink ref="B181" r:id="rId713" display="https://fbref.com/en/players/1971591f/Cody-Gakpo" xr:uid="{2433061F-DB24-4F14-B956-18ACE0B92A66}"/>
    <hyperlink ref="C181" r:id="rId714" display="https://fbref.com/en/country/NED/Netherlands-Football" xr:uid="{E86C5F3F-CDCE-4495-B68F-6295B42F1D39}"/>
    <hyperlink ref="E181" r:id="rId715" display="https://fbref.com/en/squads/822bd0ba/Liverpool-Stats" xr:uid="{1F265E11-D5C8-454E-9254-80DD9FA1DCA0}"/>
    <hyperlink ref="AD181" r:id="rId716" display="https://fbref.com/en/players/1971591f/matchlogs/2023-2024/summary/Cody-Gakpo-Match-Logs" xr:uid="{703B8C77-6FC7-46B7-8077-92ED75D23DD0}"/>
    <hyperlink ref="B182" r:id="rId717" display="https://fbref.com/en/players/c2731c10/Conor-Gallagher" xr:uid="{1B1564F4-588D-437A-BF40-D51A0929F5A2}"/>
    <hyperlink ref="C182" r:id="rId718" display="https://fbref.com/en/country/ENG/England-Football" xr:uid="{0AD20374-0231-4421-A25C-041AF0356D43}"/>
    <hyperlink ref="E182" r:id="rId719" display="https://fbref.com/en/squads/cff3d9bb/Chelsea-Stats" xr:uid="{7F6C38C0-F834-438B-8B50-192F81D6628F}"/>
    <hyperlink ref="AD182" r:id="rId720" display="https://fbref.com/en/players/c2731c10/matchlogs/2023-2024/summary/Conor-Gallagher-Match-Logs" xr:uid="{9745885B-2E8D-408C-B2DD-727C989554AE}"/>
    <hyperlink ref="B183" r:id="rId721" display="https://fbref.com/en/players/72c812f3/Idrissa-Gana-Gueye" xr:uid="{533508DF-90B3-4519-AF3A-5FACF4BE7F1E}"/>
    <hyperlink ref="C183" r:id="rId722" display="https://fbref.com/en/country/SEN/Senegal-Football" xr:uid="{D683ECC4-D099-4435-A37A-94D76EB5A63B}"/>
    <hyperlink ref="E183" r:id="rId723" display="https://fbref.com/en/squads/d3fd31cc/Everton-Stats" xr:uid="{3945079A-E1E0-4B88-A3A8-776E883C3CA0}"/>
    <hyperlink ref="AD183" r:id="rId724" display="https://fbref.com/en/players/72c812f3/matchlogs/2023-2024/summary/Idrissa-Gana-Gueye-Match-Logs" xr:uid="{E8211BFF-82EF-4898-A4B1-F1318A5614EA}"/>
    <hyperlink ref="B184" r:id="rId725" display="https://fbref.com/en/players/7aa8adfe/Alejandro-Garnacho" xr:uid="{2EE0753C-934F-4DDB-B042-2EDCFEBE77BE}"/>
    <hyperlink ref="C184" r:id="rId726" display="https://fbref.com/en/country/ARG/Argentina-Football" xr:uid="{992317EC-5E2D-45DA-8FFC-FC3C935F01B8}"/>
    <hyperlink ref="E184" r:id="rId727" display="https://fbref.com/en/squads/19538871/Manchester-United-Stats" xr:uid="{39052CEA-905E-414A-A958-78E2D47DE1CF}"/>
    <hyperlink ref="AD184" r:id="rId728" display="https://fbref.com/en/players/7aa8adfe/matchlogs/2023-2024/summary/Alejandro-Garnacho-Match-Logs" xr:uid="{E2E30F69-E81C-4912-88E1-F9BA4CA8C217}"/>
    <hyperlink ref="B185" r:id="rId729" display="https://fbref.com/en/players/4e015693/James-Garner" xr:uid="{5A06CBB9-33F1-4DC5-B3DF-D813A6E9D373}"/>
    <hyperlink ref="C185" r:id="rId730" display="https://fbref.com/en/country/ENG/England-Football" xr:uid="{C212FCE9-BEAA-4A4A-B44A-14A932C48F41}"/>
    <hyperlink ref="E185" r:id="rId731" display="https://fbref.com/en/squads/d3fd31cc/Everton-Stats" xr:uid="{BC0C75A8-E0F2-4536-9958-74EA9B9308BB}"/>
    <hyperlink ref="AD185" r:id="rId732" display="https://fbref.com/en/players/4e015693/matchlogs/2023-2024/summary/James-Garner-Match-Logs" xr:uid="{6FD27AA1-B7E1-43D7-8496-3DAE4763B77D}"/>
    <hyperlink ref="B186" r:id="rId733" display="https://fbref.com/en/players/f7b1d4e0/Saman-Ghoddos" xr:uid="{AE762CAA-F637-4F03-8195-8779EF184B9E}"/>
    <hyperlink ref="C186" r:id="rId734" display="https://fbref.com/en/country/IRN/Iran-Football" xr:uid="{4714735C-713A-44DD-A3C1-281828A7E0DA}"/>
    <hyperlink ref="E186" r:id="rId735" display="https://fbref.com/en/squads/cd051869/Brentford-Stats" xr:uid="{E4109C09-C4BA-4B62-AAAB-1782F769772C}"/>
    <hyperlink ref="AD186" r:id="rId736" display="https://fbref.com/en/players/f7b1d4e0/matchlogs/2023-2024/summary/Saman-Ghoddos-Match-Logs" xr:uid="{9AA4B71C-302C-4EF3-8715-95E6E9CEBDE8}"/>
    <hyperlink ref="B187" r:id="rId737" display="https://fbref.com/en/players/32f60ed8/Morgan-Gibbs-White" xr:uid="{AA2EFE78-7F79-4058-9EE1-C4C5AEAEB0E9}"/>
    <hyperlink ref="C187" r:id="rId738" display="https://fbref.com/en/country/ENG/England-Football" xr:uid="{1731EEFB-3318-4D69-AB9B-4F6982E1648D}"/>
    <hyperlink ref="E187" r:id="rId739" display="https://fbref.com/en/squads/e4a775cb/Nottingham-Forest-Stats" xr:uid="{7BD84C83-0454-486D-BCAB-83E3B12DEF76}"/>
    <hyperlink ref="AD187" r:id="rId740" display="https://fbref.com/en/players/32f60ed8/matchlogs/2023-2024/summary/Morgan-Gibbs-White-Match-Logs" xr:uid="{42ED3017-3880-473E-BFE1-71CD40566C81}"/>
    <hyperlink ref="B188" r:id="rId741" display="https://fbref.com/en/players/d91f104d/Alfie-Gilchrist" xr:uid="{EF10A75B-987D-4A02-8F7F-7D91232E02ED}"/>
    <hyperlink ref="C188" r:id="rId742" display="https://fbref.com/en/country/ENG/England-Football" xr:uid="{6449F63E-C835-4D6C-8D7E-FF84F3C718A7}"/>
    <hyperlink ref="E188" r:id="rId743" display="https://fbref.com/en/squads/cff3d9bb/Chelsea-Stats" xr:uid="{C7F45FE2-96C2-417E-9921-00E46E7B8316}"/>
    <hyperlink ref="AD188" r:id="rId744" display="https://fbref.com/en/players/d91f104d/matchlogs/2023-2024/summary/Alfie-Gilchrist-Match-Logs" xr:uid="{B148104B-BE38-47A9-A26F-B5A3E7CCC94C}"/>
    <hyperlink ref="B189" r:id="rId745" display="https://fbref.com/en/players/df10e27c/Billy-Gilmour" xr:uid="{B0CF5391-6302-490E-9116-E95046899FBB}"/>
    <hyperlink ref="C189" r:id="rId746" display="https://fbref.com/en/country/SCO/Scotland-Football" xr:uid="{0BD03AB7-9DF6-4281-A691-C465F931660F}"/>
    <hyperlink ref="E189" r:id="rId747" display="https://fbref.com/en/squads/d07537b9/Brighton-and-Hove-Albion-Stats" xr:uid="{90FFE7A2-7887-4FF2-B4EB-ADB3659DD3BA}"/>
    <hyperlink ref="AD189" r:id="rId748" display="https://fbref.com/en/players/df10e27c/matchlogs/2023-2024/summary/Billy-Gilmour-Match-Logs" xr:uid="{274C03D8-0A3A-4975-9B19-9AB14F9E0F1A}"/>
    <hyperlink ref="B190" r:id="rId749" display="https://fbref.com/en/players/9f7c837d/Ben-Godfrey" xr:uid="{385AEFEC-AD69-474B-A536-72E197FAC2B1}"/>
    <hyperlink ref="C190" r:id="rId750" display="https://fbref.com/en/country/ENG/England-Football" xr:uid="{37BD84E5-81FD-4269-A9AF-111A8012DE66}"/>
    <hyperlink ref="E190" r:id="rId751" display="https://fbref.com/en/squads/d3fd31cc/Everton-Stats" xr:uid="{E5D8883E-1F16-43B0-8DEF-1133BB667C99}"/>
    <hyperlink ref="AD190" r:id="rId752" display="https://fbref.com/en/players/9f7c837d/matchlogs/2023-2024/summary/Ben-Godfrey-Match-Logs" xr:uid="{480E371C-ECB5-499E-B20D-36A6EEDACED0}"/>
    <hyperlink ref="B191" r:id="rId753" display="https://fbref.com/en/players/1961b2aa/Andre-Gomes" xr:uid="{B9D7F9EB-02DE-44A0-BD7A-DB5538C67B69}"/>
    <hyperlink ref="C191" r:id="rId754" display="https://fbref.com/en/country/POR/Portugal-Football" xr:uid="{8A45B4C1-3C21-4B5D-AAC3-782BA70BC988}"/>
    <hyperlink ref="E191" r:id="rId755" display="https://fbref.com/en/squads/d3fd31cc/Everton-Stats" xr:uid="{EE7D912F-3F67-449A-8B2A-6D3069923173}"/>
    <hyperlink ref="AD191" r:id="rId756" display="https://fbref.com/en/players/1961b2aa/matchlogs/2023-2024/summary/Andre-Gomes-Match-Logs" xr:uid="{6C142D2B-C0E6-4BEC-8250-E5790ACDDA63}"/>
    <hyperlink ref="B192" r:id="rId757" display="https://fbref.com/en/players/8b57ad2c/Joao-Gomes" xr:uid="{28377739-D11E-452A-AFD1-5BD804D2A64E}"/>
    <hyperlink ref="C192" r:id="rId758" display="https://fbref.com/en/country/BRA/Brazil-Football" xr:uid="{31D125B0-7123-498D-BA53-7E7104B2AF70}"/>
    <hyperlink ref="E192" r:id="rId759" display="https://fbref.com/en/squads/8cec06e1/Wolverhampton-Wanderers-Stats" xr:uid="{8BCCA1D2-44E1-411C-98E3-316B9C93163A}"/>
    <hyperlink ref="AD192" r:id="rId760" display="https://fbref.com/en/players/8b57ad2c/matchlogs/2023-2024/summary/Joao-Gomes-Match-Logs" xr:uid="{AA6B5443-0BC9-4E8F-A8D1-1A3760C5664E}"/>
    <hyperlink ref="B193" r:id="rId761" display="https://fbref.com/en/players/f0caab96/Toti-Gomes" xr:uid="{9EAD8698-A75A-4D86-B840-8C9D908BB3FB}"/>
    <hyperlink ref="C193" r:id="rId762" display="https://fbref.com/en/country/POR/Portugal-Football" xr:uid="{B9A7EEBC-952D-4812-8EC9-FFAAD4DB4978}"/>
    <hyperlink ref="E193" r:id="rId763" display="https://fbref.com/en/squads/8cec06e1/Wolverhampton-Wanderers-Stats" xr:uid="{A34FDCDB-F475-4279-AE73-471D00F7B49F}"/>
    <hyperlink ref="AD193" r:id="rId764" display="https://fbref.com/en/players/f0caab96/matchlogs/2023-2024/summary/Toti-Gomes-Match-Logs" xr:uid="{87EDF4B7-372B-44D6-AC96-99284AC60E64}"/>
    <hyperlink ref="B194" r:id="rId765" display="https://fbref.com/en/players/7a11550b/Joe-Gomez" xr:uid="{C1108C1B-D973-46BD-88FA-C0F1B02BF53F}"/>
    <hyperlink ref="C194" r:id="rId766" display="https://fbref.com/en/country/ENG/England-Football" xr:uid="{AEC5826D-D3CD-4D2E-B43D-4EEE330BC361}"/>
    <hyperlink ref="E194" r:id="rId767" display="https://fbref.com/en/squads/822bd0ba/Liverpool-Stats" xr:uid="{631A9A90-8FD7-45BA-B679-8B34B79D339F}"/>
    <hyperlink ref="AD194" r:id="rId768" display="https://fbref.com/en/players/7a11550b/matchlogs/2023-2024/summary/Joe-Gomez-Match-Logs" xr:uid="{19A252CA-25DF-4804-869C-10447823B49F}"/>
    <hyperlink ref="B195" r:id="rId769" display="https://fbref.com/en/players/01e5f06e/Sergio-Gomez" xr:uid="{EA69F08A-A3AA-4ECC-B4A3-7CF579A070E0}"/>
    <hyperlink ref="C195" r:id="rId770" display="https://fbref.com/en/country/ESP/Spain-Football" xr:uid="{4A45AFC8-16E7-4F27-A070-43CA7A6B1E0E}"/>
    <hyperlink ref="E195" r:id="rId771" display="https://fbref.com/en/squads/b8fd03ef/Manchester-City-Stats" xr:uid="{9D434499-BC13-4B0E-876C-E12CA73546EA}"/>
    <hyperlink ref="AD195" r:id="rId772" display="https://fbref.com/en/players/01e5f06e/matchlogs/2023-2024/summary/Sergio-Gomez-Match-Logs" xr:uid="{A72000B9-7B01-4F6C-BE1F-50AB0B8717BA}"/>
    <hyperlink ref="B196" r:id="rId773" display="https://fbref.com/en/players/7e5bebeb/Enso-Gonzalez" xr:uid="{4AD19FA2-24B6-4FE1-819A-117CD08DB092}"/>
    <hyperlink ref="C196" r:id="rId774" display="https://fbref.com/en/country/PAR/Paraguay-Football" xr:uid="{5509B321-1C0D-45D9-AF18-63FD89C50FEA}"/>
    <hyperlink ref="E196" r:id="rId775" display="https://fbref.com/en/squads/8cec06e1/Wolverhampton-Wanderers-Stats" xr:uid="{2BD6C9BF-F000-4F3A-BF57-ED01A7A3F1A3}"/>
    <hyperlink ref="AD196" r:id="rId776" display="https://fbref.com/en/players/7e5bebeb/matchlogs/2023-2024/summary/Enso-Gonzalez-Match-Logs" xr:uid="{17F8F709-7654-42FD-9A52-BDE53C61FD5C}"/>
    <hyperlink ref="B197" r:id="rId777" display="https://fbref.com/en/players/2bd83368/Anthony-Gordon" xr:uid="{50FC0683-8DE3-49C2-BFFE-6042530382C1}"/>
    <hyperlink ref="C197" r:id="rId778" display="https://fbref.com/en/country/ENG/England-Football" xr:uid="{92F07197-E5DE-44AC-AFC6-5FD1538755C4}"/>
    <hyperlink ref="E197" r:id="rId779" display="https://fbref.com/en/squads/b2b47a98/Newcastle-United-Stats" xr:uid="{DA5A3A63-1ED3-4A1C-BB41-4D8023A7E9AD}"/>
    <hyperlink ref="AD197" r:id="rId780" display="https://fbref.com/en/players/2bd83368/matchlogs/2023-2024/summary/Anthony-Gordon-Match-Logs" xr:uid="{151DA993-DAA5-45B9-9250-B8CD78B9D414}"/>
    <hyperlink ref="B198" r:id="rId781" display="https://fbref.com/en/players/d7e24aa1/John-Kymani-Gordon" xr:uid="{321B80C8-0CB2-4351-9640-12BCD1435362}"/>
    <hyperlink ref="C198" r:id="rId782" display="https://fbref.com/en/country/ENG/England-Football" xr:uid="{BA2B693B-9D8C-4BF2-975F-8B7ADD3B5D50}"/>
    <hyperlink ref="E198" r:id="rId783" display="https://fbref.com/en/squads/47c64c55/Crystal-Palace-Stats" xr:uid="{CEBA5E8C-B0A7-492B-8B45-D79F9A095A4F}"/>
    <hyperlink ref="AD198" r:id="rId784" display="https://fbref.com/en/players/d7e24aa1/matchlogs/2023-2024/summary/John-Kymani-Gordon-Match-Logs" xr:uid="{52469608-E88A-42BA-90DB-1BCBB3BC102C}"/>
    <hyperlink ref="B199" r:id="rId785" display="https://fbref.com/en/players/861e9b3b/Daniel-Gore" xr:uid="{B6A3D92C-5366-43FF-AA46-99C9E7CB3C42}"/>
    <hyperlink ref="C199" r:id="rId786" display="https://fbref.com/en/country/ENG/England-Football" xr:uid="{A6F79E1A-ACE3-458A-8C03-D97CF2FDFACE}"/>
    <hyperlink ref="E199" r:id="rId787" display="https://fbref.com/en/squads/19538871/Manchester-United-Stats" xr:uid="{F1C8E286-C63F-4A02-9486-1FAFB62A55ED}"/>
    <hyperlink ref="AD199" r:id="rId788" display="https://fbref.com/en/players/861e9b3b/matchlogs/2023-2024/summary/Daniel-Gore-Match-Logs" xr:uid="{9AD02D2E-D929-4157-B2DD-D41965FACA7A}"/>
    <hyperlink ref="B200" r:id="rId789" display="https://fbref.com/en/players/b8e740fb/Ryan-Gravenberch" xr:uid="{6B07357E-413C-40E1-A8D4-DA470FDCA040}"/>
    <hyperlink ref="C200" r:id="rId790" display="https://fbref.com/en/country/NED/Netherlands-Football" xr:uid="{46996EF7-63F9-4565-B9F7-E47D74F42E57}"/>
    <hyperlink ref="E200" r:id="rId791" display="https://fbref.com/en/squads/822bd0ba/Liverpool-Stats" xr:uid="{ADD065C9-1B98-4B3C-9D2A-D234F5EAB917}"/>
    <hyperlink ref="AD200" r:id="rId792" display="https://fbref.com/en/players/b8e740fb/matchlogs/2023-2024/summary/Ryan-Gravenberch-Match-Logs" xr:uid="{36C5011D-4174-4861-AD28-60EBE2CEDCF9}"/>
    <hyperlink ref="B201" r:id="rId793" display="https://fbref.com/en/players/b0b4fd3e/Jack-Grealish" xr:uid="{1438B34C-5ADE-47A5-BB89-8A2CC53E1CBA}"/>
    <hyperlink ref="C201" r:id="rId794" display="https://fbref.com/en/country/ENG/England-Football" xr:uid="{9960D850-05B8-4B82-90A6-E005201CC00A}"/>
    <hyperlink ref="E201" r:id="rId795" display="https://fbref.com/en/squads/b8fd03ef/Manchester-City-Stats" xr:uid="{C7158D03-1990-417C-BD85-54B46017AA95}"/>
    <hyperlink ref="AD201" r:id="rId796" display="https://fbref.com/en/players/b0b4fd3e/matchlogs/2023-2024/summary/Jack-Grealish-Match-Logs" xr:uid="{DD4C8580-8D23-4963-958E-2D7F59752A7F}"/>
    <hyperlink ref="B202" r:id="rId797" display="https://fbref.com/en/players/7eda24fe/Ben-Greenwood" xr:uid="{CED7D5B7-D126-4ABD-AC5C-60A16DE158DE}"/>
    <hyperlink ref="C202" r:id="rId798" display="https://fbref.com/en/country/IRL/Republic-of-Ireland-Football" xr:uid="{8DA35E8B-44B1-4A8D-B2CF-EBE90F801EF2}"/>
    <hyperlink ref="E202" r:id="rId799" display="https://fbref.com/en/squads/4ba7cbea/Bournemouth-Stats" xr:uid="{5EAC3930-6D16-45EB-996E-D97D0249E0ED}"/>
    <hyperlink ref="AD202" r:id="rId800" display="https://fbref.com/en/players/7eda24fe/matchlogs/2023-2024/summary/Ben-Greenwood-Match-Logs" xr:uid="{416C66CF-4B83-41E7-8E8F-2D08E8809B74}"/>
    <hyperlink ref="B203" r:id="rId801" display="https://fbref.com/en/players/8aec0537/Pascal-Gross" xr:uid="{CEE06391-99C2-4D77-9A20-58DE478F5CCB}"/>
    <hyperlink ref="C203" r:id="rId802" display="https://fbref.com/en/country/GER/Germany-Football" xr:uid="{7B71104F-F4A8-4682-9697-09703DE98808}"/>
    <hyperlink ref="E203" r:id="rId803" display="https://fbref.com/en/squads/d07537b9/Brighton-and-Hove-Albion-Stats" xr:uid="{9ECD9B0E-8405-4196-8B64-F3B3CB55FDBE}"/>
    <hyperlink ref="AD203" r:id="rId804" display="https://fbref.com/en/players/8aec0537/matchlogs/2023-2024/summary/Pascal-Gross-Match-Logs" xr:uid="{825297A6-C78E-4E92-95CA-EECCC31A5D33}"/>
    <hyperlink ref="B204" r:id="rId805" display="https://fbref.com/en/players/d0706b27/Marc-Guehi" xr:uid="{D6810473-E95A-4201-BC23-269B94527306}"/>
    <hyperlink ref="C204" r:id="rId806" display="https://fbref.com/en/country/ENG/England-Football" xr:uid="{4B95008C-08FD-4FEC-BD11-B1BB1984BD89}"/>
    <hyperlink ref="E204" r:id="rId807" display="https://fbref.com/en/squads/47c64c55/Crystal-Palace-Stats" xr:uid="{4F3E9CB1-B576-4131-B830-A58F01BCF035}"/>
    <hyperlink ref="AD204" r:id="rId808" display="https://fbref.com/en/players/d0706b27/matchlogs/2023-2024/summary/Marc-Guehi-Match-Logs" xr:uid="{A46CD93A-EE33-42A8-9AE0-57FC3AAEA15B}"/>
    <hyperlink ref="B205" r:id="rId809" display="https://fbref.com/en/players/82518f62/Bruno-Guimaraes" xr:uid="{B5F2F9FC-53F9-4A40-B386-2A39CE77B699}"/>
    <hyperlink ref="C205" r:id="rId810" display="https://fbref.com/en/country/BRA/Brazil-Football" xr:uid="{08AEC449-BBD4-40CE-964B-8DF4173DD43B}"/>
    <hyperlink ref="E205" r:id="rId811" display="https://fbref.com/en/squads/b2b47a98/Newcastle-United-Stats" xr:uid="{2F72CC4C-1A13-4551-854F-4036C7037444}"/>
    <hyperlink ref="AD205" r:id="rId812" display="https://fbref.com/en/players/82518f62/matchlogs/2023-2024/summary/Bruno-Guimaraes-Match-Logs" xr:uid="{A6C84870-6B78-47CC-A080-1DA0C0CF4F73}"/>
    <hyperlink ref="B206" r:id="rId813" display="https://fbref.com/en/players/d56b9520/Malo-Gusto" xr:uid="{C1AE1B1D-45CF-485F-B7F8-3F1B79A042B1}"/>
    <hyperlink ref="C206" r:id="rId814" display="https://fbref.com/en/country/FRA/France-Football" xr:uid="{E7E026AB-8EF5-4D1F-90D9-A3B48BE26BEB}"/>
    <hyperlink ref="E206" r:id="rId815" display="https://fbref.com/en/squads/cff3d9bb/Chelsea-Stats" xr:uid="{74443440-E96F-43F8-A3E3-F63491FD8EF1}"/>
    <hyperlink ref="AD206" r:id="rId816" display="https://fbref.com/en/players/d56b9520/matchlogs/2023-2024/summary/Malo-Gusto-Match-Logs" xr:uid="{CC29A3C8-0E38-4063-B584-255CB5BD8AAE}"/>
    <hyperlink ref="B207" r:id="rId817" display="https://fbref.com/en/players/5ad50391/Josko-Gvardiol" xr:uid="{14F2162C-A363-411B-9A53-39B593DC36C8}"/>
    <hyperlink ref="C207" r:id="rId818" display="https://fbref.com/en/country/CRO/Croatia-Football" xr:uid="{BB1BC056-267A-4A56-9143-B0DDC79FC57A}"/>
    <hyperlink ref="E207" r:id="rId819" display="https://fbref.com/en/squads/b8fd03ef/Manchester-City-Stats" xr:uid="{A5416603-1FD8-4944-B8F8-64201724EB83}"/>
    <hyperlink ref="AD207" r:id="rId820" display="https://fbref.com/en/players/5ad50391/matchlogs/2023-2024/summary/Josko-Gvardiol-Match-Logs" xr:uid="{662545E2-2C06-4B47-8F4F-B92FC6632C16}"/>
    <hyperlink ref="B208" r:id="rId821" display="https://fbref.com/en/players/1f44ac21/Erling-Haaland" xr:uid="{EA5E0728-2C79-456D-A436-5191FA765931}"/>
    <hyperlink ref="C208" r:id="rId822" display="https://fbref.com/en/country/NOR/Norway-Football" xr:uid="{A4A2E886-689D-4868-8C68-2720DA4E4F82}"/>
    <hyperlink ref="E208" r:id="rId823" display="https://fbref.com/en/squads/b8fd03ef/Manchester-City-Stats" xr:uid="{06D46587-B7FF-4EFC-999C-0C93AB6A3CFA}"/>
    <hyperlink ref="AD208" r:id="rId824" display="https://fbref.com/en/players/1f44ac21/matchlogs/2023-2024/summary/Erling-Haaland-Match-Logs" xr:uid="{9CA6738F-9F4A-4423-A97E-7F182C040C42}"/>
    <hyperlink ref="B209" r:id="rId825" display="https://fbref.com/en/players/a7588cdc/Antwoine-Hackford" xr:uid="{B52C0709-DCF0-41CC-B37E-2CE7CD917B09}"/>
    <hyperlink ref="C209" r:id="rId826" display="https://fbref.com/en/country/ENG/England-Football" xr:uid="{0070636A-301C-48E1-96AE-9807FCDDCF9F}"/>
    <hyperlink ref="E209" r:id="rId827" display="https://fbref.com/en/squads/1df6b87e/Sheffield-United-Stats" xr:uid="{7DB807D6-3E27-4357-8F08-28512A36FC6B}"/>
    <hyperlink ref="AD209" r:id="rId828" display="https://fbref.com/en/players/a7588cdc/matchlogs/2023-2024/summary/Antwoine-Hackford-Match-Logs" xr:uid="{A45D2D63-8B9E-40F4-B903-D56073C743E1}"/>
    <hyperlink ref="B210" r:id="rId829" display="https://fbref.com/en/players/da011f18/Lewis-Hall" xr:uid="{ADB11C5D-278D-49C3-B516-E0D08EBC3295}"/>
    <hyperlink ref="C210" r:id="rId830" display="https://fbref.com/en/country/ENG/England-Football" xr:uid="{23E0F1AC-EB66-46AF-8206-712452A927F4}"/>
    <hyperlink ref="E210" r:id="rId831" display="https://fbref.com/en/squads/b2b47a98/Newcastle-United-Stats" xr:uid="{AC6E6A1A-FCB9-4979-BD88-31A5127F18A0}"/>
    <hyperlink ref="AD210" r:id="rId832" display="https://fbref.com/en/players/da011f18/matchlogs/2023-2024/summary/Lewis-Hall-Match-Logs" xr:uid="{FD58F45B-78DA-4503-8A70-4419D6736FBB}"/>
    <hyperlink ref="B211" r:id="rId833" display="https://fbref.com/en/players/eebacc07/Gustavo-Hamer" xr:uid="{B6AB8C55-C3DC-4DC5-9A2D-F7A6823EE650}"/>
    <hyperlink ref="C211" r:id="rId834" display="https://fbref.com/en/country/NED/Netherlands-Football" xr:uid="{7F5BD0B6-7501-43AA-919A-582809EFF3C5}"/>
    <hyperlink ref="E211" r:id="rId835" display="https://fbref.com/en/squads/1df6b87e/Sheffield-United-Stats" xr:uid="{1A8F6CD6-FA58-4C70-919E-6D40BCDD534A}"/>
    <hyperlink ref="AD211" r:id="rId836" display="https://fbref.com/en/players/eebacc07/matchlogs/2023-2024/summary/Gustavo-Hamer-Match-Logs" xr:uid="{A105C7D6-DAE3-46B7-BF03-6BB5419202E7}"/>
    <hyperlink ref="B212" r:id="rId837" display="https://fbref.com/en/players/8c3078cd/Luke-Harris" xr:uid="{E8860C93-2E02-44B6-8547-6FA6C3D0A38B}"/>
    <hyperlink ref="C212" r:id="rId838" display="https://fbref.com/en/country/WAL/Wales-Football" xr:uid="{01C65B07-2542-447E-B7EB-9E28D2AC1492}"/>
    <hyperlink ref="E212" r:id="rId839" display="https://fbref.com/en/squads/fd962109/Fulham-Stats" xr:uid="{80D4E008-71DA-4D3A-B25F-605E30716B4C}"/>
    <hyperlink ref="AD212" r:id="rId840" display="https://fbref.com/en/players/8c3078cd/matchlogs/2023-2024/summary/Luke-Harris-Match-Logs" xr:uid="{EAF9D02D-D1EB-4324-B2A5-499EA18E266D}"/>
    <hyperlink ref="B213" r:id="rId841" display="https://fbref.com/en/players/fed7cb61/Kai-Havertz" xr:uid="{FFBDE44B-6D64-47F9-914B-1B5F12BDE127}"/>
    <hyperlink ref="C213" r:id="rId842" display="https://fbref.com/en/country/GER/Germany-Football" xr:uid="{68F2A75E-0F87-452F-A678-303981D968C6}"/>
    <hyperlink ref="E213" r:id="rId843" display="https://fbref.com/en/squads/18bb7c10/Arsenal-Stats" xr:uid="{0388DBCC-504F-446A-93C8-B4AEEC1895D9}"/>
    <hyperlink ref="AD213" r:id="rId844" display="https://fbref.com/en/players/fed7cb61/matchlogs/2023-2024/summary/Kai-Havertz-Match-Logs" xr:uid="{5A6ADAB1-D1FB-4079-AA48-A74CD6DE44FC}"/>
    <hyperlink ref="B214" r:id="rId845" display="https://fbref.com/en/players/4fd08daa/Jan-Paul-van-Hecke" xr:uid="{40AA2FE0-DCED-4493-93E7-F6C03702816D}"/>
    <hyperlink ref="C214" r:id="rId846" display="https://fbref.com/en/country/NED/Netherlands-Football" xr:uid="{4BD3E5BD-9738-4207-9935-77AB6E11F87D}"/>
    <hyperlink ref="E214" r:id="rId847" display="https://fbref.com/en/squads/d07537b9/Brighton-and-Hove-Albion-Stats" xr:uid="{E516F4F7-AA04-4C7B-A8F5-16E2A2DBD19F}"/>
    <hyperlink ref="AD214" r:id="rId848" display="https://fbref.com/en/players/4fd08daa/matchlogs/2023-2024/summary/Jan-Paul-van-Hecke-Match-Logs" xr:uid="{7B97CA24-C54E-42DB-B7CB-38A318A39A25}"/>
    <hyperlink ref="B215" r:id="rId849" display="https://fbref.com/en/players/169fd162/Hwang-Hee-chan" xr:uid="{6A156A90-B83B-4057-9B89-811889219DC4}"/>
    <hyperlink ref="C215" r:id="rId850" display="https://fbref.com/en/country/KOR/Korea-Republic-Football" xr:uid="{5F5DA94C-E2B4-4268-B249-62D386201603}"/>
    <hyperlink ref="E215" r:id="rId851" display="https://fbref.com/en/squads/8cec06e1/Wolverhampton-Wanderers-Stats" xr:uid="{B7BA369B-F319-4A7D-AF42-D2320B66FCB9}"/>
    <hyperlink ref="AD215" r:id="rId852" display="https://fbref.com/en/players/169fd162/matchlogs/2023-2024/summary/Hwang-Hee-chan-Match-Logs" xr:uid="{6C382EC1-1A14-4027-AAFB-79B40B8F2C42}"/>
    <hyperlink ref="B216" r:id="rId853" display="https://fbref.com/en/players/e5a76dfe/Dean-Henderson" xr:uid="{3F5750F0-DC83-4CBB-A408-A3C26A39AE5F}"/>
    <hyperlink ref="C216" r:id="rId854" display="https://fbref.com/en/country/ENG/England-Football" xr:uid="{CF283ED1-DFB9-4D08-816B-F45743D585EF}"/>
    <hyperlink ref="E216" r:id="rId855" display="https://fbref.com/en/squads/19538871/Manchester-United-Stats" xr:uid="{757C45F3-8A43-4270-A118-548349E9E7E9}"/>
    <hyperlink ref="AD216" r:id="rId856" display="https://fbref.com/en/players/e5a76dfe/matchlogs/2023-2024/summary/Dean-Henderson-Match-Logs" xr:uid="{42E73A50-0819-4C55-843C-E9679D4A84DD}"/>
    <hyperlink ref="B217" r:id="rId857" display="https://fbref.com/en/players/e5a76dfe/Dean-Henderson" xr:uid="{DC2B6788-5CEB-4C03-B9C8-C86001FD8C19}"/>
    <hyperlink ref="C217" r:id="rId858" display="https://fbref.com/en/country/ENG/England-Football" xr:uid="{CDA316B5-6B63-4202-A87A-40E1E5E0DE05}"/>
    <hyperlink ref="E217" r:id="rId859" display="https://fbref.com/en/squads/47c64c55/Crystal-Palace-Stats" xr:uid="{9CB03E0D-A102-47DE-8A31-5C540D7921B8}"/>
    <hyperlink ref="AD217" r:id="rId860" display="https://fbref.com/en/players/e5a76dfe/matchlogs/2023-2024/summary/Dean-Henderson-Match-Logs" xr:uid="{673BD3C1-B008-4AD1-BD6C-1308BCB8E0E9}"/>
    <hyperlink ref="B218" r:id="rId861" display="https://fbref.com/en/players/8a3c1dc7/Rico-Henry" xr:uid="{B9F50FBB-3E00-401F-A20B-AE43DAE03E99}"/>
    <hyperlink ref="C218" r:id="rId862" display="https://fbref.com/en/country/ENG/England-Football" xr:uid="{FA895C36-3092-4C0B-B9AD-3746166BAD42}"/>
    <hyperlink ref="E218" r:id="rId863" display="https://fbref.com/en/squads/cd051869/Brentford-Stats" xr:uid="{F6C3EC29-D488-4B61-A0A5-3EA13D0EB012}"/>
    <hyperlink ref="AD218" r:id="rId864" display="https://fbref.com/en/players/8a3c1dc7/matchlogs/2023-2024/summary/Rico-Henry-Match-Logs" xr:uid="{672C28A4-FCA8-4F65-A743-5556592A3BD1}"/>
    <hyperlink ref="B219" r:id="rId865" display="https://fbref.com/en/players/92e7e919/Son-Heung-min" xr:uid="{3264763C-1A75-4F21-B8A1-4D7C0B720FC7}"/>
    <hyperlink ref="C219" r:id="rId866" display="https://fbref.com/en/country/KOR/Korea-Republic-Football" xr:uid="{95742E52-E80B-428E-9C25-02C3418A84F4}"/>
    <hyperlink ref="E219" r:id="rId867" display="https://fbref.com/en/squads/361ca564/Tottenham-Hotspur-Stats" xr:uid="{6566FF5A-B9D9-4FF3-906D-7821772D6B7C}"/>
    <hyperlink ref="AD219" r:id="rId868" display="https://fbref.com/en/players/92e7e919/matchlogs/2023-2024/summary/Son-Heung-min-Match-Logs" xr:uid="{D51B7167-2E91-4A84-B11E-2D5F27ED79E9}"/>
    <hyperlink ref="B220" r:id="rId869" display="https://fbref.com/en/players/1780bb4a/Aaron-Hickey" xr:uid="{3FC8253E-D310-41DD-B533-F380C3CA64D1}"/>
    <hyperlink ref="C220" r:id="rId870" display="https://fbref.com/en/country/SCO/Scotland-Football" xr:uid="{741932C8-2603-4B4E-9D15-572C7D489F12}"/>
    <hyperlink ref="E220" r:id="rId871" display="https://fbref.com/en/squads/cd051869/Brentford-Stats" xr:uid="{D6876F0C-F1AC-45D1-951C-E6F7BC9CAD14}"/>
    <hyperlink ref="AD220" r:id="rId872" display="https://fbref.com/en/players/1780bb4a/matchlogs/2023-2024/summary/Aaron-Hickey-Match-Logs" xr:uid="{A33B90DE-7F19-466A-B377-5997928CF99B}"/>
    <hyperlink ref="B221" r:id="rId873" display="https://fbref.com/en/players/69942fb3/James-Hill" xr:uid="{5E282D9E-CBD2-44B2-8098-F3C5B7E123F3}"/>
    <hyperlink ref="C221" r:id="rId874" display="https://fbref.com/en/country/ENG/England-Football" xr:uid="{0DADE17D-8F73-45B6-9C19-AF3E8476ACF2}"/>
    <hyperlink ref="E221" r:id="rId875" display="https://fbref.com/en/squads/4ba7cbea/Bournemouth-Stats" xr:uid="{57C471DB-51E3-4C81-89A8-3CF12B42725A}"/>
    <hyperlink ref="AD221" r:id="rId876" display="https://fbref.com/en/players/69942fb3/matchlogs/2023-2024/summary/James-Hill-Match-Logs" xr:uid="{D1553AC9-58F1-4ED1-ABCC-BA5B9A9AAFC7}"/>
    <hyperlink ref="B222" r:id="rId877" display="https://fbref.com/en/players/bd8a5d95/Joseph-Hodge" xr:uid="{0C475021-6330-4EB5-B3C3-1743D200A673}"/>
    <hyperlink ref="C222" r:id="rId878" display="https://fbref.com/en/country/IRL/Republic-of-Ireland-Football" xr:uid="{591D9AC9-F04D-4D73-8EAA-86310D1627BF}"/>
    <hyperlink ref="E222" r:id="rId879" display="https://fbref.com/en/squads/8cec06e1/Wolverhampton-Wanderers-Stats" xr:uid="{A2D6E4A8-1B71-467C-BE3C-4DCF8B795880}"/>
    <hyperlink ref="AD222" r:id="rId880" display="https://fbref.com/en/players/bd8a5d95/matchlogs/2023-2024/summary/Joseph-Hodge-Match-Logs" xr:uid="{384CB886-668E-4BAC-ADDD-12482E75F941}"/>
    <hyperlink ref="B223" r:id="rId881" display="https://fbref.com/en/players/d79a8c87/Rob-Holding" xr:uid="{8F7741BF-6603-406A-828A-C1016A3FB0B9}"/>
    <hyperlink ref="C223" r:id="rId882" display="https://fbref.com/en/country/ENG/England-Football" xr:uid="{B609527F-9193-466F-AD87-30CF3889304A}"/>
    <hyperlink ref="E223" r:id="rId883" display="https://fbref.com/en/squads/47c64c55/Crystal-Palace-Stats" xr:uid="{5ED6C5F0-5A31-4A35-B0FF-DB2F28E56EE9}"/>
    <hyperlink ref="AD223" r:id="rId884" display="https://fbref.com/en/players/d79a8c87/matchlogs/2023-2024/summary/Rob-Holding-Match-Logs" xr:uid="{505C986B-5153-49F8-A0C1-0B2E4ECC9627}"/>
    <hyperlink ref="B224" r:id="rId885" display="https://fbref.com/en/players/3f65d5ce/Ethan-Horvath" xr:uid="{4B524692-0E3F-4069-921E-2637188E5E79}"/>
    <hyperlink ref="C224" r:id="rId886" display="https://fbref.com/en/country/USA/United-States-Football" xr:uid="{3E5D2A51-E005-4A8F-8C3D-A6CC8F2E4DA3}"/>
    <hyperlink ref="E224" r:id="rId887" display="https://fbref.com/en/squads/e4a775cb/Nottingham-Forest-Stats" xr:uid="{7AE1EC8F-A609-4AEC-99F0-3AAE30752A60}"/>
    <hyperlink ref="AD224" r:id="rId888" display="https://fbref.com/en/players/3f65d5ce/matchlogs/2023-2024/summary/Ethan-Horvath-Match-Logs" xr:uid="{B8515FF1-B6CF-434E-98F5-29BD05DC9305}"/>
    <hyperlink ref="B225" r:id="rId889" display="https://fbref.com/en/players/15f3ec41/Callum-Hudson-Odoi" xr:uid="{B9441E2B-E44B-4F01-8C71-C53D442A6DC8}"/>
    <hyperlink ref="C225" r:id="rId890" display="https://fbref.com/en/country/ENG/England-Football" xr:uid="{6EB69BB3-3353-4651-82CD-8DBC84459A7A}"/>
    <hyperlink ref="E225" r:id="rId891" display="https://fbref.com/en/squads/e4a775cb/Nottingham-Forest-Stats" xr:uid="{29FFFD37-0114-49F6-B4A2-F85CE7F4F7A7}"/>
    <hyperlink ref="AD225" r:id="rId892" display="https://fbref.com/en/players/15f3ec41/matchlogs/2023-2024/summary/Callum-Hudson-Odoi-Match-Logs" xr:uid="{44CBB126-536C-4DB8-8589-64FC7CE656EF}"/>
    <hyperlink ref="B226" r:id="rId893" display="https://fbref.com/en/players/a0666d3e/Will-Hughes" xr:uid="{91215816-067C-4DDA-B969-C1EF92E05DE6}"/>
    <hyperlink ref="C226" r:id="rId894" display="https://fbref.com/en/country/ENG/England-Football" xr:uid="{15D29AC5-94C9-4B4D-BFE2-DB9AD8400BD2}"/>
    <hyperlink ref="E226" r:id="rId895" display="https://fbref.com/en/squads/47c64c55/Crystal-Palace-Stats" xr:uid="{F058BE00-2345-4483-9940-E15ED2F3C7BA}"/>
    <hyperlink ref="AD226" r:id="rId896" display="https://fbref.com/en/players/a0666d3e/matchlogs/2023-2024/summary/Will-Hughes-Match-Logs" xr:uid="{1B60A8E6-4E79-45CA-B861-C852AD461E38}"/>
    <hyperlink ref="B227" r:id="rId897" display="https://fbref.com/en/players/d2b32e91/Bashir-Humphreys" xr:uid="{53B8E5FF-CBF3-427E-BA40-168C53A7128C}"/>
    <hyperlink ref="C227" r:id="rId898" display="https://fbref.com/en/country/ENG/England-Football" xr:uid="{E63139A0-C6D8-4FB1-B099-1184F98626A8}"/>
    <hyperlink ref="E227" r:id="rId899" display="https://fbref.com/en/squads/cff3d9bb/Chelsea-Stats" xr:uid="{B04E45D4-C1E0-4F2E-A8D4-C91298DCA699}"/>
    <hyperlink ref="AD227" r:id="rId900" display="https://fbref.com/en/players/d2b32e91/matchlogs/2023-2024/summary/Bashir-Humphreys-Match-Logs" xr:uid="{F69C6400-0F85-44AC-8B5C-EFD6A0DF247D}"/>
    <hyperlink ref="B228" r:id="rId901" display="https://fbref.com/en/players/a7a688d7/Mackenzie-Hunt" xr:uid="{1BAC32CC-5B2C-46F8-A636-13CE6E32116D}"/>
    <hyperlink ref="C228" r:id="rId902" display="https://fbref.com/en/country/ENG/England-Football" xr:uid="{BEFA982C-9201-48CB-9C3E-036EF3E2209E}"/>
    <hyperlink ref="E228" r:id="rId903" display="https://fbref.com/en/squads/d3fd31cc/Everton-Stats" xr:uid="{361A24D4-3E56-4B41-9A85-323A675549AE}"/>
    <hyperlink ref="AD228" r:id="rId904" display="https://fbref.com/en/players/a7a688d7/matchlogs/2023-2024/summary/Mackenzie-Hunt-Match-Logs" xr:uid="{1D30D3EA-593A-485C-9E0F-4C434D13667E}"/>
    <hyperlink ref="B229" r:id="rId905" display="https://fbref.com/en/players/8b04d6c1/Pierre-Hojbjerg" xr:uid="{4BD6CC14-70D8-4783-B26E-BCA0705FF93D}"/>
    <hyperlink ref="C229" r:id="rId906" display="https://fbref.com/en/country/DEN/Denmark-Football" xr:uid="{A743A5E8-A0A0-44D9-A099-F44729BC54BB}"/>
    <hyperlink ref="E229" r:id="rId907" display="https://fbref.com/en/squads/361ca564/Tottenham-Hotspur-Stats" xr:uid="{EC2EBDEC-B3F4-4337-BEFC-EDB222F8194C}"/>
    <hyperlink ref="AD229" r:id="rId908" display="https://fbref.com/en/players/8b04d6c1/matchlogs/2023-2024/summary/Pierre-Hojbjerg-Match-Logs" xr:uid="{59C053D1-9F62-4CD9-A211-1B7DF5EE0BD8}"/>
    <hyperlink ref="B230" r:id="rId909" display="https://fbref.com/en/players/491a433d/Rasmus-Hojlund" xr:uid="{65342854-76C1-4370-BA3E-D792FC274998}"/>
    <hyperlink ref="C230" r:id="rId910" display="https://fbref.com/en/country/DEN/Denmark-Football" xr:uid="{00C1CBAE-BBF7-4C62-97F5-53C1E8363BAD}"/>
    <hyperlink ref="E230" r:id="rId911" display="https://fbref.com/en/squads/19538871/Manchester-United-Stats" xr:uid="{FE7B5235-157A-4010-9645-AB7FE0B9C8A0}"/>
    <hyperlink ref="AD230" r:id="rId912" display="https://fbref.com/en/players/491a433d/matchlogs/2023-2024/summary/Rasmus-Hojlund-Match-Logs" xr:uid="{F63BEC78-DA29-4759-9BA7-A8CBDE46FCE3}"/>
    <hyperlink ref="B231" r:id="rId913" display="https://fbref.com/en/players/a4e85758/Igor" xr:uid="{B5845B14-87E5-4B00-93F3-FB465D64A940}"/>
    <hyperlink ref="C231" r:id="rId914" display="https://fbref.com/en/country/BRA/Brazil-Football" xr:uid="{68AA9130-8E5E-4D27-84AD-2D8AC6B4BF1D}"/>
    <hyperlink ref="E231" r:id="rId915" display="https://fbref.com/en/squads/d07537b9/Brighton-and-Hove-Albion-Stats" xr:uid="{C7F3E210-B85C-4870-9058-AA11899A82C7}"/>
    <hyperlink ref="AD231" r:id="rId916" display="https://fbref.com/en/players/a4e85758/matchlogs/2023-2024/summary/Igor-Match-Logs" xr:uid="{6F4C0D44-4732-4E48-8A4B-36F96657BDFE}"/>
    <hyperlink ref="B232" r:id="rId917" display="https://fbref.com/en/players/07802f7f/Danny-Ings" xr:uid="{17714EE4-EB46-4AF2-B768-8CA15A91E01F}"/>
    <hyperlink ref="C232" r:id="rId918" display="https://fbref.com/en/country/ENG/England-Football" xr:uid="{87FAFA78-13BA-43FA-8112-8E86356C62FD}"/>
    <hyperlink ref="E232" r:id="rId919" display="https://fbref.com/en/squads/7c21e445/West-Ham-United-Stats" xr:uid="{AD9C0C3E-EA97-48BE-AB89-68A5EB5AAD2B}"/>
    <hyperlink ref="AD232" r:id="rId920" display="https://fbref.com/en/players/07802f7f/matchlogs/2023-2024/summary/Danny-Ings-Match-Logs" xr:uid="{284BF4ED-D733-4B0B-84A1-7396CB21F5CD}"/>
    <hyperlink ref="B233" r:id="rId921" display="https://fbref.com/en/players/8e92be30/Alexander-Isak" xr:uid="{F10CF38D-2B9E-414A-ADA0-B0963E999C19}"/>
    <hyperlink ref="C233" r:id="rId922" display="https://fbref.com/en/country/SWE/Sweden-Football" xr:uid="{D9F81D88-0E3A-41F6-A770-087A9DEA1A7F}"/>
    <hyperlink ref="E233" r:id="rId923" display="https://fbref.com/en/squads/b2b47a98/Newcastle-United-Stats" xr:uid="{B0F0E776-8406-4806-9040-947C49F09589}"/>
    <hyperlink ref="AD233" r:id="rId924" display="https://fbref.com/en/players/8e92be30/matchlogs/2023-2024/summary/Alexander-Isak-Match-Logs" xr:uid="{F7C0C9FF-F798-4365-85AC-C3240FA1037D}"/>
    <hyperlink ref="B234" r:id="rId925" display="https://fbref.com/en/players/6ca5ec4b/Alex-Iwobi" xr:uid="{C7918E26-CF68-482D-B780-7E452564A376}"/>
    <hyperlink ref="C234" r:id="rId926" display="https://fbref.com/en/country/NGA/Nigeria-Football" xr:uid="{A1898B1E-04EF-483F-9F51-39792FF44539}"/>
    <hyperlink ref="E234" r:id="rId927" display="https://fbref.com/en/squads/d3fd31cc/Everton-Stats" xr:uid="{0D390A09-3F79-4547-823F-21F48F5C6DAB}"/>
    <hyperlink ref="AD234" r:id="rId928" display="https://fbref.com/en/players/6ca5ec4b/matchlogs/2023-2024/summary/Alex-Iwobi-Match-Logs" xr:uid="{A6EC5BFB-30DD-4FED-907C-E831A58DA624}"/>
    <hyperlink ref="B235" r:id="rId929" display="https://fbref.com/en/players/6ca5ec4b/Alex-Iwobi" xr:uid="{3FFC9BE7-E2FC-4BD6-A5D3-4FA1D5A8ACD4}"/>
    <hyperlink ref="C235" r:id="rId930" display="https://fbref.com/en/country/NGA/Nigeria-Football" xr:uid="{ECB2424E-FA0C-4DC7-8DB5-58E19A28EA77}"/>
    <hyperlink ref="E235" r:id="rId931" display="https://fbref.com/en/squads/fd962109/Fulham-Stats" xr:uid="{2F854B79-8C32-4D00-8F1F-DF7EF9D0849A}"/>
    <hyperlink ref="AD235" r:id="rId932" display="https://fbref.com/en/players/6ca5ec4b/matchlogs/2023-2024/summary/Alex-Iwobi-Match-Logs" xr:uid="{B4A1BB99-13D9-482F-BC5A-A1793FD41D19}"/>
    <hyperlink ref="B236" r:id="rId933" display="https://fbref.com/en/players/9c36ed83/Nicolas-Jackson" xr:uid="{4202C3EE-9F10-45D3-8674-20F5918949CC}"/>
    <hyperlink ref="C236" r:id="rId934" display="https://fbref.com/en/country/SEN/Senegal-Football" xr:uid="{9AF44AEC-5ECA-43B7-8F8A-E896EB455FB3}"/>
    <hyperlink ref="E236" r:id="rId935" display="https://fbref.com/en/squads/cff3d9bb/Chelsea-Stats" xr:uid="{1E21F615-25DC-41C0-9987-FC407B721D60}"/>
    <hyperlink ref="AD236" r:id="rId936" display="https://fbref.com/en/players/9c36ed83/matchlogs/2023-2024/summary/Nicolas-Jackson-Match-Logs" xr:uid="{A13E920F-9E3F-48F0-97C3-2252645DBEA6}"/>
    <hyperlink ref="B237" r:id="rId937" display="https://fbref.com/en/players/aa81d8f8/Karl-Jakob-Hein" xr:uid="{9692D41D-084A-4BA8-81A7-5C50626C41AC}"/>
    <hyperlink ref="C237" r:id="rId938" display="https://fbref.com/en/country/EST/Estonia-Football" xr:uid="{57798F2D-E95D-4DCD-8C63-0AFA7B1A96B9}"/>
    <hyperlink ref="E237" r:id="rId939" display="https://fbref.com/en/squads/18bb7c10/Arsenal-Stats" xr:uid="{80016988-7C79-4283-A542-80FA411B5F54}"/>
    <hyperlink ref="AD237" r:id="rId940" display="https://fbref.com/en/players/aa81d8f8/matchlogs/2023-2024/summary/Karl-Jakob-Hein-Match-Logs" xr:uid="{A9301885-7D80-4EA7-8118-384D5E071DE6}"/>
    <hyperlink ref="B238" r:id="rId941" display="https://fbref.com/en/players/1265a93a/Reece-James" xr:uid="{310185D3-1228-4A98-B359-93B404BD6C83}"/>
    <hyperlink ref="C238" r:id="rId942" display="https://fbref.com/en/country/ENG/England-Football" xr:uid="{6F6AE512-5A8A-4B9C-A8AB-68C9765E4B06}"/>
    <hyperlink ref="E238" r:id="rId943" display="https://fbref.com/en/squads/cff3d9bb/Chelsea-Stats" xr:uid="{C56A56E2-289F-4C37-8231-8466F5108B00}"/>
    <hyperlink ref="AD238" r:id="rId944" display="https://fbref.com/en/players/1265a93a/matchlogs/2023-2024/summary/Reece-James-Match-Logs" xr:uid="{C265D3CF-B77C-47FA-B93E-CE468D1A02A3}"/>
    <hyperlink ref="B239" r:id="rId945" display="https://fbref.com/en/players/8449d35e/Vitaly-Janelt" xr:uid="{3C3B33A3-B005-443D-B77E-A61EA1718B51}"/>
    <hyperlink ref="C239" r:id="rId946" display="https://fbref.com/en/country/GER/Germany-Football" xr:uid="{EAF1F87E-D3EC-49AF-B3C6-A7185FBDFE42}"/>
    <hyperlink ref="E239" r:id="rId947" display="https://fbref.com/en/squads/cd051869/Brentford-Stats" xr:uid="{268F9DF1-809A-40EE-9AA4-0DF5860DC6B2}"/>
    <hyperlink ref="AD239" r:id="rId948" display="https://fbref.com/en/players/8449d35e/matchlogs/2023-2024/summary/Vitaly-Janelt-Match-Logs" xr:uid="{8D6BE28C-A404-425F-B97A-C85983571258}"/>
    <hyperlink ref="B240" r:id="rId949" display="https://fbref.com/en/players/0f134faf/Mathias-Jensen" xr:uid="{1F0D6439-220F-4202-9278-E5FBDED1A3DD}"/>
    <hyperlink ref="C240" r:id="rId950" display="https://fbref.com/en/country/DEN/Denmark-Football" xr:uid="{354E3304-24F0-4CA8-A062-F5429750523E}"/>
    <hyperlink ref="E240" r:id="rId951" display="https://fbref.com/en/squads/cd051869/Brentford-Stats" xr:uid="{345D0307-3538-49A9-8F02-A90A34A16361}"/>
    <hyperlink ref="AD240" r:id="rId952" display="https://fbref.com/en/players/0f134faf/matchlogs/2023-2024/summary/Mathias-Jensen-Match-Logs" xr:uid="{45B4CDD0-37E4-4179-9A38-AB736BCDD8C2}"/>
    <hyperlink ref="B241" r:id="rId953" display="https://fbref.com/en/players/b66315ae/Gabriel-Jesus" xr:uid="{EAAFBED9-F514-49C7-8C43-44A8ECAD6D6A}"/>
    <hyperlink ref="C241" r:id="rId954" display="https://fbref.com/en/country/BRA/Brazil-Football" xr:uid="{266452F9-FEFF-4E3F-9836-50CB39AF2F10}"/>
    <hyperlink ref="E241" r:id="rId955" display="https://fbref.com/en/squads/18bb7c10/Arsenal-Stats" xr:uid="{72A92D93-2D9A-4808-BA9F-BAF22CFBE0F6}"/>
    <hyperlink ref="AD241" r:id="rId956" display="https://fbref.com/en/players/b66315ae/matchlogs/2023-2024/summary/Gabriel-Jesus-Match-Logs" xr:uid="{8DEE1015-DD30-4F92-86C4-4645527ACAE7}"/>
    <hyperlink ref="B242" r:id="rId957" display="https://fbref.com/en/players/b561db50/Raul-Jimenez" xr:uid="{C81002CF-73AD-4ED9-904A-57B968147638}"/>
    <hyperlink ref="C242" r:id="rId958" display="https://fbref.com/en/country/MEX/Mexico-Football" xr:uid="{CBDB2D9E-DE4F-460C-B956-CD380F76DB13}"/>
    <hyperlink ref="E242" r:id="rId959" display="https://fbref.com/en/squads/fd962109/Fulham-Stats" xr:uid="{07CAB55D-E727-4709-A647-6CC9F808DB91}"/>
    <hyperlink ref="AD242" r:id="rId960" display="https://fbref.com/en/players/b561db50/matchlogs/2023-2024/summary/Raul-Jimenez-Match-Logs" xr:uid="{681D6942-BD57-40D4-B46B-B59EFFF9C554}"/>
    <hyperlink ref="B243" r:id="rId961" display="https://fbref.com/en/players/e8832875/Joao-Pedro" xr:uid="{5652BE2C-E3EB-4D58-8CEE-BB5255AFD878}"/>
    <hyperlink ref="C243" r:id="rId962" display="https://fbref.com/en/country/BRA/Brazil-Football" xr:uid="{E49846A5-C5BB-44FC-BB2B-83C28350C660}"/>
    <hyperlink ref="E243" r:id="rId963" display="https://fbref.com/en/squads/d07537b9/Brighton-and-Hove-Albion-Stats" xr:uid="{98D4C12E-6DD6-4F39-B429-A0EA16896403}"/>
    <hyperlink ref="AD243" r:id="rId964" display="https://fbref.com/en/players/e8832875/matchlogs/2023-2024/summary/Joao-Pedro-Match-Logs" xr:uid="{1164D4F5-4E93-4200-8AE1-3044FCD9FDB5}"/>
    <hyperlink ref="B244" r:id="rId965" display="https://fbref.com/en/players/c17bfb65/Joelinton" xr:uid="{168CC6BD-36B7-450D-A02B-1A9CDA15FA70}"/>
    <hyperlink ref="C244" r:id="rId966" display="https://fbref.com/en/country/BRA/Brazil-Football" xr:uid="{2FC64FB3-B450-4B5E-B899-1B17A9DDC18F}"/>
    <hyperlink ref="E244" r:id="rId967" display="https://fbref.com/en/squads/b2b47a98/Newcastle-United-Stats" xr:uid="{A888C14C-D243-411B-836D-2899B1586C82}"/>
    <hyperlink ref="AD244" r:id="rId968" display="https://fbref.com/en/players/c17bfb65/matchlogs/2023-2024/summary/Joelinton-Match-Logs" xr:uid="{BBB73380-9DB0-47B3-A116-2868DE8451D6}"/>
    <hyperlink ref="B245" r:id="rId969" display="https://fbref.com/en/players/73b1d65b/Ryan-John-Giles" xr:uid="{64F14B6D-78CB-49DC-AF6E-165FC92FF032}"/>
    <hyperlink ref="C245" r:id="rId970" display="https://fbref.com/en/country/ENG/England-Football" xr:uid="{D5A2778B-5FF7-4ED4-8B92-7B70BA3F7E22}"/>
    <hyperlink ref="E245" r:id="rId971" display="https://fbref.com/en/squads/e297cd13/Luton-Town-Stats" xr:uid="{F13AC4D7-D457-4036-8F70-93FB39CE0500}"/>
    <hyperlink ref="AD245" r:id="rId972" display="https://fbref.com/en/players/73b1d65b/matchlogs/2023-2024/summary/Ryan-John-Giles-Match-Logs" xr:uid="{62964A30-5B08-4620-A9EA-C63F00E7F635}"/>
    <hyperlink ref="B246" r:id="rId973" display="https://fbref.com/en/players/9319781b/Ben-Johnson" xr:uid="{312E572B-A072-4A14-A4E6-B19D2F531860}"/>
    <hyperlink ref="C246" r:id="rId974" display="https://fbref.com/en/country/ENG/England-Football" xr:uid="{7D681F60-FA33-4D9E-8145-9C48A8ECA4A6}"/>
    <hyperlink ref="E246" r:id="rId975" display="https://fbref.com/en/squads/7c21e445/West-Ham-United-Stats" xr:uid="{33DAB378-2972-49FE-8BB3-111CA5420A52}"/>
    <hyperlink ref="AD246" r:id="rId976" display="https://fbref.com/en/players/9319781b/matchlogs/2023-2024/summary/Ben-Johnson-Match-Logs" xr:uid="{56D0BC5E-76C6-49C8-86EA-781E65AD4D4A}"/>
    <hyperlink ref="B247" r:id="rId977" display="https://fbref.com/en/players/0cd31129/Brennan-Johnson" xr:uid="{48E75C0C-299C-43EA-A0FA-FD32D2480F71}"/>
    <hyperlink ref="C247" r:id="rId978" display="https://fbref.com/en/country/WAL/Wales-Football" xr:uid="{75D55D4F-B788-4082-B510-1FB9312E85B4}"/>
    <hyperlink ref="E247" r:id="rId979" display="https://fbref.com/en/squads/361ca564/Tottenham-Hotspur-Stats" xr:uid="{8166EBAA-8AA0-4B40-857E-6DB5A06A46A6}"/>
    <hyperlink ref="AD247" r:id="rId980" display="https://fbref.com/en/players/0cd31129/matchlogs/2023-2024/summary/Brennan-Johnson-Match-Logs" xr:uid="{8FFF41BD-DAC8-49C0-9D5A-5CB3974EC9D4}"/>
    <hyperlink ref="B248" r:id="rId981" display="https://fbref.com/en/players/0cd31129/Brennan-Johnson" xr:uid="{5A0AE00B-1B22-42CB-B41F-08A29C9645F1}"/>
    <hyperlink ref="C248" r:id="rId982" display="https://fbref.com/en/country/WAL/Wales-Football" xr:uid="{54272131-0905-4212-B0F6-964BB1955D06}"/>
    <hyperlink ref="E248" r:id="rId983" display="https://fbref.com/en/squads/e4a775cb/Nottingham-Forest-Stats" xr:uid="{D8F9B06E-791F-4E53-8742-3F960F38EEF5}"/>
    <hyperlink ref="AD248" r:id="rId984" display="https://fbref.com/en/players/0cd31129/matchlogs/2023-2024/summary/Brennan-Johnson-Match-Logs" xr:uid="{2921BD53-63A3-483D-A59A-5F1058A99976}"/>
    <hyperlink ref="B249" r:id="rId985" display="https://fbref.com/en/players/d9e7c4da/Joseph-Johnson" xr:uid="{7A423517-CB08-4965-89C5-04C9388E96F7}"/>
    <hyperlink ref="C249" r:id="rId986" display="https://fbref.com/en/country/ENG/England-Football" xr:uid="{3AD27819-FB27-4031-A09A-F43F5B9E61BD}"/>
    <hyperlink ref="E249" r:id="rId987" display="https://fbref.com/en/squads/e297cd13/Luton-Town-Stats" xr:uid="{CCB8FB04-EAB7-4313-BF89-31D8CAC17D68}"/>
    <hyperlink ref="AD249" r:id="rId988" display="https://fbref.com/en/players/d9e7c4da/matchlogs/2023-2024/summary/Joseph-Johnson-Match-Logs" xr:uid="{ECB31DC1-20CB-4486-97DA-576D08C5CE0F}"/>
    <hyperlink ref="B250" r:id="rId989" display="https://fbref.com/en/players/9e5708be/Sam-Johnstone" xr:uid="{E3C4EF12-CCA9-408A-BC86-E8FD24A6114A}"/>
    <hyperlink ref="C250" r:id="rId990" display="https://fbref.com/en/country/ENG/England-Football" xr:uid="{5D35A2A5-1408-4DF0-9664-FE954473474A}"/>
    <hyperlink ref="E250" r:id="rId991" display="https://fbref.com/en/squads/47c64c55/Crystal-Palace-Stats" xr:uid="{077AA389-1500-41AA-838A-652D745E62DA}"/>
    <hyperlink ref="AD250" r:id="rId992" display="https://fbref.com/en/players/9e5708be/matchlogs/2023-2024/summary/Sam-Johnstone-Match-Logs" xr:uid="{8D6F28FC-D93E-438A-A1EC-9A9B9D6E2783}"/>
    <hyperlink ref="B251" r:id="rId993" display="https://fbref.com/en/players/4fb9c88f/Curtis-Jones" xr:uid="{12BEB5D8-DF54-4767-9D39-E8666638BD7D}"/>
    <hyperlink ref="C251" r:id="rId994" display="https://fbref.com/en/country/ENG/England-Football" xr:uid="{5194DD4F-9E35-48E8-8752-C18B444C50A5}"/>
    <hyperlink ref="E251" r:id="rId995" display="https://fbref.com/en/squads/822bd0ba/Liverpool-Stats" xr:uid="{6767AFF6-184C-46EC-96EF-6825FB2C5C1A}"/>
    <hyperlink ref="AD251" r:id="rId996" display="https://fbref.com/en/players/4fb9c88f/matchlogs/2023-2024/summary/Curtis-Jones-Match-Logs" xr:uid="{FCCB3C30-C4D9-4C5C-8D03-FB869FD2B569}"/>
    <hyperlink ref="B252" r:id="rId997" display="https://fbref.com/en/players/45db685d/Jorginho" xr:uid="{DE131130-777C-478B-AC6E-347A5F0922FC}"/>
    <hyperlink ref="C252" r:id="rId998" display="https://fbref.com/en/country/ITA/Italy-Football" xr:uid="{562381DD-508D-47C7-AFAC-5CB3D36DCAB2}"/>
    <hyperlink ref="E252" r:id="rId999" display="https://fbref.com/en/squads/18bb7c10/Arsenal-Stats" xr:uid="{86BB3F98-A6E9-4B42-8FB6-963FF2100657}"/>
    <hyperlink ref="AD252" r:id="rId1000" display="https://fbref.com/en/players/45db685d/matchlogs/2023-2024/summary/Jorginho-Match-Logs" xr:uid="{D4602A21-1292-41CB-8E65-406A199BB0A0}"/>
    <hyperlink ref="B253" r:id="rId1001" display="https://fbref.com/en/players/178ae8f8/Diogo-Jota" xr:uid="{59563B4B-EAF4-483B-B95F-702D9F306C7B}"/>
    <hyperlink ref="C253" r:id="rId1002" display="https://fbref.com/en/country/POR/Portugal-Football" xr:uid="{F37241DD-F1F3-4E96-998F-20271AB48A59}"/>
    <hyperlink ref="E253" r:id="rId1003" display="https://fbref.com/en/squads/822bd0ba/Liverpool-Stats" xr:uid="{18ED3A14-28F7-48FC-904E-E16085858EE0}"/>
    <hyperlink ref="AD253" r:id="rId1004" display="https://fbref.com/en/players/178ae8f8/matchlogs/2023-2024/summary/Diogo-Jota-Match-Logs" xr:uid="{D891C58D-4812-48C4-ABEC-C8A0950DFE12}"/>
    <hyperlink ref="B254" r:id="rId1005" display="https://fbref.com/en/players/f098c03e/Mads-Juel-Andersen" xr:uid="{1516FC64-50CD-42EB-A1CC-7196DE410D2D}"/>
    <hyperlink ref="C254" r:id="rId1006" display="https://fbref.com/en/country/DEN/Denmark-Football" xr:uid="{E8318B82-8EB9-4489-B3D6-E558CA43977F}"/>
    <hyperlink ref="E254" r:id="rId1007" display="https://fbref.com/en/squads/e297cd13/Luton-Town-Stats" xr:uid="{955EEFC9-77EB-4355-9B90-1C3CEC8843B2}"/>
    <hyperlink ref="AD254" r:id="rId1008" display="https://fbref.com/en/players/f098c03e/matchlogs/2023-2024/summary/Mads-Juel-Andersen-Match-Logs" xr:uid="{715B1352-8F53-43E5-9470-597325BADBA7}"/>
    <hyperlink ref="B255" r:id="rId1009" display="https://fbref.com/en/players/570bb4b9/Hamed-Junior-Traore" xr:uid="{3CB577EE-36FB-45BD-A953-B42E41E31A81}"/>
    <hyperlink ref="C255" r:id="rId1010" display="https://fbref.com/en/country/CIV/Cote-dIvoire-Football" xr:uid="{2933CA60-DB41-4FF6-9BA8-764698FADAC9}"/>
    <hyperlink ref="E255" r:id="rId1011" display="https://fbref.com/en/squads/4ba7cbea/Bournemouth-Stats" xr:uid="{890FC48F-87ED-4069-AEA8-4C52B1C447C1}"/>
    <hyperlink ref="AD255" r:id="rId1012" display="https://fbref.com/en/players/570bb4b9/matchlogs/2023-2024/summary/Hamed-Junior-Traore-Match-Logs" xr:uid="{685218FF-1001-434A-B96C-63A95CE11C2B}"/>
    <hyperlink ref="B256" r:id="rId1013" display="https://fbref.com/en/players/0db5d2c8/Mathias-Jorgensen" xr:uid="{FC936B00-AA03-4037-AD19-65700098ED4D}"/>
    <hyperlink ref="C256" r:id="rId1014" display="https://fbref.com/en/country/DEN/Denmark-Football" xr:uid="{A0AC26C6-C697-4590-AC95-91A242EBC32D}"/>
    <hyperlink ref="E256" r:id="rId1015" display="https://fbref.com/en/squads/cd051869/Brentford-Stats" xr:uid="{302E53D2-2AAC-48E3-ADFF-B192935397E6}"/>
    <hyperlink ref="AD256" r:id="rId1016" display="https://fbref.com/en/players/0db5d2c8/matchlogs/2023-2024/summary/Mathias-Jorgensen-Match-Logs" xr:uid="{64959A78-B60B-4E30-8F81-0CFD563CC42D}"/>
    <hyperlink ref="B257" r:id="rId1017" display="https://fbref.com/en/players/c066d1a5/Issa-Kabore" xr:uid="{748834B8-447B-4BD1-9F46-8C482D71D276}"/>
    <hyperlink ref="C257" r:id="rId1018" display="https://fbref.com/en/country/BFA/Burkina-Faso-Football" xr:uid="{9559FEBA-A830-4478-85AD-55EF3677F718}"/>
    <hyperlink ref="E257" r:id="rId1019" display="https://fbref.com/en/squads/e297cd13/Luton-Town-Stats" xr:uid="{D58769AD-B284-45BC-B49D-727B5B9FDFC0}"/>
    <hyperlink ref="AD257" r:id="rId1020" display="https://fbref.com/en/players/c066d1a5/matchlogs/2023-2024/summary/Issa-Kabore-Match-Logs" xr:uid="{98D0B119-6F40-4699-BFCB-3561834D34E4}"/>
    <hyperlink ref="B258" r:id="rId1021" display="https://fbref.com/en/players/15f24fe7/Sasa-Kalajdzic" xr:uid="{ABEEECAD-77EE-447C-967D-4DF88DD1D302}"/>
    <hyperlink ref="C258" r:id="rId1022" display="https://fbref.com/en/country/AUT/Austria-Football" xr:uid="{762AD2B4-9100-46AD-A49E-02B9E57DCD5B}"/>
    <hyperlink ref="E258" r:id="rId1023" display="https://fbref.com/en/squads/8cec06e1/Wolverhampton-Wanderers-Stats" xr:uid="{E46B24A2-2DB9-4315-9B45-D1E65300D74C}"/>
    <hyperlink ref="AD258" r:id="rId1024" display="https://fbref.com/en/players/15f24fe7/matchlogs/2023-2024/summary/Sasa-Kalajdzic-Match-Logs" xr:uid="{256D0A64-0273-4ADB-9578-D959166359EF}"/>
    <hyperlink ref="B259" r:id="rId1025" display="https://fbref.com/en/players/cc77354e/Boubacar-Kamara" xr:uid="{474A5DEF-0658-40E8-9819-5E0EF26E66BE}"/>
    <hyperlink ref="C259" r:id="rId1026" display="https://fbref.com/en/country/FRA/France-Football" xr:uid="{9216DD18-672B-4124-88E6-0C6737A58AC9}"/>
    <hyperlink ref="E259" r:id="rId1027" display="https://fbref.com/en/squads/8602292d/Aston-Villa-Stats" xr:uid="{B4CEAEA2-808F-4487-A6F6-55ED21D352D7}"/>
    <hyperlink ref="AD259" r:id="rId1028" display="https://fbref.com/en/players/cc77354e/matchlogs/2023-2024/summary/Boubacar-Kamara-Match-Logs" xr:uid="{BB0FD136-686C-40D9-BFD6-28E2AE6EFA99}"/>
    <hyperlink ref="B260" r:id="rId1029" display="https://fbref.com/en/players/1caa93a5/Thomas-Kaminski" xr:uid="{02E73F01-AC0A-4C4C-94C4-AFE7915255D2}"/>
    <hyperlink ref="C260" r:id="rId1030" display="https://fbref.com/en/country/BEL/Belgium-Football" xr:uid="{BCFAF5A8-22F8-449C-8CFE-22E173EA46F9}"/>
    <hyperlink ref="E260" r:id="rId1031" display="https://fbref.com/en/squads/e297cd13/Luton-Town-Stats" xr:uid="{01C042E2-AE0C-468B-9647-1E43BD236527}"/>
    <hyperlink ref="AD260" r:id="rId1032" display="https://fbref.com/en/players/1caa93a5/matchlogs/2023-2024/summary/Thomas-Kaminski-Match-Logs" xr:uid="{12FC7368-CF4A-4943-BEFE-2E6F5B7E79B6}"/>
    <hyperlink ref="B261" r:id="rId1033" display="https://fbref.com/en/players/c5b7c315/Michael-Keane" xr:uid="{9EEF0BBD-35FB-4054-9AB0-C7FA0C8B450C}"/>
    <hyperlink ref="C261" r:id="rId1034" display="https://fbref.com/en/country/ENG/England-Football" xr:uid="{C92C1C67-77AC-4762-9659-AF3B4D1E3D03}"/>
    <hyperlink ref="E261" r:id="rId1035" display="https://fbref.com/en/squads/d3fd31cc/Everton-Stats" xr:uid="{3BF73E8E-5333-4544-BE0C-9DB309820329}"/>
    <hyperlink ref="AD261" r:id="rId1036" display="https://fbref.com/en/players/c5b7c315/matchlogs/2023-2024/summary/Michael-Keane-Match-Logs" xr:uid="{609F5210-55EB-45B4-A351-7FC70A6F0AFF}"/>
    <hyperlink ref="B262" r:id="rId1037" display="https://fbref.com/en/players/51dbeea9/Thilo-Kehrer" xr:uid="{A4F0DC4B-FFD1-474B-8E41-8EA055798D92}"/>
    <hyperlink ref="C262" r:id="rId1038" display="https://fbref.com/en/country/GER/Germany-Football" xr:uid="{2BBDA03C-FD57-40D9-9D46-2C5E157136ED}"/>
    <hyperlink ref="E262" r:id="rId1039" display="https://fbref.com/en/squads/7c21e445/West-Ham-United-Stats" xr:uid="{78161398-4FFE-4EEA-B6F8-C845C34217B3}"/>
    <hyperlink ref="AD262" r:id="rId1040" display="https://fbref.com/en/players/51dbeea9/matchlogs/2023-2024/summary/Thilo-Kehrer-Match-Logs" xr:uid="{0115514C-97E1-4027-B040-457334D41AFD}"/>
    <hyperlink ref="B263" r:id="rId1041" display="https://fbref.com/en/players/62d7ef38/Caoimhin-Kelleher" xr:uid="{4C60FE96-58E2-49C9-AA30-A242B4CA5A7E}"/>
    <hyperlink ref="C263" r:id="rId1042" display="https://fbref.com/en/country/IRL/Republic-of-Ireland-Football" xr:uid="{3F042B32-8F3A-4B2A-AA54-32A54FBEE60D}"/>
    <hyperlink ref="E263" r:id="rId1043" display="https://fbref.com/en/squads/822bd0ba/Liverpool-Stats" xr:uid="{D0BF7C5E-5461-4BF2-A175-4ADB96FEE67D}"/>
    <hyperlink ref="AD263" r:id="rId1044" display="https://fbref.com/en/players/62d7ef38/matchlogs/2023-2024/summary/Caoimhin-Kelleher-Match-Logs" xr:uid="{62E9A8B3-5C4B-4A0D-AE87-7895338FEBA1}"/>
    <hyperlink ref="B264" r:id="rId1045" display="https://fbref.com/en/players/f31def1e/Lloyd-Kelly" xr:uid="{2D763D7C-5B74-423E-A54F-05504CD86D3E}"/>
    <hyperlink ref="C264" r:id="rId1046" display="https://fbref.com/en/country/ENG/England-Football" xr:uid="{BFA838B9-C45E-4E0E-BCC9-AFBDB85994A3}"/>
    <hyperlink ref="E264" r:id="rId1047" display="https://fbref.com/en/squads/4ba7cbea/Bournemouth-Stats" xr:uid="{5DA201C4-96F3-49CA-A583-D4BC733EA1D8}"/>
    <hyperlink ref="AD264" r:id="rId1048" display="https://fbref.com/en/players/f31def1e/matchlogs/2023-2024/summary/Lloyd-Kelly-Match-Logs" xr:uid="{41572611-989F-49FE-BF71-5BAC09E5E971}"/>
    <hyperlink ref="B265" r:id="rId1049" display="https://fbref.com/en/players/aa888da7/Omari-Kellyman" xr:uid="{7DF78426-0E76-4184-9F9B-47E19ECD7A61}"/>
    <hyperlink ref="E265" r:id="rId1050" display="https://fbref.com/en/squads/8602292d/Aston-Villa-Stats" xr:uid="{D9FB8A8C-9C2C-4B1D-8C6C-EA054D1739FF}"/>
    <hyperlink ref="AD265" r:id="rId1051" display="https://fbref.com/en/players/aa888da7/matchlogs/2023-2024/summary/Omari-Kellyman-Match-Logs" xr:uid="{44F452E2-B6A5-4F0D-A411-7AC57C59AF5C}"/>
    <hyperlink ref="B266" r:id="rId1052" display="https://fbref.com/en/players/0ad53bdc/Milos-Kerkez" xr:uid="{CED07E0B-97E0-4304-A0FA-62E146F87F08}"/>
    <hyperlink ref="C266" r:id="rId1053" display="https://fbref.com/en/country/HUN/Hungary-Football" xr:uid="{137F1071-FECD-4B0F-8C6E-47452F704E0D}"/>
    <hyperlink ref="E266" r:id="rId1054" display="https://fbref.com/en/squads/4ba7cbea/Bournemouth-Stats" xr:uid="{E5F0C489-38A8-48DE-B9A5-DAEE13380DF3}"/>
    <hyperlink ref="AD266" r:id="rId1055" display="https://fbref.com/en/players/0ad53bdc/matchlogs/2023-2024/summary/Milos-Kerkez-Match-Logs" xr:uid="{F6B2C93F-1A37-4160-B80D-F0C1B8B33863}"/>
    <hyperlink ref="B267" r:id="rId1056" display="https://fbref.com/en/players/3eeda7dd/Gavin-Kilkenny" xr:uid="{CA53F131-7A64-42F7-9569-05D0A8A3931C}"/>
    <hyperlink ref="C267" r:id="rId1057" display="https://fbref.com/en/country/IRL/Republic-of-Ireland-Football" xr:uid="{F7B6D02E-0E9C-41FF-9328-6FB91DD5D342}"/>
    <hyperlink ref="E267" r:id="rId1058" display="https://fbref.com/en/squads/4ba7cbea/Bournemouth-Stats" xr:uid="{17884AC2-AD58-44C0-B995-51BE35009A27}"/>
    <hyperlink ref="AD267" r:id="rId1059" display="https://fbref.com/en/players/3eeda7dd/matchlogs/2023-2024/summary/Gavin-Kilkenny-Match-Logs" xr:uid="{4A38A684-7593-4AAE-AED6-62945F4F0DF2}"/>
    <hyperlink ref="B268" r:id="rId1060" display="https://fbref.com/en/players/d0f72bf1/Max-Kilman" xr:uid="{E5C3AD7E-C8A4-47F0-AC1E-7844299D0049}"/>
    <hyperlink ref="C268" r:id="rId1061" display="https://fbref.com/en/country/ENG/England-Football" xr:uid="{681773C9-35FD-41EB-B964-A924EE5D778A}"/>
    <hyperlink ref="E268" r:id="rId1062" display="https://fbref.com/en/squads/8cec06e1/Wolverhampton-Wanderers-Stats" xr:uid="{B82CD918-A4F8-4317-8F92-3CB30164E6BA}"/>
    <hyperlink ref="AD268" r:id="rId1063" display="https://fbref.com/en/players/d0f72bf1/matchlogs/2023-2024/summary/Max-Kilman-Match-Logs" xr:uid="{320610F2-E9F7-492A-B41A-4D492A69DFA3}"/>
    <hyperlink ref="B269" r:id="rId1064" display="https://fbref.com/en/players/dc3e663e/Jakub-Kiwior" xr:uid="{3F76C3EF-85B7-4345-B109-0AF6537B6D23}"/>
    <hyperlink ref="C269" r:id="rId1065" display="https://fbref.com/en/country/POL/Poland-Football" xr:uid="{8289DF8E-2F4C-4D96-AFA2-2FC2714EBEF9}"/>
    <hyperlink ref="E269" r:id="rId1066" display="https://fbref.com/en/squads/18bb7c10/Arsenal-Stats" xr:uid="{E93B7D5F-EAE5-4095-90C2-771835185C67}"/>
    <hyperlink ref="AD269" r:id="rId1067" display="https://fbref.com/en/players/dc3e663e/matchlogs/2023-2024/summary/Jakub-Kiwior-Match-Logs" xr:uid="{7A1EB5CF-FA72-4CBB-9FA3-DA192858D1E0}"/>
    <hyperlink ref="B270" r:id="rId1068" display="https://fbref.com/en/players/4c3a6744/Justin-Kluivert" xr:uid="{21B58F2F-1101-4EC8-9E24-F49AA437E4A8}"/>
    <hyperlink ref="C270" r:id="rId1069" display="https://fbref.com/en/country/NED/Netherlands-Football" xr:uid="{C990087B-CC27-45E2-B916-A0CC7BEB55C8}"/>
    <hyperlink ref="E270" r:id="rId1070" display="https://fbref.com/en/squads/4ba7cbea/Bournemouth-Stats" xr:uid="{1D00B4BF-3799-44A6-A41E-B4CAB7C6B742}"/>
    <hyperlink ref="AD270" r:id="rId1071" display="https://fbref.com/en/players/4c3a6744/matchlogs/2023-2024/summary/Justin-Kluivert-Match-Logs" xr:uid="{6C8A0B71-199B-42BA-87A9-B7C5D863052A}"/>
    <hyperlink ref="B271" r:id="rId1072" display="https://fbref.com/en/players/fc076f78/Luca-Koleosho" xr:uid="{8D90501B-A692-44A4-97AE-482BF9AEB129}"/>
    <hyperlink ref="C271" r:id="rId1073" display="https://fbref.com/en/country/ITA/Italy-Football" xr:uid="{0EAE5816-19C2-4721-A675-D64DBC61ABB1}"/>
    <hyperlink ref="E271" r:id="rId1074" display="https://fbref.com/en/squads/943e8050/Burnley-Stats" xr:uid="{CECF4133-D338-4A4C-B309-726B97E1DB80}"/>
    <hyperlink ref="AD271" r:id="rId1075" display="https://fbref.com/en/players/fc076f78/matchlogs/2023-2024/summary/Luca-Koleosho-Match-Logs" xr:uid="{143E30AF-DA73-4073-B2BE-078595F46D7F}"/>
    <hyperlink ref="B272" r:id="rId1076" display="https://fbref.com/en/players/5ed9b537/Ibrahima-Konate" xr:uid="{A96B2CA2-C527-4F2C-AF37-17CAE6F01645}"/>
    <hyperlink ref="C272" r:id="rId1077" display="https://fbref.com/en/country/FRA/France-Football" xr:uid="{5B7E1365-1243-4207-A0FD-F93CF7B9407F}"/>
    <hyperlink ref="E272" r:id="rId1078" display="https://fbref.com/en/squads/822bd0ba/Liverpool-Stats" xr:uid="{515B38FC-F6FB-474B-BB3C-FADEE4347DD2}"/>
    <hyperlink ref="AD272" r:id="rId1079" display="https://fbref.com/en/players/5ed9b537/matchlogs/2023-2024/summary/Ibrahima-Konate-Match-Logs" xr:uid="{FDC6423B-DD8A-4582-B1B3-6A67845908C5}"/>
    <hyperlink ref="B273" r:id="rId1080" display="https://fbref.com/en/players/0313a347/Ezri-Konsa" xr:uid="{90649E20-5092-48C7-A26A-6A049FBFCB9E}"/>
    <hyperlink ref="C273" r:id="rId1081" display="https://fbref.com/en/country/ENG/England-Football" xr:uid="{9854BE6F-3A5A-4F69-A3FC-DD5AF0287CD3}"/>
    <hyperlink ref="E273" r:id="rId1082" display="https://fbref.com/en/squads/8602292d/Aston-Villa-Stats" xr:uid="{02FE5AF1-E4D5-46E4-9912-5D66D8F504AA}"/>
    <hyperlink ref="AD273" r:id="rId1083" display="https://fbref.com/en/players/0313a347/matchlogs/2023-2024/summary/Ezri-Konsa-Match-Logs" xr:uid="{C6F2E765-0956-49DF-9400-E1B3A89D4689}"/>
    <hyperlink ref="B274" r:id="rId1084" display="https://fbref.com/en/players/8d3c902d/Cheikhou-Kouyate" xr:uid="{C05010EC-99FE-4E83-9AED-1645704CCAB1}"/>
    <hyperlink ref="C274" r:id="rId1085" display="https://fbref.com/en/country/SEN/Senegal-Football" xr:uid="{D91E0DE0-8D8D-48C3-9E17-2AC7BB8DAAD6}"/>
    <hyperlink ref="E274" r:id="rId1086" display="https://fbref.com/en/squads/e4a775cb/Nottingham-Forest-Stats" xr:uid="{B51938C9-6405-453C-BA4D-771502ED9182}"/>
    <hyperlink ref="AD274" r:id="rId1087" display="https://fbref.com/en/players/8d3c902d/matchlogs/2023-2024/summary/Cheikhou-Kouyate-Match-Logs" xr:uid="{896D7D18-25E9-431C-8E75-41359014FA78}"/>
    <hyperlink ref="B275" r:id="rId1088" display="https://fbref.com/en/players/79c0821a/Mateo-Kovacic" xr:uid="{E894483B-4BEB-4439-89F3-C2C322E1B804}"/>
    <hyperlink ref="C275" r:id="rId1089" display="https://fbref.com/en/country/CRO/Croatia-Football" xr:uid="{6354732F-D6D5-454A-B5D3-6D97B4AC1EB9}"/>
    <hyperlink ref="E275" r:id="rId1090" display="https://fbref.com/en/squads/b8fd03ef/Manchester-City-Stats" xr:uid="{38DD2D54-4423-4D2F-8268-3FBAE8E6C7B2}"/>
    <hyperlink ref="AD275" r:id="rId1091" display="https://fbref.com/en/players/79c0821a/matchlogs/2023-2024/summary/Mateo-Kovacic-Match-Logs" xr:uid="{7A72CFF5-3EF0-4796-B1CC-A48B1501AF3F}"/>
    <hyperlink ref="B276" r:id="rId1092" display="https://fbref.com/en/players/f23f9d20/Tim-Krul" xr:uid="{2A30F205-9F5D-4EF6-A314-BAFC594116C7}"/>
    <hyperlink ref="C276" r:id="rId1093" display="https://fbref.com/en/country/NED/Netherlands-Football" xr:uid="{D1606187-F0F0-4AEA-AB5C-5EDC8F9D1C57}"/>
    <hyperlink ref="E276" r:id="rId1094" display="https://fbref.com/en/squads/e297cd13/Luton-Town-Stats" xr:uid="{2EDC0B18-F677-4289-A106-F3711E2AFDDB}"/>
    <hyperlink ref="AD276" r:id="rId1095" display="https://fbref.com/en/players/f23f9d20/matchlogs/2023-2024/summary/Tim-Krul-Match-Logs" xr:uid="{AFFCCF17-025C-4A18-B65E-1E53485ECC0F}"/>
    <hyperlink ref="B277" r:id="rId1096" display="https://fbref.com/en/players/df3cda47/Dejan-Kulusevski" xr:uid="{981A4AE3-D5FF-4813-A3DE-0C9FD13AC7DA}"/>
    <hyperlink ref="C277" r:id="rId1097" display="https://fbref.com/en/country/SWE/Sweden-Football" xr:uid="{E783D7E8-3971-40FC-AF78-F562958AFDA7}"/>
    <hyperlink ref="E277" r:id="rId1098" display="https://fbref.com/en/squads/361ca564/Tottenham-Hotspur-Stats" xr:uid="{1013F554-DEC0-4773-B118-EC9B9CCECB7E}"/>
    <hyperlink ref="AD277" r:id="rId1099" display="https://fbref.com/en/players/df3cda47/matchlogs/2023-2024/summary/Dejan-Kulusevski-Match-Logs" xr:uid="{882255EE-950C-4785-B75F-F7C00E5C0854}"/>
    <hyperlink ref="B278" r:id="rId1100" display="https://fbref.com/en/players/99813635/Adam-Lallana" xr:uid="{DAEC7273-1472-4CCB-81FB-992F72BF894C}"/>
    <hyperlink ref="C278" r:id="rId1101" display="https://fbref.com/en/country/ENG/England-Football" xr:uid="{91C79D0C-1EE9-401D-B15B-254CBD8D1278}"/>
    <hyperlink ref="E278" r:id="rId1102" display="https://fbref.com/en/squads/d07537b9/Brighton-and-Hove-Albion-Stats" xr:uid="{E77A099C-3DEB-47AD-8A13-8BCF1B775885}"/>
    <hyperlink ref="AD278" r:id="rId1103" display="https://fbref.com/en/players/99813635/matchlogs/2023-2024/summary/Adam-Lallana-Match-Logs" xr:uid="{FEF09538-7DA3-49B7-9421-C7B03F8811E0}"/>
    <hyperlink ref="B279" r:id="rId1104" display="https://fbref.com/en/players/f4e433d4/Tariq-Lamptey" xr:uid="{10397BA8-D8A3-4A83-9ABA-9873EA2D9E53}"/>
    <hyperlink ref="C279" r:id="rId1105" display="https://fbref.com/en/country/GHA/Ghana-Football" xr:uid="{EB97092B-3BF8-4BE0-AE5E-01F095204839}"/>
    <hyperlink ref="E279" r:id="rId1106" display="https://fbref.com/en/squads/d07537b9/Brighton-and-Hove-Albion-Stats" xr:uid="{A8E3B85F-995B-4634-84C0-D74E461906F0}"/>
    <hyperlink ref="AD279" r:id="rId1107" display="https://fbref.com/en/players/f4e433d4/matchlogs/2023-2024/summary/Tariq-Lamptey-Match-Logs" xr:uid="{68FA44AA-886E-469F-8366-DFE4240F1E5C}"/>
    <hyperlink ref="B280" r:id="rId1108" display="https://fbref.com/en/players/119b9a8e/Aymeric-Laporte" xr:uid="{5F51AD68-A560-4B7E-A94C-B2CE4A803978}"/>
    <hyperlink ref="C280" r:id="rId1109" display="https://fbref.com/en/country/ESP/Spain-Football" xr:uid="{FA89AE37-E592-4B79-AEAF-D81143A3B68F}"/>
    <hyperlink ref="E280" r:id="rId1110" display="https://fbref.com/en/squads/b8fd03ef/Manchester-City-Stats" xr:uid="{992D2CAE-75E2-44BD-B8A8-0FDC27A23F67}"/>
    <hyperlink ref="AD280" r:id="rId1111" display="https://fbref.com/en/players/119b9a8e/matchlogs/2023-2024/summary/Aymeric-Laporte-Match-Logs" xr:uid="{7072BE60-913D-44E9-BA16-1C11F942DEA4}"/>
    <hyperlink ref="B281" r:id="rId1112" display="https://fbref.com/en/players/0ed063d6/Yasser-Larouci" xr:uid="{C251669D-D1A5-426F-A069-43281964B6C5}"/>
    <hyperlink ref="C281" r:id="rId1113" display="https://fbref.com/en/country/FRA/France-Football" xr:uid="{0CF1E85D-B776-4F67-97AB-FCF9C8A133BE}"/>
    <hyperlink ref="E281" r:id="rId1114" display="https://fbref.com/en/squads/1df6b87e/Sheffield-United-Stats" xr:uid="{0158AA36-3BE3-4C48-8F83-1295C109CDC7}"/>
    <hyperlink ref="AD281" r:id="rId1115" display="https://fbref.com/en/players/0ed063d6/matchlogs/2023-2024/summary/Yasser-Larouci-Match-Logs" xr:uid="{085229F2-1761-4CB7-8AEF-F8D03DF2D36F}"/>
    <hyperlink ref="B282" r:id="rId1116" display="https://fbref.com/en/players/450ab6fc/Jamaal-Lascelles" xr:uid="{EE7F9EC0-EB1A-499E-B013-3468827B28D5}"/>
    <hyperlink ref="C282" r:id="rId1117" display="https://fbref.com/en/country/ENG/England-Football" xr:uid="{AF394122-AFCB-4187-8673-9245C95B3806}"/>
    <hyperlink ref="E282" r:id="rId1118" display="https://fbref.com/en/squads/b2b47a98/Newcastle-United-Stats" xr:uid="{2B489BFD-6343-4763-AF67-6DFFAAB2D973}"/>
    <hyperlink ref="AD282" r:id="rId1119" display="https://fbref.com/en/players/450ab6fc/matchlogs/2023-2024/summary/Jamaal-Lascelles-Match-Logs" xr:uid="{301CB83B-27FA-4317-B179-19ECF3EDA3D8}"/>
    <hyperlink ref="B283" r:id="rId1120" display="https://fbref.com/en/players/2b471f99/Mario-Lemina" xr:uid="{2BEC9E61-4B2D-4EB0-94B5-C26B34182A27}"/>
    <hyperlink ref="C283" r:id="rId1121" display="https://fbref.com/en/country/GAB/Gabon-Football" xr:uid="{7AD36BD1-9BA1-48A7-93D1-69848867FFAF}"/>
    <hyperlink ref="E283" r:id="rId1122" display="https://fbref.com/en/squads/8cec06e1/Wolverhampton-Wanderers-Stats" xr:uid="{E741A393-1358-4D48-9314-5AC777B4D08B}"/>
    <hyperlink ref="AD283" r:id="rId1123" display="https://fbref.com/en/players/2b471f99/matchlogs/2023-2024/summary/Mario-Lemina-Match-Logs" xr:uid="{7D1D1D1F-B982-435B-AF63-03DC821FFFCF}"/>
    <hyperlink ref="B284" r:id="rId1124" display="https://fbref.com/en/players/4f28a6ff/Clement-Lenglet" xr:uid="{98F97E12-2434-4031-B24A-EDAB835A8055}"/>
    <hyperlink ref="C284" r:id="rId1125" display="https://fbref.com/en/country/FRA/France-Football" xr:uid="{38B4EF7E-6E88-4188-A5F7-5C8C7401AB16}"/>
    <hyperlink ref="E284" r:id="rId1126" display="https://fbref.com/en/squads/8602292d/Aston-Villa-Stats" xr:uid="{1244A189-3C5A-472F-80B7-4C1089C75110}"/>
    <hyperlink ref="AD284" r:id="rId1127" display="https://fbref.com/en/players/4f28a6ff/matchlogs/2023-2024/summary/Clement-Lenglet-Match-Logs" xr:uid="{0F0E00CA-ADF4-4E46-AC0C-6A0298AC0771}"/>
    <hyperlink ref="B285" r:id="rId1128" display="https://fbref.com/en/players/2628fd2b/Bernd-Leno" xr:uid="{850711C4-D431-42DC-B2D1-1CF79A0DCCB9}"/>
    <hyperlink ref="C285" r:id="rId1129" display="https://fbref.com/en/country/GER/Germany-Football" xr:uid="{5529217F-344D-474D-AD9C-847B063ADC63}"/>
    <hyperlink ref="E285" r:id="rId1130" display="https://fbref.com/en/squads/fd962109/Fulham-Stats" xr:uid="{8B5E4F6A-28EF-4FAA-9606-8B9A776F752C}"/>
    <hyperlink ref="AD285" r:id="rId1131" display="https://fbref.com/en/players/2628fd2b/matchlogs/2023-2024/summary/Bernd-Leno-Match-Logs" xr:uid="{CD5C6A45-4B6E-4A87-86DE-F9638B707F39}"/>
    <hyperlink ref="B286" r:id="rId1132" display="https://fbref.com/en/players/9b5ce51a/Jefferson-Lerma" xr:uid="{D91ABE2C-3FEB-47A1-BC0E-6D75CD8A068F}"/>
    <hyperlink ref="C286" r:id="rId1133" display="https://fbref.com/en/country/COL/Colombia-Football" xr:uid="{133AC8AB-480C-4DB9-AF36-6BCF9C4C4D63}"/>
    <hyperlink ref="E286" r:id="rId1134" display="https://fbref.com/en/squads/47c64c55/Crystal-Palace-Stats" xr:uid="{62A2188B-B881-4334-9A94-4597682D043A}"/>
    <hyperlink ref="AD286" r:id="rId1135" display="https://fbref.com/en/players/9b5ce51a/matchlogs/2023-2024/summary/Jefferson-Lerma-Match-Logs" xr:uid="{9760F08E-498F-4352-A519-F09B4A7B555E}"/>
    <hyperlink ref="B287" r:id="rId1136" display="https://fbref.com/en/players/b57e066e/Rico-Lewis" xr:uid="{D6262223-D5F0-4029-9210-4F0946D1E86D}"/>
    <hyperlink ref="C287" r:id="rId1137" display="https://fbref.com/en/country/ENG/England-Football" xr:uid="{5F0F9186-35AC-4824-88D9-F22D757B5AA0}"/>
    <hyperlink ref="E287" r:id="rId1138" display="https://fbref.com/en/squads/b8fd03ef/Manchester-City-Stats" xr:uid="{0AC924F4-A50E-4F6E-9846-71D12BCD2342}"/>
    <hyperlink ref="AD287" r:id="rId1139" display="https://fbref.com/en/players/b57e066e/matchlogs/2023-2024/summary/Rico-Lewis-Match-Logs" xr:uid="{531FA139-FDAA-46B5-A6D6-C1E47F49A90E}"/>
    <hyperlink ref="B288" r:id="rId1140" display="https://fbref.com/en/players/41f08ac8/Keane-Lewis-Potter" xr:uid="{43B97D9D-C298-48E8-92CD-3E790392A119}"/>
    <hyperlink ref="C288" r:id="rId1141" display="https://fbref.com/en/country/ENG/England-Football" xr:uid="{B39CE89D-C24B-49DE-881B-72291AD1CC72}"/>
    <hyperlink ref="E288" r:id="rId1142" display="https://fbref.com/en/squads/cd051869/Brentford-Stats" xr:uid="{2D032504-4009-48F2-A9C2-917F52AD7BD6}"/>
    <hyperlink ref="AD288" r:id="rId1143" display="https://fbref.com/en/players/41f08ac8/matchlogs/2023-2024/summary/Keane-Lewis-Potter-Match-Logs" xr:uid="{5F0024DD-62AF-49F0-B174-4939C69D0DE2}"/>
    <hyperlink ref="B289" r:id="rId1144" display="https://fbref.com/en/players/f5deef4c/Victor-Lindelof" xr:uid="{BBB858F5-3999-47C5-8841-348CF5D4B0F6}"/>
    <hyperlink ref="C289" r:id="rId1145" display="https://fbref.com/en/country/SWE/Sweden-Football" xr:uid="{46A7FB6C-A554-4D43-BA76-6591ED7159DA}"/>
    <hyperlink ref="E289" r:id="rId1146" display="https://fbref.com/en/squads/19538871/Manchester-United-Stats" xr:uid="{0CAC53E3-B892-4001-A2D0-8A5C6A65732E}"/>
    <hyperlink ref="AD289" r:id="rId1147" display="https://fbref.com/en/players/f5deef4c/matchlogs/2023-2024/summary/Victor-Lindelof-Match-Logs" xr:uid="{951C47B4-84AB-4632-973C-AFD34A83055A}"/>
    <hyperlink ref="B290" r:id="rId1148" display="https://fbref.com/en/players/afed6722/Valentino-Livramento" xr:uid="{551BA557-A2CA-43C7-8693-B8A7C5C1E0C6}"/>
    <hyperlink ref="C290" r:id="rId1149" display="https://fbref.com/en/country/ENG/England-Football" xr:uid="{7F55D89B-36A8-4C05-96C7-FB61365BA181}"/>
    <hyperlink ref="E290" r:id="rId1150" display="https://fbref.com/en/squads/b2b47a98/Newcastle-United-Stats" xr:uid="{ACD4CDEA-5BEE-4C6B-8D22-4C14F158B471}"/>
    <hyperlink ref="AD290" r:id="rId1151" display="https://fbref.com/en/players/afed6722/matchlogs/2023-2024/summary/Valentino-Livramento-Match-Logs" xr:uid="{E009C0B8-705B-4EE1-A258-BA9A96CFD3F5}"/>
    <hyperlink ref="B291" r:id="rId1152" display="https://fbref.com/en/players/d7553721/Giovani-Lo-Celso" xr:uid="{C7B1406A-18A5-4E99-8974-4CD652FB212E}"/>
    <hyperlink ref="C291" r:id="rId1153" display="https://fbref.com/en/country/ARG/Argentina-Football" xr:uid="{AE91A90B-0ADD-4CC0-A834-5176D3547447}"/>
    <hyperlink ref="E291" r:id="rId1154" display="https://fbref.com/en/squads/361ca564/Tottenham-Hotspur-Stats" xr:uid="{B30E3BE5-F421-4A7A-80EC-6FFB08F3A921}"/>
    <hyperlink ref="AD291" r:id="rId1155" display="https://fbref.com/en/players/d7553721/matchlogs/2023-2024/summary/Giovani-Lo-Celso-Match-Logs" xr:uid="{A9190615-09C7-49E9-842B-0E6C1A6873DF}"/>
    <hyperlink ref="B292" r:id="rId1156" display="https://fbref.com/en/players/37118440/Tom-Lockyer" xr:uid="{A11FA006-0488-4DC3-B682-02366157199C}"/>
    <hyperlink ref="C292" r:id="rId1157" display="https://fbref.com/en/country/WAL/Wales-Football" xr:uid="{CC23BA78-0191-4F94-8EA8-CE903E5428DC}"/>
    <hyperlink ref="E292" r:id="rId1158" display="https://fbref.com/en/squads/e297cd13/Luton-Town-Stats" xr:uid="{881C9469-32FB-421D-9E8F-C8705A21ABBB}"/>
    <hyperlink ref="AD292" r:id="rId1159" display="https://fbref.com/en/players/37118440/matchlogs/2023-2024/summary/Tom-Lockyer-Match-Logs" xr:uid="{E4BE3A2A-A441-4054-ACEB-3F08FD595D69}"/>
    <hyperlink ref="B293" r:id="rId1160" display="https://fbref.com/en/players/165cf989/Andy-Lonergan" xr:uid="{02CBFCD4-485D-419F-87D5-C3BD6646361B}"/>
    <hyperlink ref="C293" r:id="rId1161" display="https://fbref.com/en/country/IRL/Republic-of-Ireland-Football" xr:uid="{7DABFE52-852E-4121-852C-225E2F76A9B0}"/>
    <hyperlink ref="E293" r:id="rId1162" display="https://fbref.com/en/squads/d3fd31cc/Everton-Stats" xr:uid="{363AF3AF-1AFC-4E30-B8DC-1D51D5F9BB79}"/>
    <hyperlink ref="AD293" r:id="rId1163" display="https://fbref.com/en/players/165cf989/matchlogs/2023-2024/summary/Andy-Lonergan-Match-Logs" xr:uid="{A9E5DB9E-8A95-4AF7-902A-8A026D656338}"/>
    <hyperlink ref="B294" r:id="rId1164" display="https://fbref.com/en/players/a2b105e0/Sean-Longstaff" xr:uid="{9AF58A70-D971-4787-8A1D-8C7CD36A2130}"/>
    <hyperlink ref="C294" r:id="rId1165" display="https://fbref.com/en/country/ENG/England-Football" xr:uid="{8146DF87-5F89-4838-A57D-60C43B962F61}"/>
    <hyperlink ref="E294" r:id="rId1166" display="https://fbref.com/en/squads/b2b47a98/Newcastle-United-Stats" xr:uid="{4CA21B53-1AF1-49C5-B613-8DEA946992AA}"/>
    <hyperlink ref="AD294" r:id="rId1167" display="https://fbref.com/en/players/a2b105e0/matchlogs/2023-2024/summary/Sean-Longstaff-Match-Logs" xr:uid="{3A1E83D9-6799-4732-BDA5-A2A4E0541A38}"/>
    <hyperlink ref="B295" r:id="rId1168" display="https://fbref.com/en/players/7af88b33/Max-Lowe" xr:uid="{9DD83E14-DD7E-44C0-A3FA-295842240C71}"/>
    <hyperlink ref="C295" r:id="rId1169" display="https://fbref.com/en/country/ENG/England-Football" xr:uid="{5604F157-C185-4A04-A3AC-54E04E407F45}"/>
    <hyperlink ref="E295" r:id="rId1170" display="https://fbref.com/en/squads/1df6b87e/Sheffield-United-Stats" xr:uid="{525F5D67-A075-4872-8BF1-84BF18374E82}"/>
    <hyperlink ref="AD295" r:id="rId1171" display="https://fbref.com/en/players/7af88b33/matchlogs/2023-2024/summary/Max-Lowe-Match-Logs" xr:uid="{64A78CEF-BE7D-4FC2-B4FF-B0B6DA166578}"/>
    <hyperlink ref="B296" r:id="rId1172" display="https://fbref.com/en/players/6f7d826d/Douglas-Luiz" xr:uid="{BEA8DA04-62AA-40DB-87BE-1329FAFEF3A2}"/>
    <hyperlink ref="C296" r:id="rId1173" display="https://fbref.com/en/country/BRA/Brazil-Football" xr:uid="{DC0D77BE-C689-4492-95D6-6805684011EA}"/>
    <hyperlink ref="E296" r:id="rId1174" display="https://fbref.com/en/squads/8602292d/Aston-Villa-Stats" xr:uid="{2B5EDF09-CB90-4767-9A48-682367C0B03E}"/>
    <hyperlink ref="AD296" r:id="rId1175" display="https://fbref.com/en/players/6f7d826d/matchlogs/2023-2024/summary/Douglas-Luiz-Match-Logs" xr:uid="{956ED8D7-1431-4171-8B35-CE294C2D8B46}"/>
    <hyperlink ref="B297" r:id="rId1176" display="https://fbref.com/en/players/c6e8cf1f/Sasa-Lukic" xr:uid="{152C4EE5-3762-4328-A11C-EBF40DA8801B}"/>
    <hyperlink ref="C297" r:id="rId1177" display="https://fbref.com/en/country/SRB/Serbia-Football" xr:uid="{09D4264E-57E4-4106-92FF-EEF23576388D}"/>
    <hyperlink ref="E297" r:id="rId1178" display="https://fbref.com/en/squads/fd962109/Fulham-Stats" xr:uid="{38123748-23A2-4914-B52E-97453CF0DA80}"/>
    <hyperlink ref="AD297" r:id="rId1179" display="https://fbref.com/en/players/c6e8cf1f/matchlogs/2023-2024/summary/Sasa-Lukic-Match-Logs" xr:uid="{9056F8F4-6C3C-441F-AD35-9AAE24D44FFE}"/>
    <hyperlink ref="B298" r:id="rId1180" display="https://fbref.com/en/players/cab9634e/Ian-Maatsen" xr:uid="{B5358526-3C65-4708-B428-409055AC1A41}"/>
    <hyperlink ref="C298" r:id="rId1181" display="https://fbref.com/en/country/NED/Netherlands-Football" xr:uid="{9F78EFFF-53B7-4AD2-9CCF-8B08F777D0B8}"/>
    <hyperlink ref="E298" r:id="rId1182" display="https://fbref.com/en/squads/cff3d9bb/Chelsea-Stats" xr:uid="{C8626D92-01DD-44F5-9FC2-79C148C99952}"/>
    <hyperlink ref="AD298" r:id="rId1183" display="https://fbref.com/en/players/cab9634e/matchlogs/2023-2024/summary/Ian-Maatsen-Match-Logs" xr:uid="{6866CFD3-24F7-49C0-9E66-5160CF822A2A}"/>
    <hyperlink ref="B299" r:id="rId1184" display="https://fbref.com/en/players/83d074ff/Alexis-Mac-Allister" xr:uid="{5AB5B055-61D2-4609-A3FC-31AA9782C90B}"/>
    <hyperlink ref="C299" r:id="rId1185" display="https://fbref.com/en/country/ARG/Argentina-Football" xr:uid="{3A56162E-A6E2-42B3-B3F6-AA0F65AE9E39}"/>
    <hyperlink ref="E299" r:id="rId1186" display="https://fbref.com/en/squads/822bd0ba/Liverpool-Stats" xr:uid="{ADB4780D-81FD-4463-B9F1-CDE1D580B328}"/>
    <hyperlink ref="AD299" r:id="rId1187" display="https://fbref.com/en/players/83d074ff/matchlogs/2023-2024/summary/Alexis-Mac-Allister-Match-Logs" xr:uid="{11288C1F-D17B-4216-BB86-F30204A8FFF6}"/>
    <hyperlink ref="B300" r:id="rId1188" display="https://fbref.com/en/players/ee38d9c5/James-Maddison" xr:uid="{ED11CB60-6B93-4A4F-A75C-877768A05AD1}"/>
    <hyperlink ref="C300" r:id="rId1189" display="https://fbref.com/en/country/ENG/England-Football" xr:uid="{CD18DE98-98FE-482F-8D0A-C2457919DEFC}"/>
    <hyperlink ref="E300" r:id="rId1190" display="https://fbref.com/en/squads/361ca564/Tottenham-Hotspur-Stats" xr:uid="{CDF0D24A-A4D3-4BEE-80A3-47AB1987C7EB}"/>
    <hyperlink ref="AD300" r:id="rId1191" display="https://fbref.com/en/players/ee38d9c5/matchlogs/2023-2024/summary/James-Maddison-Match-Logs" xr:uid="{472CCA84-DCFE-4609-8048-A23F38F66FE4}"/>
    <hyperlink ref="B301" r:id="rId1192" display="https://fbref.com/en/players/bf34eebd/Noni-Madueke" xr:uid="{F34D72ED-621A-47FE-A40E-161CB54E681B}"/>
    <hyperlink ref="C301" r:id="rId1193" display="https://fbref.com/en/country/ENG/England-Football" xr:uid="{089A5BCB-5FCF-4F8F-9298-980A75AB7897}"/>
    <hyperlink ref="E301" r:id="rId1194" display="https://fbref.com/en/squads/cff3d9bb/Chelsea-Stats" xr:uid="{3404B65C-01A5-4EC4-B496-D412DC8E8DEB}"/>
    <hyperlink ref="AD301" r:id="rId1195" display="https://fbref.com/en/players/bf34eebd/matchlogs/2023-2024/summary/Noni-Madueke-Match-Logs" xr:uid="{AE55CE3A-DEC1-4285-A1B1-B19C0CB03F1F}"/>
    <hyperlink ref="B302" r:id="rId1196" display="https://fbref.com/en/players/d8931174/Harry-Maguire" xr:uid="{EBFE4860-9C5B-4333-AD87-8A8F5CEE731E}"/>
    <hyperlink ref="C302" r:id="rId1197" display="https://fbref.com/en/country/ENG/England-Football" xr:uid="{75F63423-77D4-4B6A-A69D-454D86EC0B4D}"/>
    <hyperlink ref="E302" r:id="rId1198" display="https://fbref.com/en/squads/19538871/Manchester-United-Stats" xr:uid="{EDDA8A77-EA4A-44F5-A641-029246B3D052}"/>
    <hyperlink ref="AD302" r:id="rId1199" display="https://fbref.com/en/players/d8931174/matchlogs/2023-2024/summary/Harry-Maguire-Match-Logs" xr:uid="{E73EB5CE-0614-4F4D-85AA-AA64BFB0D98C}"/>
    <hyperlink ref="B303" r:id="rId1200" display="https://fbref.com/en/players/a572e291/Orel-Mangala" xr:uid="{FA6345F5-386B-4073-8794-92B8C33AF259}"/>
    <hyperlink ref="C303" r:id="rId1201" display="https://fbref.com/en/country/BEL/Belgium-Football" xr:uid="{1237DF05-7033-4BFF-823D-588E1B0331C0}"/>
    <hyperlink ref="E303" r:id="rId1202" display="https://fbref.com/en/squads/e4a775cb/Nottingham-Forest-Stats" xr:uid="{AE823074-D79B-405E-8F2A-C28EB9D77887}"/>
    <hyperlink ref="AD303" r:id="rId1203" display="https://fbref.com/en/players/a572e291/matchlogs/2023-2024/summary/Orel-Mangala-Match-Logs" xr:uid="{B1B451EC-1402-4401-B172-AF60DE1CFEB4}"/>
    <hyperlink ref="B304" r:id="rId1204" display="https://fbref.com/en/players/d7f99582/Benson-Manuel" xr:uid="{D80F093F-CD43-46D8-BF2C-00BFE314A705}"/>
    <hyperlink ref="C304" r:id="rId1205" display="https://fbref.com/en/country/BEL/Belgium-Football" xr:uid="{091D50E2-3BCD-4330-9A06-AD2C39F904B5}"/>
    <hyperlink ref="E304" r:id="rId1206" display="https://fbref.com/en/squads/943e8050/Burnley-Stats" xr:uid="{E434F14E-6B6C-40DE-8EBC-BAF9CDF3C303}"/>
    <hyperlink ref="AD304" r:id="rId1207" display="https://fbref.com/en/players/d7f99582/matchlogs/2023-2024/summary/Benson-Manuel-Match-Logs" xr:uid="{7B4DA63C-87D1-44A0-A2E2-73B7E1212D39}"/>
    <hyperlink ref="B305" r:id="rId1208" display="https://fbref.com/en/players/bb5fbd2b/Solly-March" xr:uid="{2314BD39-A0E2-46D5-9608-F344AE0C616F}"/>
    <hyperlink ref="C305" r:id="rId1209" display="https://fbref.com/en/country/ENG/England-Football" xr:uid="{F64D80B7-0C60-4B15-8E38-9EF7061DC510}"/>
    <hyperlink ref="E305" r:id="rId1210" display="https://fbref.com/en/squads/d07537b9/Brighton-and-Hove-Albion-Stats" xr:uid="{B102BBAC-DB60-4BB4-A4C8-4F817A971F80}"/>
    <hyperlink ref="AD305" r:id="rId1211" display="https://fbref.com/en/players/bb5fbd2b/matchlogs/2023-2024/summary/Solly-March-Match-Logs" xr:uid="{70A30FE8-BBA6-40CB-B469-3AC1D8B21C1F}"/>
    <hyperlink ref="B306" r:id="rId1212" display="https://fbref.com/en/players/7923301c/Louie-Marsh" xr:uid="{E2A7D056-3FC1-458C-BBBD-5696F4556C74}"/>
    <hyperlink ref="C306" r:id="rId1213" display="https://fbref.com/en/country/ENG/England-Football" xr:uid="{0E8A8224-649A-4CCB-98C6-BC0FB4BC9171}"/>
    <hyperlink ref="E306" r:id="rId1214" display="https://fbref.com/en/squads/1df6b87e/Sheffield-United-Stats" xr:uid="{98D99D07-B5FD-4FEC-8E94-4961CDE7C4CA}"/>
    <hyperlink ref="AD306" r:id="rId1215" display="https://fbref.com/en/players/7923301c/matchlogs/2023-2024/summary/Louie-Marsh-Match-Logs" xr:uid="{850EEC0F-3B41-42E7-84F6-E372CD5C55CB}"/>
    <hyperlink ref="B307" r:id="rId1216" display="https://fbref.com/en/players/a79abd8b/Filip-Marshall" xr:uid="{48D70705-B388-43FF-ABFA-EF20DD42F72A}"/>
    <hyperlink ref="C307" r:id="rId1217" display="https://fbref.com/en/country/ENG/England-Football" xr:uid="{73D1ABBA-ADBF-4EFA-974A-03F101055588}"/>
    <hyperlink ref="E307" r:id="rId1218" display="https://fbref.com/en/squads/8602292d/Aston-Villa-Stats" xr:uid="{11123047-073E-4A78-9B09-96F043358079}"/>
    <hyperlink ref="AD307" r:id="rId1219" display="https://fbref.com/en/players/a79abd8b/matchlogs/2023-2024/summary/Filip-Marshall-Match-Logs" xr:uid="{9E3ADC49-4A0A-4953-ACE9-707403F8DF78}"/>
    <hyperlink ref="B308" r:id="rId1220" display="https://fbref.com/en/players/8b788c01/Anthony-Martial" xr:uid="{74CBF8C4-73D7-45BC-8222-475461F1424D}"/>
    <hyperlink ref="C308" r:id="rId1221" display="https://fbref.com/en/country/FRA/France-Football" xr:uid="{CF2B67C1-8454-402F-BE54-AE198363F5CD}"/>
    <hyperlink ref="E308" r:id="rId1222" display="https://fbref.com/en/squads/19538871/Manchester-United-Stats" xr:uid="{C10DC560-4E7A-4CC2-B066-D8BDF45C8CD8}"/>
    <hyperlink ref="AD308" r:id="rId1223" display="https://fbref.com/en/players/8b788c01/matchlogs/2023-2024/summary/Anthony-Martial-Match-Logs" xr:uid="{70A2368B-1DAF-49B4-B81E-6E608690ABE2}"/>
    <hyperlink ref="B309" r:id="rId1224" display="https://fbref.com/en/players/48a5a5d6/Gabriel-Martinelli" xr:uid="{38CB0FD5-3644-498A-8BCA-4F521923E922}"/>
    <hyperlink ref="C309" r:id="rId1225" display="https://fbref.com/en/country/BRA/Brazil-Football" xr:uid="{0FBDEDFA-1698-4073-89AF-B38C55ADC2F1}"/>
    <hyperlink ref="E309" r:id="rId1226" display="https://fbref.com/en/squads/18bb7c10/Arsenal-Stats" xr:uid="{8FAA3AFB-1D18-49CB-9F5A-FA90A6BDCDAB}"/>
    <hyperlink ref="AD309" r:id="rId1227" display="https://fbref.com/en/players/48a5a5d6/matchlogs/2023-2024/summary/Gabriel-Martinelli-Match-Logs" xr:uid="{32CA8585-28B6-46CF-9492-D6BC5CBA0CF2}"/>
    <hyperlink ref="B310" r:id="rId1228" display="https://fbref.com/en/players/7956236f/Emiliano-Martinez" xr:uid="{C6F6E935-15B6-41D3-BE15-C5577E479746}"/>
    <hyperlink ref="C310" r:id="rId1229" display="https://fbref.com/en/country/ARG/Argentina-Football" xr:uid="{66FE6219-E745-432C-A3CA-394F5D007D01}"/>
    <hyperlink ref="E310" r:id="rId1230" display="https://fbref.com/en/squads/8602292d/Aston-Villa-Stats" xr:uid="{9B1B2F0A-2BDA-4824-ACA0-9C4CBCEA17EE}"/>
    <hyperlink ref="AD310" r:id="rId1231" display="https://fbref.com/en/players/7956236f/matchlogs/2023-2024/summary/Emiliano-Martinez-Match-Logs" xr:uid="{910D1F41-9232-4BF8-B101-39C57777A34D}"/>
    <hyperlink ref="B311" r:id="rId1232" display="https://fbref.com/en/players/bac46a10/Lisandro-Martinez" xr:uid="{E372D4D8-2B43-4053-8CDD-18ACFF6B4896}"/>
    <hyperlink ref="C311" r:id="rId1233" display="https://fbref.com/en/country/ARG/Argentina-Football" xr:uid="{60237A36-3DF8-47AF-BF2E-805217A4D1CB}"/>
    <hyperlink ref="E311" r:id="rId1234" display="https://fbref.com/en/squads/19538871/Manchester-United-Stats" xr:uid="{BBAF6FC3-B28E-41BE-A350-FDC00B1FBD97}"/>
    <hyperlink ref="AD311" r:id="rId1235" display="https://fbref.com/en/players/bac46a10/matchlogs/2023-2024/summary/Lisandro-Martinez-Match-Logs" xr:uid="{C9BC41AB-27A1-42B1-97F5-624FC5D70D46}"/>
    <hyperlink ref="B312" r:id="rId1236" display="https://fbref.com/en/players/feb5d972/Pape-Matar-Sarr" xr:uid="{CDA882A7-D1CD-4328-B170-9859A669E5B7}"/>
    <hyperlink ref="C312" r:id="rId1237" display="https://fbref.com/en/country/SEN/Senegal-Football" xr:uid="{DD2E6817-C721-4673-AD46-3A05EB5E43BF}"/>
    <hyperlink ref="E312" r:id="rId1238" display="https://fbref.com/en/squads/361ca564/Tottenham-Hotspur-Stats" xr:uid="{57871FDA-3408-48AA-84F9-BCC35179C37E}"/>
    <hyperlink ref="AD312" r:id="rId1239" display="https://fbref.com/en/players/feb5d972/matchlogs/2023-2024/summary/Pape-Matar-Sarr-Match-Logs" xr:uid="{03E7F28F-C269-4E7B-B799-4EE35621BB6D}"/>
    <hyperlink ref="B313" r:id="rId1240" display="https://fbref.com/en/players/50e6dc35/Jean-Philippe-Mateta" xr:uid="{7ECFF6F6-7D50-4546-B43F-B940DF20D8AA}"/>
    <hyperlink ref="C313" r:id="rId1241" display="https://fbref.com/en/country/FRA/France-Football" xr:uid="{9AD0E6BD-6E1C-437C-9127-4185814B1AE1}"/>
    <hyperlink ref="E313" r:id="rId1242" display="https://fbref.com/en/squads/47c64c55/Crystal-Palace-Stats" xr:uid="{302829D4-838A-40D1-8CC6-FC1FE50F95B1}"/>
    <hyperlink ref="AD313" r:id="rId1243" display="https://fbref.com/en/players/50e6dc35/matchlogs/2023-2024/summary/Jean-Philippe-Mateta-Match-Logs" xr:uid="{ADD723BC-60E8-4334-A575-5BD9EA6ED035}"/>
    <hyperlink ref="B314" r:id="rId1244" display="https://fbref.com/en/players/b217ef29/Joel-Matip" xr:uid="{CA7C2DA9-2E97-4DCA-8A7A-8195BB41F8FF}"/>
    <hyperlink ref="C314" r:id="rId1245" display="https://fbref.com/en/country/CMR/Cameroon-Football" xr:uid="{B08ACF55-8E9B-4736-B123-365DE4B5C479}"/>
    <hyperlink ref="E314" r:id="rId1246" display="https://fbref.com/en/squads/822bd0ba/Liverpool-Stats" xr:uid="{73084D15-1217-4B0A-8C29-7457708759C7}"/>
    <hyperlink ref="AD314" r:id="rId1247" display="https://fbref.com/en/players/b217ef29/matchlogs/2023-2024/summary/Joel-Matip-Match-Logs" xr:uid="{FF992229-9FD4-4489-A97F-EF0FC00BA867}"/>
    <hyperlink ref="B315" r:id="rId1248" display="https://fbref.com/en/players/ed383e43/Alex-Matos" xr:uid="{7D9B086C-045A-4212-A4F8-A19B1E09A493}"/>
    <hyperlink ref="C315" r:id="rId1249" display="https://fbref.com/en/country/ENG/England-Football" xr:uid="{3B159D08-55CF-480B-857A-4E09ACF934F0}"/>
    <hyperlink ref="E315" r:id="rId1250" display="https://fbref.com/en/squads/cff3d9bb/Chelsea-Stats" xr:uid="{1CA7E9D8-FC71-4DD7-8A9C-EDF0FA31249E}"/>
    <hyperlink ref="AD315" r:id="rId1251" display="https://fbref.com/en/players/ed383e43/matchlogs/2023-2024/summary/Alex-Matos-Match-Logs" xr:uid="{F118491F-CABE-42C3-929C-0EBABCFF3D51}"/>
    <hyperlink ref="B316" r:id="rId1252" display="https://fbref.com/en/players/27f4f772/Remi-Matthews" xr:uid="{1F78D800-D4A2-47B0-9BB0-40442D4A5AC5}"/>
    <hyperlink ref="C316" r:id="rId1253" display="https://fbref.com/en/country/ENG/England-Football" xr:uid="{47D5C7A5-43A4-423C-9FFC-BF09E5D65DC8}"/>
    <hyperlink ref="E316" r:id="rId1254" display="https://fbref.com/en/squads/47c64c55/Crystal-Palace-Stats" xr:uid="{C63583D9-3FD3-466A-9C68-07EC49FEAC6A}"/>
    <hyperlink ref="AD316" r:id="rId1255" display="https://fbref.com/en/players/27f4f772/matchlogs/2023-2024/summary/Remi-Matthews-Match-Logs" xr:uid="{1177148B-CF2A-493F-82C4-E2262BDF6903}"/>
    <hyperlink ref="B317" r:id="rId1256" display="https://fbref.com/en/players/4bcf39f6/Neal-Maupay" xr:uid="{A4412FF1-9755-4893-8314-029E3C4262C0}"/>
    <hyperlink ref="C317" r:id="rId1257" display="https://fbref.com/en/country/FRA/France-Football" xr:uid="{0D4DBA40-4F88-4887-8387-23E44C899109}"/>
    <hyperlink ref="E317" r:id="rId1258" display="https://fbref.com/en/squads/cd051869/Brentford-Stats" xr:uid="{0ED124D5-8215-487C-9602-F9D921FC289E}"/>
    <hyperlink ref="AD317" r:id="rId1259" display="https://fbref.com/en/players/4bcf39f6/matchlogs/2023-2024/summary/Neal-Maupay-Match-Logs" xr:uid="{AF04E948-88C3-4B4C-B756-C053607E0FBC}"/>
    <hyperlink ref="B318" r:id="rId1260" display="https://fbref.com/en/players/4bcf39f6/Neal-Maupay" xr:uid="{890CA55F-02E2-4DDF-9447-5D12F39292E0}"/>
    <hyperlink ref="C318" r:id="rId1261" display="https://fbref.com/en/country/FRA/France-Football" xr:uid="{25B24C23-BB7D-4862-8687-15FEA21B8F67}"/>
    <hyperlink ref="E318" r:id="rId1262" display="https://fbref.com/en/squads/d3fd31cc/Everton-Stats" xr:uid="{C7AE894D-F0FF-41BD-8EBC-8EF3B1818695}"/>
    <hyperlink ref="AD318" r:id="rId1263" display="https://fbref.com/en/players/4bcf39f6/matchlogs/2023-2024/summary/Neal-Maupay-Match-Logs" xr:uid="{2B8BA06C-1DBA-4331-B85B-C2F7AE888912}"/>
    <hyperlink ref="B319" r:id="rId1264" display="https://fbref.com/en/players/00963611/Konstantinos-Mavropanos" xr:uid="{AE608098-B3C8-4203-96BE-5A2AF4474BF0}"/>
    <hyperlink ref="C319" r:id="rId1265" display="https://fbref.com/en/country/GRE/Greece-Football" xr:uid="{A3A8ACC9-7C78-4DF4-952E-179D428162D7}"/>
    <hyperlink ref="E319" r:id="rId1266" display="https://fbref.com/en/squads/7c21e445/West-Ham-United-Stats" xr:uid="{E4F8BCE5-F65E-42EB-834B-8CF77CD4F81F}"/>
    <hyperlink ref="AD319" r:id="rId1267" display="https://fbref.com/en/players/00963611/matchlogs/2023-2024/summary/Konstantinos-Mavropanos-Match-Logs" xr:uid="{F412829D-5397-4BE2-9909-7BB30D6855DF}"/>
    <hyperlink ref="B320" r:id="rId1268" display="https://fbref.com/en/players/493924a7/Kevin-Mbabu" xr:uid="{D79C9CF4-C0E0-4223-91E9-7C8E90084BE9}"/>
    <hyperlink ref="C320" r:id="rId1269" display="https://fbref.com/en/country/SUI/Switzerland-Football" xr:uid="{7FCE49CA-E22D-4956-8E3E-21453BC0D7A3}"/>
    <hyperlink ref="E320" r:id="rId1270" display="https://fbref.com/en/squads/fd962109/Fulham-Stats" xr:uid="{76A39296-7B17-45CB-AAB6-F3F28AF1208E}"/>
    <hyperlink ref="AD320" r:id="rId1271" display="https://fbref.com/en/players/493924a7/matchlogs/2023-2024/summary/Kevin-Mbabu-Match-Logs" xr:uid="{10236067-DE34-4441-921B-E943EA679CA1}"/>
    <hyperlink ref="B321" r:id="rId1272" display="https://fbref.com/en/players/6afaebf2/Bryan-Mbeumo" xr:uid="{F8EE4983-7965-4172-9408-B73CAEDF5B37}"/>
    <hyperlink ref="C321" r:id="rId1273" display="https://fbref.com/en/country/CMR/Cameroon-Football" xr:uid="{1D088C2D-3FE9-4175-9AB5-DBA9051D78AB}"/>
    <hyperlink ref="E321" r:id="rId1274" display="https://fbref.com/en/squads/cd051869/Brentford-Stats" xr:uid="{4B6E0DEF-C6B3-4A18-99FE-B3B05D433271}"/>
    <hyperlink ref="AD321" r:id="rId1275" display="https://fbref.com/en/players/6afaebf2/matchlogs/2023-2024/summary/Bryan-Mbeumo-Match-Logs" xr:uid="{73D81357-608B-4C62-A380-FAE0A93BBB4E}"/>
    <hyperlink ref="B322" r:id="rId1276" display="https://fbref.com/en/players/96593e89/James-Mcatee" xr:uid="{FCD9AC90-3BB2-4890-9D75-CCBB4F8B88B7}"/>
    <hyperlink ref="C322" r:id="rId1277" display="https://fbref.com/en/country/ENG/England-Football" xr:uid="{B47B637E-4DCB-45C5-8086-6ACB3498694F}"/>
    <hyperlink ref="E322" r:id="rId1278" display="https://fbref.com/en/squads/1df6b87e/Sheffield-United-Stats" xr:uid="{FAA230E4-C9CA-43BA-B017-366DA13F7F36}"/>
    <hyperlink ref="AD322" r:id="rId1279" display="https://fbref.com/en/players/96593e89/matchlogs/2023-2024/summary/James-Mcatee-Match-Logs" xr:uid="{AA520B9C-4AA0-421A-9A0A-4D1CB0ABABE3}"/>
    <hyperlink ref="B323" r:id="rId1280" display="https://fbref.com/en/players/96593e89/James-Mcatee" xr:uid="{7AA10186-F4C7-428A-97B6-B27006F66469}"/>
    <hyperlink ref="C323" r:id="rId1281" display="https://fbref.com/en/country/ENG/England-Football" xr:uid="{BCA3BC22-B3D1-4EFA-A812-1168BD33D4BB}"/>
    <hyperlink ref="E323" r:id="rId1282" display="https://fbref.com/en/squads/b8fd03ef/Manchester-City-Stats" xr:uid="{0D3E63DD-BEA9-486D-9EE2-E97DA5F59D2D}"/>
    <hyperlink ref="AD323" r:id="rId1283" display="https://fbref.com/en/players/96593e89/matchlogs/2023-2024/summary/James-Mcatee-Match-Logs" xr:uid="{82C8A460-ED44-4EB7-BB46-651CA471A051}"/>
    <hyperlink ref="B324" r:id="rId1284" display="https://fbref.com/en/players/5c42b6b6/John-Mcatee" xr:uid="{C80472B0-4C63-4C53-B290-E282F933EB26}"/>
    <hyperlink ref="C324" r:id="rId1285" display="https://fbref.com/en/country/ENG/England-Football" xr:uid="{C68C3532-E5F6-4DA2-9C3B-5029C91208B9}"/>
    <hyperlink ref="E324" r:id="rId1286" display="https://fbref.com/en/squads/e297cd13/Luton-Town-Stats" xr:uid="{F383FE62-586C-49C1-8D21-3677DA7F4A17}"/>
    <hyperlink ref="AD324" r:id="rId1287" display="https://fbref.com/en/players/5c42b6b6/matchlogs/2023-2024/summary/John-Mcatee-Match-Logs" xr:uid="{7EF12357-E6A4-4EC2-813F-7D52B287ADC6}"/>
    <hyperlink ref="B325" r:id="rId1288" display="https://fbref.com/en/players/78b8ac63/Oliver-McBurnie" xr:uid="{F47736FF-D812-4996-BAEA-A29A8B25B1E5}"/>
    <hyperlink ref="C325" r:id="rId1289" display="https://fbref.com/en/country/SCO/Scotland-Football" xr:uid="{FEB036B2-7B47-4845-A29B-A9A882EE75D9}"/>
    <hyperlink ref="E325" r:id="rId1290" display="https://fbref.com/en/squads/1df6b87e/Sheffield-United-Stats" xr:uid="{994DF574-4D1B-4760-8738-C3D94027332A}"/>
    <hyperlink ref="AD325" r:id="rId1291" display="https://fbref.com/en/players/78b8ac63/matchlogs/2023-2024/summary/Oliver-McBurnie-Match-Logs" xr:uid="{86DBAC80-8110-48FC-88BE-0584ADFDE04C}"/>
    <hyperlink ref="B326" r:id="rId1292" display="https://fbref.com/en/players/bf973eeb/James-McConnell" xr:uid="{4C02E185-447E-42A9-A050-DC61E66B3076}"/>
    <hyperlink ref="C326" r:id="rId1293" display="https://fbref.com/en/country/ENG/England-Football" xr:uid="{5E3B6124-1365-4BFE-AD11-8BB9F3D2DF04}"/>
    <hyperlink ref="E326" r:id="rId1294" display="https://fbref.com/en/squads/822bd0ba/Liverpool-Stats" xr:uid="{F0FA30A1-490D-4F13-A3CC-2B668216ABA5}"/>
    <hyperlink ref="AD326" r:id="rId1295" display="https://fbref.com/en/players/bf973eeb/matchlogs/2023-2024/summary/James-McConnell-Match-Logs" xr:uid="{15F6B6C5-28AF-4591-809B-D0ACCF48A7FE}"/>
    <hyperlink ref="B327" r:id="rId1296" display="https://fbref.com/en/players/90f91999/John-McGinn" xr:uid="{EBAE4F99-8B45-475C-8342-3C85BAFEBB9E}"/>
    <hyperlink ref="C327" r:id="rId1297" display="https://fbref.com/en/country/SCO/Scotland-Football" xr:uid="{DBCEA668-E048-4EF3-8DF0-D0461026D94C}"/>
    <hyperlink ref="E327" r:id="rId1298" display="https://fbref.com/en/squads/8602292d/Aston-Villa-Stats" xr:uid="{6EE1CEA7-E0B5-4001-A594-078804941F75}"/>
    <hyperlink ref="AD327" r:id="rId1299" display="https://fbref.com/en/players/90f91999/matchlogs/2023-2024/summary/John-McGinn-Match-Logs" xr:uid="{99961597-1997-4766-9F92-F01C3AF0F056}"/>
    <hyperlink ref="B328" r:id="rId1300" display="https://fbref.com/en/players/4e5a4cbc/Scott-McKenna" xr:uid="{9BFD5DDD-E5CA-4484-829E-90C94B031116}"/>
    <hyperlink ref="C328" r:id="rId1301" display="https://fbref.com/en/country/SCO/Scotland-Football" xr:uid="{B4A15F42-625A-44B3-927E-52B519018441}"/>
    <hyperlink ref="E328" r:id="rId1302" display="https://fbref.com/en/squads/e4a775cb/Nottingham-Forest-Stats" xr:uid="{759F97F6-E574-4C17-9B55-9D9F86FFDE6C}"/>
    <hyperlink ref="AD328" r:id="rId1303" display="https://fbref.com/en/players/4e5a4cbc/matchlogs/2023-2024/summary/Scott-McKenna-Match-Logs" xr:uid="{520DC9A8-4A77-4FD9-85AF-DD46757E7897}"/>
    <hyperlink ref="B329" r:id="rId1304" display="https://fbref.com/en/players/fc15fb84/Dwight-McNeil" xr:uid="{F80B3D56-8887-4627-919D-BED5931669A3}"/>
    <hyperlink ref="C329" r:id="rId1305" display="https://fbref.com/en/country/ENG/England-Football" xr:uid="{CB30CB95-668B-49C2-9320-B647214AD8BA}"/>
    <hyperlink ref="E329" r:id="rId1306" display="https://fbref.com/en/squads/d3fd31cc/Everton-Stats" xr:uid="{57AB78E4-1B5E-4B6A-8DF9-2820A1193224}"/>
    <hyperlink ref="AD329" r:id="rId1307" display="https://fbref.com/en/players/fc15fb84/matchlogs/2023-2024/summary/Dwight-McNeil-Match-Logs" xr:uid="{32839EC6-E424-416B-B507-0A970BC9962F}"/>
    <hyperlink ref="B330" r:id="rId1308" display="https://fbref.com/en/players/d93c2511/Scott-McTominay" xr:uid="{49C5568A-BF02-4AAB-A9AF-610301A98EB1}"/>
    <hyperlink ref="C330" r:id="rId1309" display="https://fbref.com/en/country/SCO/Scotland-Football" xr:uid="{29CB1F65-02A2-46DB-96E0-D88D275F3098}"/>
    <hyperlink ref="E330" r:id="rId1310" display="https://fbref.com/en/squads/19538871/Manchester-United-Stats" xr:uid="{A5BB02F8-141A-43DB-9C37-A37A45ECB51A}"/>
    <hyperlink ref="AD330" r:id="rId1311" display="https://fbref.com/en/players/d93c2511/matchlogs/2023-2024/summary/Scott-McTominay-Match-Logs" xr:uid="{FC8A7AA7-AB6B-4892-B0A0-ED869F8DA4FC}"/>
    <hyperlink ref="B331" r:id="rId1312" display="https://fbref.com/en/players/8df7a2fb/Ben-Mee" xr:uid="{E0CD6A71-5D52-4B3A-BEC6-799A47F7D9E5}"/>
    <hyperlink ref="C331" r:id="rId1313" display="https://fbref.com/en/country/ENG/England-Football" xr:uid="{F2842450-36EF-451A-9C52-EE6BDC4B3B3C}"/>
    <hyperlink ref="E331" r:id="rId1314" display="https://fbref.com/en/squads/cd051869/Brentford-Stats" xr:uid="{87C30A58-5F68-461F-883B-42ED51CF5906}"/>
    <hyperlink ref="AD331" r:id="rId1315" display="https://fbref.com/en/players/8df7a2fb/matchlogs/2023-2024/summary/Ben-Mee-Match-Logs" xr:uid="{1230B89A-CF8E-4FEA-A2DE-1DC74387DBB7}"/>
    <hyperlink ref="B332" r:id="rId1316" display="https://fbref.com/en/players/ca22ccb0/Hannibal-Mejbri" xr:uid="{F7CA934E-63B2-43CA-B3C8-6EAC959DEDAB}"/>
    <hyperlink ref="C332" r:id="rId1317" display="https://fbref.com/en/country/TUN/Tunisia-Football" xr:uid="{177E91A7-2BF4-439A-BD34-215F7BB4CD66}"/>
    <hyperlink ref="E332" r:id="rId1318" display="https://fbref.com/en/squads/19538871/Manchester-United-Stats" xr:uid="{32302D11-6696-42B5-89A8-FC186DDA2BA7}"/>
    <hyperlink ref="AD332" r:id="rId1319" display="https://fbref.com/en/players/ca22ccb0/matchlogs/2023-2024/summary/Hannibal-Mejbri-Match-Logs" xr:uid="{7725F473-5020-4AFE-A023-29090182A524}"/>
    <hyperlink ref="B333" r:id="rId1320" display="https://fbref.com/en/players/91748070/Teden-Mengi" xr:uid="{D4A31435-E34F-49DA-B756-8844C260DB96}"/>
    <hyperlink ref="C333" r:id="rId1321" display="https://fbref.com/en/country/ENG/England-Football" xr:uid="{F170A759-27A4-4AFA-85F0-4AA3D1B134DA}"/>
    <hyperlink ref="E333" r:id="rId1322" display="https://fbref.com/en/squads/e297cd13/Luton-Town-Stats" xr:uid="{E91BA92D-DC1E-4738-824C-8E3B8C286FAA}"/>
    <hyperlink ref="AD333" r:id="rId1323" display="https://fbref.com/en/players/91748070/matchlogs/2023-2024/summary/Teden-Mengi-Match-Logs" xr:uid="{70194DE1-D744-4926-BAF7-32F3E0B46FC0}"/>
    <hyperlink ref="B334" r:id="rId1324" display="https://fbref.com/en/players/fed96827/Chris-Mepham" xr:uid="{3ED0B9D1-555B-4AC5-A532-BDE4018F9939}"/>
    <hyperlink ref="C334" r:id="rId1325" display="https://fbref.com/en/country/WAL/Wales-Football" xr:uid="{F05AD39D-0074-4383-A035-BE8608094D98}"/>
    <hyperlink ref="E334" r:id="rId1326" display="https://fbref.com/en/squads/4ba7cbea/Bournemouth-Stats" xr:uid="{78D13BF3-B377-4BAD-8361-3FBF4CD8A345}"/>
    <hyperlink ref="AD334" r:id="rId1327" display="https://fbref.com/en/players/fed96827/matchlogs/2023-2024/summary/Chris-Mepham-Match-Logs" xr:uid="{5412AF84-0244-451E-9921-0A2455541542}"/>
    <hyperlink ref="B335" r:id="rId1328" display="https://fbref.com/en/players/2f90f6b8/James-Milner" xr:uid="{B5D3A9FE-EA41-400A-BFAE-6A78A154150F}"/>
    <hyperlink ref="C335" r:id="rId1329" display="https://fbref.com/en/country/ENG/England-Football" xr:uid="{0E0A98D5-4C5A-4520-A147-01DD5BCF71D6}"/>
    <hyperlink ref="E335" r:id="rId1330" display="https://fbref.com/en/squads/d07537b9/Brighton-and-Hove-Albion-Stats" xr:uid="{E0C5AC9C-8F36-4E64-895C-332B6A1791E8}"/>
    <hyperlink ref="AD335" r:id="rId1331" display="https://fbref.com/en/players/2f90f6b8/matchlogs/2023-2024/summary/James-Milner-Match-Logs" xr:uid="{D8DAD5A9-338B-42AD-B939-A087544E2D36}"/>
    <hyperlink ref="B336" r:id="rId1332" display="https://fbref.com/en/players/8397a50c/Tyrone-Mings" xr:uid="{2B616CDB-E6B3-4886-94EC-BBB1AE6DF34E}"/>
    <hyperlink ref="C336" r:id="rId1333" display="https://fbref.com/en/country/ENG/England-Football" xr:uid="{13BC2722-3791-47E3-9163-8E2963E9671B}"/>
    <hyperlink ref="E336" r:id="rId1334" display="https://fbref.com/en/squads/8602292d/Aston-Villa-Stats" xr:uid="{DB6F3FD6-B1A8-4641-A345-7434BFCCADA4}"/>
    <hyperlink ref="AD336" r:id="rId1335" display="https://fbref.com/en/players/8397a50c/matchlogs/2023-2024/summary/Tyrone-Mings-Match-Logs" xr:uid="{6BC66BC5-B777-4F8F-B767-52D0363F30EC}"/>
    <hyperlink ref="B337" r:id="rId1336" display="https://fbref.com/en/players/5cbd1eb0/Tyrick-Mitchell" xr:uid="{F609049E-4FE1-43BE-9955-E0A5E7989552}"/>
    <hyperlink ref="C337" r:id="rId1337" display="https://fbref.com/en/country/ENG/England-Football" xr:uid="{E627747D-37C5-442F-96D1-EE6A2564D09D}"/>
    <hyperlink ref="E337" r:id="rId1338" display="https://fbref.com/en/squads/47c64c55/Crystal-Palace-Stats" xr:uid="{8E627714-21F0-47C0-A73A-775A1653034B}"/>
    <hyperlink ref="AD337" r:id="rId1339" display="https://fbref.com/en/players/5cbd1eb0/matchlogs/2023-2024/summary/Tyrick-Mitchell-Match-Logs" xr:uid="{F2166480-5441-4232-9C99-DE35644D0687}"/>
    <hyperlink ref="B338" r:id="rId1340" display="https://fbref.com/en/players/74618572/Kaoru-Mitoma" xr:uid="{DF4870DC-8123-4C1B-9E26-5C793000BB20}"/>
    <hyperlink ref="C338" r:id="rId1341" display="https://fbref.com/en/country/JPN/Japan-Football" xr:uid="{8D35EAEA-DBD4-41F1-B056-90FA0417363E}"/>
    <hyperlink ref="E338" r:id="rId1342" display="https://fbref.com/en/squads/d07537b9/Brighton-and-Hove-Albion-Stats" xr:uid="{DA6BE7D5-1D36-4CD8-AE29-4F3E5A70694F}"/>
    <hyperlink ref="AD338" r:id="rId1343" display="https://fbref.com/en/players/74618572/matchlogs/2023-2024/summary/Kaoru-Mitoma-Match-Logs" xr:uid="{B6817C9E-6D4D-4250-99EC-58D540EC28DE}"/>
    <hyperlink ref="B339" r:id="rId1344" display="https://fbref.com/en/players/3925dbd6/Aleksandar-Mitrovic" xr:uid="{0D6B69EA-D267-49C5-8AA2-9DDA2770B790}"/>
    <hyperlink ref="C339" r:id="rId1345" display="https://fbref.com/en/country/SRB/Serbia-Football" xr:uid="{E60B712E-345C-4458-A49F-66BD3BB34E79}"/>
    <hyperlink ref="E339" r:id="rId1346" display="https://fbref.com/en/squads/fd962109/Fulham-Stats" xr:uid="{B8D4564B-01C4-43B5-A7B7-26CFEBA54141}"/>
    <hyperlink ref="AD339" r:id="rId1347" display="https://fbref.com/en/players/3925dbd6/matchlogs/2023-2024/summary/Aleksandar-Mitrovic-Match-Logs" xr:uid="{7A407CDC-7189-46C1-A132-0BE0426F6F83}"/>
    <hyperlink ref="B340" r:id="rId1348" display="https://fbref.com/en/players/b62878a5/Kudus-Mohammed" xr:uid="{0045223C-E84A-430D-8ABB-D3A0B2B1DF92}"/>
    <hyperlink ref="C340" r:id="rId1349" display="https://fbref.com/en/country/GHA/Ghana-Football" xr:uid="{FCAD9E03-C604-4E9B-B55F-6DCE8331881D}"/>
    <hyperlink ref="E340" r:id="rId1350" display="https://fbref.com/en/squads/7c21e445/West-Ham-United-Stats" xr:uid="{80C35EB4-03B7-4E97-B85D-8D8734159A8E}"/>
    <hyperlink ref="AD340" r:id="rId1351" display="https://fbref.com/en/players/b62878a5/matchlogs/2023-2024/summary/Kudus-Mohammed-Match-Logs" xr:uid="{F18A0626-2B97-454A-AD02-15F442C62106}"/>
    <hyperlink ref="B341" r:id="rId1352" display="https://fbref.com/en/players/374d5158/Gonzalo-Montiel" xr:uid="{483F1CE3-E03E-402B-BD04-4CCB9F462B13}"/>
    <hyperlink ref="C341" r:id="rId1353" display="https://fbref.com/en/country/ARG/Argentina-Football" xr:uid="{431AA778-370B-4458-86EC-66F9393AD048}"/>
    <hyperlink ref="E341" r:id="rId1354" display="https://fbref.com/en/squads/e4a775cb/Nottingham-Forest-Stats" xr:uid="{455E9A28-DEBD-4BB7-908E-2344C53C68EF}"/>
    <hyperlink ref="AD341" r:id="rId1355" display="https://fbref.com/en/players/374d5158/matchlogs/2023-2024/summary/Gonzalo-Montiel-Match-Logs" xr:uid="{670EB6A1-ED56-4641-A63F-8E9B9EFA890B}"/>
    <hyperlink ref="B342" r:id="rId1356" display="https://fbref.com/en/players/01ce9e70/Kieffer-Moore" xr:uid="{D962A8C2-C1D4-4598-B063-AA2E0750B93D}"/>
    <hyperlink ref="C342" r:id="rId1357" display="https://fbref.com/en/country/WAL/Wales-Football" xr:uid="{9970DBC0-ECE2-4A11-AD73-340813DB1853}"/>
    <hyperlink ref="E342" r:id="rId1358" display="https://fbref.com/en/squads/4ba7cbea/Bournemouth-Stats" xr:uid="{913BE374-2D2C-44BF-820C-71FB664AA4A3}"/>
    <hyperlink ref="AD342" r:id="rId1359" display="https://fbref.com/en/players/01ce9e70/matchlogs/2023-2024/summary/Kieffer-Moore-Match-Logs" xr:uid="{2E67FC68-C29F-46BB-802B-4FFFEA6C3766}"/>
    <hyperlink ref="B343" r:id="rId1360" display="https://fbref.com/en/players/12de1b0d/Diego-Moreira" xr:uid="{4D8099A5-7776-4ECD-864D-FCFC651C68BF}"/>
    <hyperlink ref="C343" r:id="rId1361" display="https://fbref.com/en/country/POR/Portugal-Football" xr:uid="{FA53E6EE-623B-4CFB-9171-A2FD0DEF0260}"/>
    <hyperlink ref="E343" r:id="rId1362" display="https://fbref.com/en/squads/cff3d9bb/Chelsea-Stats" xr:uid="{136598A9-3625-41EA-879B-35CC5FBBD9AE}"/>
    <hyperlink ref="AD343" r:id="rId1363" display="https://fbref.com/en/players/12de1b0d/matchlogs/2023-2024/summary/Diego-Moreira-Match-Logs" xr:uid="{25499BD3-9269-4879-A67C-DD9C199E6EFF}"/>
    <hyperlink ref="B344" r:id="rId1364" display="https://fbref.com/en/players/16e9d0ea/Alex-Moreno" xr:uid="{BCA09BD6-85BA-4311-BEAD-D365C970A87E}"/>
    <hyperlink ref="C344" r:id="rId1365" display="https://fbref.com/en/country/ESP/Spain-Football" xr:uid="{57489409-D1FD-4D13-8426-A7F19EDD83A5}"/>
    <hyperlink ref="E344" r:id="rId1366" display="https://fbref.com/en/squads/8602292d/Aston-Villa-Stats" xr:uid="{1BA34680-0358-448A-8376-A99FEABB6593}"/>
    <hyperlink ref="AD344" r:id="rId1367" display="https://fbref.com/en/players/16e9d0ea/matchlogs/2023-2024/summary/Alex-Moreno-Match-Logs" xr:uid="{5FD30ED2-9C71-4E34-A38E-C63491563C74}"/>
    <hyperlink ref="B345" r:id="rId1368" display="https://fbref.com/en/players/2da834f1/Carlton-Morris" xr:uid="{5EA4B646-6356-45A6-A65B-05D97D967297}"/>
    <hyperlink ref="C345" r:id="rId1369" display="https://fbref.com/en/country/ENG/England-Football" xr:uid="{B2869C03-914D-4E41-86C8-4B18FF614D77}"/>
    <hyperlink ref="E345" r:id="rId1370" display="https://fbref.com/en/squads/e297cd13/Luton-Town-Stats" xr:uid="{AA8E575F-BC57-4F2C-8E2C-64829662785E}"/>
    <hyperlink ref="AD345" r:id="rId1371" display="https://fbref.com/en/players/2da834f1/matchlogs/2023-2024/summary/Carlton-Morris-Match-Logs" xr:uid="{2FE70D69-0FBA-4465-BAE6-6C504AE2EA47}"/>
    <hyperlink ref="B346" r:id="rId1372" display="https://fbref.com/en/players/9674002f/Mason-Mount" xr:uid="{803D5A70-D5D5-4FFB-9B3F-334E34516345}"/>
    <hyperlink ref="C346" r:id="rId1373" display="https://fbref.com/en/country/ENG/England-Football" xr:uid="{3B55967D-7515-4B51-B151-D72DF0E563D6}"/>
    <hyperlink ref="E346" r:id="rId1374" display="https://fbref.com/en/squads/19538871/Manchester-United-Stats" xr:uid="{90A582B5-BCF1-4846-9C10-F544CC6230A8}"/>
    <hyperlink ref="AD346" r:id="rId1375" display="https://fbref.com/en/players/9674002f/matchlogs/2023-2024/summary/Mason-Mount-Match-Logs" xr:uid="{821C6D91-9FC5-4518-9259-D427F46749BF}"/>
    <hyperlink ref="B347" r:id="rId1376" display="https://fbref.com/en/players/92868cb5/Divin-Mubama" xr:uid="{64E67B15-8E42-4503-BAC0-7DB768EB931B}"/>
    <hyperlink ref="C347" r:id="rId1377" display="https://fbref.com/en/country/ENG/England-Football" xr:uid="{89844CB9-5F88-4BD5-A5D4-B78D54B7F16A}"/>
    <hyperlink ref="E347" r:id="rId1378" display="https://fbref.com/en/squads/7c21e445/West-Ham-United-Stats" xr:uid="{C5CB6DB5-3643-458C-AC30-C76F66CF5502}"/>
    <hyperlink ref="AD347" r:id="rId1379" display="https://fbref.com/en/players/92868cb5/matchlogs/2023-2024/summary/Divin-Mubama-Match-Logs" xr:uid="{3BA0CA25-4D16-4884-B43D-8DB79B4577D9}"/>
    <hyperlink ref="B348" r:id="rId1380" display="https://fbref.com/en/players/049a888d/Mykhailo-Mudryk" xr:uid="{6D70F3C5-29CA-4C49-9670-CBFB6F952547}"/>
    <hyperlink ref="C348" r:id="rId1381" display="https://fbref.com/en/country/UKR/Ukraine-Football" xr:uid="{15ACA94F-ED96-4A87-9461-A77BA2CFEDE4}"/>
    <hyperlink ref="E348" r:id="rId1382" display="https://fbref.com/en/squads/cff3d9bb/Chelsea-Stats" xr:uid="{5DB548FA-3210-4461-9E46-C5194BC2F1D1}"/>
    <hyperlink ref="AD348" r:id="rId1383" display="https://fbref.com/en/players/049a888d/matchlogs/2023-2024/summary/Mykhailo-Mudryk-Match-Logs" xr:uid="{6C715103-CB0C-4B68-A9DE-CD94EEF39149}"/>
    <hyperlink ref="B349" r:id="rId1384" display="https://fbref.com/en/players/a755db8c/Rodrigo-Muniz" xr:uid="{496063D4-BE73-4F48-B6DE-2588A1D864CA}"/>
    <hyperlink ref="C349" r:id="rId1385" display="https://fbref.com/en/country/BRA/Brazil-Football" xr:uid="{55A5ACDD-4703-43CD-A5A0-05BE026BA723}"/>
    <hyperlink ref="E349" r:id="rId1386" display="https://fbref.com/en/squads/fd962109/Fulham-Stats" xr:uid="{3C1CBEC3-3C40-4329-87C6-07D8D2A77367}"/>
    <hyperlink ref="AD349" r:id="rId1387" display="https://fbref.com/en/players/a755db8c/matchlogs/2023-2024/summary/Rodrigo-Muniz-Match-Logs" xr:uid="{6EFD2BBD-3884-411D-A930-9F9732FD02B5}"/>
    <hyperlink ref="B350" r:id="rId1388" display="https://fbref.com/en/players/99aa1a84/Arijanet-Muric" xr:uid="{22B5CFB5-D975-4F5B-8A89-259290879E73}"/>
    <hyperlink ref="C350" r:id="rId1389" display="https://fbref.com/en/country/KVX/Kosovo-Football" xr:uid="{1A1DFA3B-6131-4758-90A6-8CB819B17A7D}"/>
    <hyperlink ref="E350" r:id="rId1390" display="https://fbref.com/en/squads/943e8050/Burnley-Stats" xr:uid="{6D3CCEF3-6533-47B2-926E-7ECDF345CDB8}"/>
    <hyperlink ref="AD350" r:id="rId1391" display="https://fbref.com/en/players/99aa1a84/matchlogs/2023-2024/summary/Arijanet-Muric-Match-Logs" xr:uid="{19E08A15-9BF1-4A2E-A100-CA730F9B4E67}"/>
    <hyperlink ref="B351" r:id="rId1392" display="https://fbref.com/en/players/de112b84/Jacob-Murphy" xr:uid="{A680040C-5A00-4220-BA27-DE351F28723A}"/>
    <hyperlink ref="C351" r:id="rId1393" display="https://fbref.com/en/country/ENG/England-Football" xr:uid="{30F09015-8BFC-453E-96F6-F2728A96FFA3}"/>
    <hyperlink ref="E351" r:id="rId1394" display="https://fbref.com/en/squads/b2b47a98/Newcastle-United-Stats" xr:uid="{8043CFD2-54AC-40D0-A089-A023839C6B2C}"/>
    <hyperlink ref="AD351" r:id="rId1395" display="https://fbref.com/en/players/de112b84/matchlogs/2023-2024/summary/Jacob-Murphy-Match-Logs" xr:uid="{28A83326-FF56-4E89-AFB7-B87C4E5BA7BF}"/>
    <hyperlink ref="B352" r:id="rId1396" display="https://fbref.com/en/players/30d4a2e5/Vitaliy-Mykolenko" xr:uid="{230A404E-E459-4555-866A-C14D40C4B2B0}"/>
    <hyperlink ref="C352" r:id="rId1397" display="https://fbref.com/en/country/UKR/Ukraine-Football" xr:uid="{57F51F67-250F-4DAD-8455-1BD8FF1439E2}"/>
    <hyperlink ref="E352" r:id="rId1398" display="https://fbref.com/en/squads/d3fd31cc/Everton-Stats" xr:uid="{BE864F9E-7062-4F96-A9F5-851CADC46E10}"/>
    <hyperlink ref="AD352" r:id="rId1399" display="https://fbref.com/en/players/30d4a2e5/matchlogs/2023-2024/summary/Vitaliy-Mykolenko-Match-Logs" xr:uid="{21C2DD51-DD37-4BD7-8749-B59298D2CA27}"/>
    <hyperlink ref="B353" r:id="rId1400" display="https://fbref.com/en/players/de5b5570/Marvelous-Nakamba" xr:uid="{F9BB75EB-34FB-40AE-A480-2A199A660330}"/>
    <hyperlink ref="C353" r:id="rId1401" display="https://fbref.com/en/country/ZIM/Zimbabwe-Football" xr:uid="{A5030424-0E78-4347-B31A-1AE877F32582}"/>
    <hyperlink ref="E353" r:id="rId1402" display="https://fbref.com/en/squads/e297cd13/Luton-Town-Stats" xr:uid="{CFBE90FA-A50C-41C6-9B2F-7CEBAF7D3599}"/>
    <hyperlink ref="AD353" r:id="rId1403" display="https://fbref.com/en/players/de5b5570/matchlogs/2023-2024/summary/Marvelous-Nakamba-Match-Logs" xr:uid="{6AC3B417-AF14-4744-AD51-8FB18F5D4A7A}"/>
    <hyperlink ref="B354" r:id="rId1404" display="https://fbref.com/en/players/c5bdb6e3/Reiss-Nelson" xr:uid="{4CDFFDBC-3FD6-4330-8A9E-1E94179CF80E}"/>
    <hyperlink ref="C354" r:id="rId1405" display="https://fbref.com/en/country/ENG/England-Football" xr:uid="{BA39D4F4-92DC-449F-AAE3-BD938CE17842}"/>
    <hyperlink ref="E354" r:id="rId1406" display="https://fbref.com/en/squads/18bb7c10/Arsenal-Stats" xr:uid="{0AD0E31C-B334-4E90-94CF-5120CCE2231B}"/>
    <hyperlink ref="AD354" r:id="rId1407" display="https://fbref.com/en/players/c5bdb6e3/matchlogs/2023-2024/summary/Reiss-Nelson-Match-Logs" xr:uid="{339837ED-6B25-4F6E-BE39-13B8F03F59BB}"/>
    <hyperlink ref="B355" r:id="rId1408" display="https://fbref.com/en/players/a9dc785c/Neto" xr:uid="{26ED5776-CBAC-411A-B336-8E88CA76AA17}"/>
    <hyperlink ref="C355" r:id="rId1409" display="https://fbref.com/en/country/BRA/Brazil-Football" xr:uid="{1828A16E-79CB-42C7-956B-9493117B3808}"/>
    <hyperlink ref="E355" r:id="rId1410" display="https://fbref.com/en/squads/4ba7cbea/Bournemouth-Stats" xr:uid="{1A03F764-3D7C-4C96-8A24-80024A81C9B4}"/>
    <hyperlink ref="AD355" r:id="rId1411" display="https://fbref.com/en/players/a9dc785c/matchlogs/2023-2024/summary/Neto-Match-Logs" xr:uid="{5B092CEB-1F87-45AE-83ED-E7118BD0CC9A}"/>
    <hyperlink ref="B356" r:id="rId1412" display="https://fbref.com/en/players/7ba2eaa9/Pedro-Neto" xr:uid="{B765CDA4-8832-4EC3-BFA4-8B44A4A9CE2D}"/>
    <hyperlink ref="C356" r:id="rId1413" display="https://fbref.com/en/country/POR/Portugal-Football" xr:uid="{25A19501-C00B-4C72-9D07-08EE4FDA66F3}"/>
    <hyperlink ref="E356" r:id="rId1414" display="https://fbref.com/en/squads/8cec06e1/Wolverhampton-Wanderers-Stats" xr:uid="{FC6C16E7-3D67-4D84-98DB-5CCA70D3E398}"/>
    <hyperlink ref="AD356" r:id="rId1415" display="https://fbref.com/en/players/7ba2eaa9/matchlogs/2023-2024/summary/Pedro-Neto-Match-Logs" xr:uid="{E8050734-226A-4608-A52B-AEC8C951CFAE}"/>
    <hyperlink ref="B357" r:id="rId1416" display="https://fbref.com/en/players/00242715/Moussa-Niakhate" xr:uid="{ADF5A085-7B6D-4758-8F85-B66DDD80C8EF}"/>
    <hyperlink ref="C357" r:id="rId1417" display="https://fbref.com/en/country/SEN/Senegal-Football" xr:uid="{972F6C31-0680-4B56-8410-15657C4121A4}"/>
    <hyperlink ref="E357" r:id="rId1418" display="https://fbref.com/en/squads/e4a775cb/Nottingham-Forest-Stats" xr:uid="{7F8D0F6E-C675-4A1D-AE15-62F91CF03717}"/>
    <hyperlink ref="AD357" r:id="rId1419" display="https://fbref.com/en/players/00242715/matchlogs/2023-2024/summary/Moussa-Niakhate-Match-Logs" xr:uid="{DDAA1F35-A3BD-4FA9-8E1E-9929B2B2F695}"/>
    <hyperlink ref="B358" r:id="rId1420" display="https://fbref.com/en/players/a53649b7/Eddie-Nketiah" xr:uid="{291C1204-C78B-4AF9-8436-B9F6EDBB958A}"/>
    <hyperlink ref="C358" r:id="rId1421" display="https://fbref.com/en/country/ENG/England-Football" xr:uid="{2A5F67E0-9D2A-4842-943C-E0750BBFABC0}"/>
    <hyperlink ref="E358" r:id="rId1422" display="https://fbref.com/en/squads/18bb7c10/Arsenal-Stats" xr:uid="{44B3F89D-8C7C-4680-BE61-DAB8581EA1AF}"/>
    <hyperlink ref="AD358" r:id="rId1423" display="https://fbref.com/en/players/a53649b7/matchlogs/2023-2024/summary/Eddie-Nketiah-Match-Logs" xr:uid="{695CE616-E4B4-4471-9D9B-8A0F87029C0E}"/>
    <hyperlink ref="B359" r:id="rId1424" display="https://fbref.com/en/players/43439614/Oliver-Norwood" xr:uid="{3696B0EA-8717-4E8F-9D5A-02F431813F60}"/>
    <hyperlink ref="C359" r:id="rId1425" display="https://fbref.com/en/country/NIR/Northern-Ireland-Football" xr:uid="{A61118B6-C1A1-4491-A61C-9009A9A6AD93}"/>
    <hyperlink ref="E359" r:id="rId1426" display="https://fbref.com/en/squads/1df6b87e/Sheffield-United-Stats" xr:uid="{2A38A3F3-936B-40AB-8274-0DC05207D59E}"/>
    <hyperlink ref="AD359" r:id="rId1427" display="https://fbref.com/en/players/43439614/matchlogs/2023-2024/summary/Oliver-Norwood-Match-Logs" xr:uid="{27199696-CACC-495F-8CD8-C5744EF557EF}"/>
    <hyperlink ref="B360" r:id="rId1428" display="https://fbref.com/en/players/e6af02e0/Matheus-Nunes" xr:uid="{DEA7FFF5-035B-48D3-A865-7BC8C55BE817}"/>
    <hyperlink ref="C360" r:id="rId1429" display="https://fbref.com/en/country/POR/Portugal-Football" xr:uid="{977AA1AF-A234-40EF-93EE-31D74C1941E9}"/>
    <hyperlink ref="E360" r:id="rId1430" display="https://fbref.com/en/squads/8cec06e1/Wolverhampton-Wanderers-Stats" xr:uid="{91C8C7C9-F5F1-4D76-A5AA-72E184EAF661}"/>
    <hyperlink ref="AD360" r:id="rId1431" display="https://fbref.com/en/players/e6af02e0/matchlogs/2023-2024/summary/Matheus-Nunes-Match-Logs" xr:uid="{85F887F5-0C34-4A77-A60F-F03EA5FECAFD}"/>
    <hyperlink ref="B361" r:id="rId1432" display="https://fbref.com/en/players/e6af02e0/Matheus-Nunes" xr:uid="{BDCB3A1B-C01E-4273-B386-BD0A2EBCB09C}"/>
    <hyperlink ref="C361" r:id="rId1433" display="https://fbref.com/en/country/POR/Portugal-Football" xr:uid="{110A12C0-FE51-4FD5-B20B-FBAD6B1C9C03}"/>
    <hyperlink ref="E361" r:id="rId1434" display="https://fbref.com/en/squads/b8fd03ef/Manchester-City-Stats" xr:uid="{BDFA82A2-1D53-477F-87FC-019F9A63CE19}"/>
    <hyperlink ref="AD361" r:id="rId1435" display="https://fbref.com/en/players/e6af02e0/matchlogs/2023-2024/summary/Matheus-Nunes-Match-Logs" xr:uid="{BC9F84F9-3B23-403F-BA50-1FA3C903848D}"/>
    <hyperlink ref="B362" r:id="rId1436" display="https://fbref.com/en/players/4d77b365/Darwin-Nunez" xr:uid="{0A71EFF3-2584-45ED-9D60-4154C2024951}"/>
    <hyperlink ref="C362" r:id="rId1437" display="https://fbref.com/en/country/URU/Uruguay-Football" xr:uid="{947214BD-E134-48A1-814D-EDAB2A9F0F32}"/>
    <hyperlink ref="E362" r:id="rId1438" display="https://fbref.com/en/squads/822bd0ba/Liverpool-Stats" xr:uid="{F9A8FA0E-00FA-44F0-97D0-E4CCA427863C}"/>
    <hyperlink ref="AD362" r:id="rId1439" display="https://fbref.com/en/players/4d77b365/matchlogs/2023-2024/summary/Darwin-Nunez-Match-Logs" xr:uid="{6910386C-C8DA-4382-B10B-FF97ACF148BF}"/>
    <hyperlink ref="B363" r:id="rId1440" display="https://fbref.com/en/players/df0a4c90/Christian-Norgaard" xr:uid="{8773E960-C3B9-4F64-BBBF-C26F9DF2F167}"/>
    <hyperlink ref="C363" r:id="rId1441" display="https://fbref.com/en/country/DEN/Denmark-Football" xr:uid="{5E55A10F-F239-4734-8B45-A448F033AB64}"/>
    <hyperlink ref="E363" r:id="rId1442" display="https://fbref.com/en/squads/cd051869/Brentford-Stats" xr:uid="{63DE6810-D47B-417B-8A2C-BACF8328B477}"/>
    <hyperlink ref="AD363" r:id="rId1443" display="https://fbref.com/en/players/df0a4c90/matchlogs/2023-2024/summary/Christian-Norgaard-Match-Logs" xr:uid="{DE1FF269-CBDF-414F-B809-9E8D4CB7BD07}"/>
    <hyperlink ref="B364" r:id="rId1444" display="https://fbref.com/en/players/089667a5/Lewis-OBrien" xr:uid="{519B88D6-7BFC-4DC9-A460-0067D4FF0D54}"/>
    <hyperlink ref="C364" r:id="rId1445" display="https://fbref.com/en/country/ENG/England-Football" xr:uid="{5876FCA0-14CB-4E51-8EEB-930804DF3B9D}"/>
    <hyperlink ref="E364" r:id="rId1446" display="https://fbref.com/en/squads/e4a775cb/Nottingham-Forest-Stats" xr:uid="{8AF5A728-9B27-4BF9-ACBA-372EE51189E0}"/>
    <hyperlink ref="AD364" r:id="rId1447" display="https://fbref.com/en/players/089667a5/matchlogs/2023-2024/summary/Lewis-OBrien-Match-Logs" xr:uid="{3D700E58-10E5-4B4A-AA06-04CA59E5C305}"/>
    <hyperlink ref="B365" r:id="rId1448" display="https://fbref.com/en/players/1d042188/Dara-OShea" xr:uid="{A3360AD0-C636-4D1A-96E6-24E990DBDE0B}"/>
    <hyperlink ref="C365" r:id="rId1449" display="https://fbref.com/en/country/IRL/Republic-of-Ireland-Football" xr:uid="{F9B0DDFB-D605-4DB5-B2B4-BDF0977EFDAB}"/>
    <hyperlink ref="E365" r:id="rId1450" display="https://fbref.com/en/squads/943e8050/Burnley-Stats" xr:uid="{20E9F035-2EE9-4BF4-B22B-91AD6624335E}"/>
    <hyperlink ref="AD365" r:id="rId1451" display="https://fbref.com/en/players/1d042188/matchlogs/2023-2024/summary/Dara-OShea-Match-Logs" xr:uid="{76F72B16-094D-4D3F-A38E-9E20442DF026}"/>
    <hyperlink ref="B366" r:id="rId1452" display="https://fbref.com/en/players/35516eac/Wilson-Odobert" xr:uid="{4A26FE91-923C-49E6-A7D8-A19F047B20EC}"/>
    <hyperlink ref="C366" r:id="rId1453" display="https://fbref.com/en/country/FRA/France-Football" xr:uid="{C9DF3009-A713-4578-8CFC-D56762A2AA63}"/>
    <hyperlink ref="E366" r:id="rId1454" display="https://fbref.com/en/squads/943e8050/Burnley-Stats" xr:uid="{2F16CBCB-11B8-4FD7-9F94-85C1EB35F81B}"/>
    <hyperlink ref="AD366" r:id="rId1455" display="https://fbref.com/en/players/35516eac/matchlogs/2023-2024/summary/Wilson-Odobert-Match-Logs" xr:uid="{F0609A7B-C16B-4455-90B1-C86DAA61E56E}"/>
    <hyperlink ref="B367" r:id="rId1456" display="https://fbref.com/en/players/788c0277/Chiedozie-Ogbene" xr:uid="{FB5C9D8A-8D9C-4DA0-844F-0F400C96A57B}"/>
    <hyperlink ref="C367" r:id="rId1457" display="https://fbref.com/en/country/IRL/Republic-of-Ireland-Football" xr:uid="{A01349F5-5C25-46DF-A28C-BFA41523FD02}"/>
    <hyperlink ref="E367" r:id="rId1458" display="https://fbref.com/en/squads/e297cd13/Luton-Town-Stats" xr:uid="{B94EA023-4076-4A5D-83AD-6D6F72FFA047}"/>
    <hyperlink ref="AD367" r:id="rId1459" display="https://fbref.com/en/players/788c0277/matchlogs/2023-2024/summary/Chiedozie-Ogbene-Match-Logs" xr:uid="{A358BB18-5284-446A-B5C5-36763312653A}"/>
    <hyperlink ref="B368" r:id="rId1460" display="https://fbref.com/en/players/74b2cd7e/Angelo-Ogbonna" xr:uid="{9886298B-82B2-4FFA-8042-4EBBADCFE9DA}"/>
    <hyperlink ref="C368" r:id="rId1461" display="https://fbref.com/en/country/ITA/Italy-Football" xr:uid="{4A90081D-E045-4C10-A8B7-B8A33F54D00E}"/>
    <hyperlink ref="E368" r:id="rId1462" display="https://fbref.com/en/squads/7c21e445/West-Ham-United-Stats" xr:uid="{75DB8D18-32C4-4C9C-AB51-7DE3112D3687}"/>
    <hyperlink ref="AD368" r:id="rId1463" display="https://fbref.com/en/players/74b2cd7e/matchlogs/2023-2024/summary/Angelo-Ogbonna-Match-Logs" xr:uid="{761F2458-318D-4733-8D0D-4C406B6878CF}"/>
    <hyperlink ref="B369" r:id="rId1464" display="https://fbref.com/en/players/cdd70dc0/Michael-Olakigbe" xr:uid="{7603E1BE-B518-43B0-8916-9D95F6B8FE67}"/>
    <hyperlink ref="C369" r:id="rId1465" display="https://fbref.com/en/country/ENG/England-Football" xr:uid="{57B3FE1A-30A9-4999-BC6B-F31CA6576250}"/>
    <hyperlink ref="E369" r:id="rId1466" display="https://fbref.com/en/squads/cd051869/Brentford-Stats" xr:uid="{E84088AC-95DC-44E5-A260-C9DBF5EB12BC}"/>
    <hyperlink ref="AD369" r:id="rId1467" display="https://fbref.com/en/players/cdd70dc0/matchlogs/2023-2024/summary/Michael-Olakigbe-Match-Logs" xr:uid="{45E5B3F7-C8B5-47F9-B0B4-FAA45A1DB54C}"/>
    <hyperlink ref="B370" r:id="rId1468" display="https://fbref.com/en/players/e7ee38c3/Robin-Olsen" xr:uid="{421ECE63-1F30-49FD-B931-A1E3C88D8A59}"/>
    <hyperlink ref="C370" r:id="rId1469" display="https://fbref.com/en/country/SWE/Sweden-Football" xr:uid="{01AEDC3A-2483-465D-91C9-3ECE49FAEE62}"/>
    <hyperlink ref="E370" r:id="rId1470" display="https://fbref.com/en/squads/8602292d/Aston-Villa-Stats" xr:uid="{70099118-D731-44E6-A9F6-CFDD31ADD280}"/>
    <hyperlink ref="AD370" r:id="rId1471" display="https://fbref.com/en/players/e7ee38c3/matchlogs/2023-2024/summary/Robin-Olsen-Match-Logs" xr:uid="{602558C3-15B8-4572-AE3D-E1E0151CE33E}"/>
    <hyperlink ref="B371" r:id="rId1472" display="https://fbref.com/en/players/828657ff/Amadou-Onana" xr:uid="{469248AA-58AA-4F50-8F6B-5A609D5D0FEF}"/>
    <hyperlink ref="C371" r:id="rId1473" display="https://fbref.com/en/country/BEL/Belgium-Football" xr:uid="{753BB373-CFA0-4FDF-BBD5-1511AF2B85B0}"/>
    <hyperlink ref="E371" r:id="rId1474" display="https://fbref.com/en/squads/d3fd31cc/Everton-Stats" xr:uid="{DE80DA4B-87DF-445F-9E5D-A4B886C929AB}"/>
    <hyperlink ref="AD371" r:id="rId1475" display="https://fbref.com/en/players/828657ff/matchlogs/2023-2024/summary/Amadou-Onana-Match-Logs" xr:uid="{D29A15AA-D1FF-4CAC-8A5A-6059F104A15E}"/>
    <hyperlink ref="B372" r:id="rId1476" display="https://fbref.com/en/players/e9c0c1b2/Andre-Onana" xr:uid="{D4E2DC4C-6EC6-497A-8B39-77090B097FB7}"/>
    <hyperlink ref="C372" r:id="rId1477" display="https://fbref.com/en/country/CMR/Cameroon-Football" xr:uid="{6059F387-BEC2-4F4C-B4D4-41A6BAB7657E}"/>
    <hyperlink ref="E372" r:id="rId1478" display="https://fbref.com/en/squads/19538871/Manchester-United-Stats" xr:uid="{8432D2FC-34B8-460B-8BE7-7F239BD262A1}"/>
    <hyperlink ref="AD372" r:id="rId1479" display="https://fbref.com/en/players/e9c0c1b2/matchlogs/2023-2024/summary/Andre-Onana-Match-Logs" xr:uid="{CDFE2863-B9FA-4224-907B-935CDD0D05A2}"/>
    <hyperlink ref="B373" r:id="rId1480" display="https://fbref.com/en/players/d86a1f3e/Tyler-Onyango" xr:uid="{54CF2903-B2EB-42F4-B97A-3107434D6C8C}"/>
    <hyperlink ref="C373" r:id="rId1481" display="https://fbref.com/en/country/ENG/England-Football" xr:uid="{46237050-C68A-40CA-8014-56DD9BE57E7F}"/>
    <hyperlink ref="E373" r:id="rId1482" display="https://fbref.com/en/squads/d3fd31cc/Everton-Stats" xr:uid="{CFDE83C0-CBE0-45D9-8B01-94A6519BCBAC}"/>
    <hyperlink ref="AD373" r:id="rId1483" display="https://fbref.com/en/players/d86a1f3e/matchlogs/2023-2024/summary/Tyler-Onyango-Match-Logs" xr:uid="{3B63E1A2-E50E-41BA-8C85-10AE43DF4C58}"/>
    <hyperlink ref="B374" r:id="rId1484" display="https://fbref.com/en/players/2944f86f/Frank-Onyeka" xr:uid="{2EF9E7C1-DC38-48FF-A20E-4025E2F048B3}"/>
    <hyperlink ref="C374" r:id="rId1485" display="https://fbref.com/en/country/NGA/Nigeria-Football" xr:uid="{E8B3F9B6-E89A-4329-97B5-37042E8F820F}"/>
    <hyperlink ref="E374" r:id="rId1486" display="https://fbref.com/en/squads/cd051869/Brentford-Stats" xr:uid="{7034D2F5-3088-4625-B42E-CBEAF9AE7376}"/>
    <hyperlink ref="AD374" r:id="rId1487" display="https://fbref.com/en/players/2944f86f/matchlogs/2023-2024/summary/Frank-Onyeka-Match-Logs" xr:uid="{9F6FD048-F62D-4330-B107-4509F13A4B53}"/>
    <hyperlink ref="B375" r:id="rId1488" display="https://fbref.com/en/players/43a166b4/Divock-Origi" xr:uid="{10B7A63C-B40E-4369-8630-62AA568AE04A}"/>
    <hyperlink ref="C375" r:id="rId1489" display="https://fbref.com/en/country/BEL/Belgium-Football" xr:uid="{5749281A-BDB6-4CB5-B592-0DA2B17D69EE}"/>
    <hyperlink ref="E375" r:id="rId1490" display="https://fbref.com/en/squads/e4a775cb/Nottingham-Forest-Stats" xr:uid="{74F4A5C4-87F6-43F2-B7FE-8F5762541434}"/>
    <hyperlink ref="AD375" r:id="rId1491" display="https://fbref.com/en/players/43a166b4/matchlogs/2023-2024/summary/Divock-Origi-Match-Logs" xr:uid="{7735501E-EC67-4369-8302-E61F64A8617E}"/>
    <hyperlink ref="B376" r:id="rId1492" display="https://fbref.com/en/players/c1242d4e/Stefan-Ortega" xr:uid="{F8010170-3863-40A0-B1CD-999F510E7058}"/>
    <hyperlink ref="C376" r:id="rId1493" display="https://fbref.com/en/country/GER/Germany-Football" xr:uid="{7D9409A5-1CF5-441D-A960-0997818592C1}"/>
    <hyperlink ref="E376" r:id="rId1494" display="https://fbref.com/en/squads/b8fd03ef/Manchester-City-Stats" xr:uid="{3D8354F2-120D-485C-99D2-98FD07F99727}"/>
    <hyperlink ref="AD376" r:id="rId1495" display="https://fbref.com/en/players/c1242d4e/matchlogs/2023-2024/summary/Stefan-Ortega-Match-Logs" xr:uid="{ABD72386-DAC9-4417-BB0A-0D224A31F128}"/>
    <hyperlink ref="B377" r:id="rId1496" display="https://fbref.com/en/players/79bc4c45/Ben-Osborn" xr:uid="{8A65C4C2-DCF7-4A85-90B1-37A70766F78F}"/>
    <hyperlink ref="C377" r:id="rId1497" display="https://fbref.com/en/country/ENG/England-Football" xr:uid="{87F675D0-5810-4233-84F1-D7D9E11E4B4A}"/>
    <hyperlink ref="E377" r:id="rId1498" display="https://fbref.com/en/squads/1df6b87e/Sheffield-United-Stats" xr:uid="{16750481-BACE-4395-9C2E-A69E51AFB978}"/>
    <hyperlink ref="AD377" r:id="rId1499" display="https://fbref.com/en/players/79bc4c45/matchlogs/2023-2024/summary/Ben-Osborn-Match-Logs" xr:uid="{DAC4440B-7875-406B-BA0E-5F679FBD3461}"/>
    <hyperlink ref="B378" r:id="rId1500" display="https://fbref.com/en/players/7b355808/William-Osula" xr:uid="{6F9E0E31-5D2B-4D88-9FAE-C9C18539DBEF}"/>
    <hyperlink ref="C378" r:id="rId1501" display="https://fbref.com/en/country/DEN/Denmark-Football" xr:uid="{60C6C013-FF50-458C-8356-372FE26F3E20}"/>
    <hyperlink ref="E378" r:id="rId1502" display="https://fbref.com/en/squads/1df6b87e/Sheffield-United-Stats" xr:uid="{6E584346-C8C0-4538-82D0-55FA9356D335}"/>
    <hyperlink ref="AD378" r:id="rId1503" display="https://fbref.com/en/players/7b355808/matchlogs/2023-2024/summary/William-Osula-Match-Logs" xr:uid="{7E8295C6-88C8-48A0-AAAA-07A09C0FE313}"/>
    <hyperlink ref="B379" r:id="rId1504" display="https://fbref.com/en/players/2f9e4435/Dango-Ouattara" xr:uid="{C8706A6F-3E27-455D-A932-A392D7A08F9E}"/>
    <hyperlink ref="C379" r:id="rId1505" display="https://fbref.com/en/country/BFA/Burkina-Faso-Football" xr:uid="{FE132EEC-9B73-4916-A8DA-E061B46BFCF7}"/>
    <hyperlink ref="E379" r:id="rId1506" display="https://fbref.com/en/squads/4ba7cbea/Bournemouth-Stats" xr:uid="{08576F97-5562-4F47-A79D-2B27C4EC8FE7}"/>
    <hyperlink ref="AD379" r:id="rId1507" display="https://fbref.com/en/players/2f9e4435/matchlogs/2023-2024/summary/Dango-Ouattara-Match-Logs" xr:uid="{6D5223EF-9034-49E0-A18C-16946C1E1AC5}"/>
    <hyperlink ref="B380" r:id="rId1508" display="https://fbref.com/en/players/a78ff07f/Joao-Palhinha" xr:uid="{CF3D2733-E941-4866-906A-89A78593BE9C}"/>
    <hyperlink ref="C380" r:id="rId1509" display="https://fbref.com/en/country/POR/Portugal-Football" xr:uid="{F75940CF-0A22-4098-9069-680E11B4FFB3}"/>
    <hyperlink ref="E380" r:id="rId1510" display="https://fbref.com/en/squads/fd962109/Fulham-Stats" xr:uid="{C73910D4-1A44-44BF-A39E-D799BF779032}"/>
    <hyperlink ref="AD380" r:id="rId1511" display="https://fbref.com/en/players/a78ff07f/matchlogs/2023-2024/summary/Joao-Palhinha-Match-Logs" xr:uid="{B5072F36-A3B2-4C64-A609-63EA4E6E63BA}"/>
    <hyperlink ref="B381" r:id="rId1512" display="https://fbref.com/en/players/dc7f8a28/Cole-Palmer" xr:uid="{B56075EB-9FB7-4D23-8B32-AE246F650F5B}"/>
    <hyperlink ref="C381" r:id="rId1513" display="https://fbref.com/en/country/ENG/England-Football" xr:uid="{051C9FD7-B7EC-495F-B249-86004EB59ABC}"/>
    <hyperlink ref="E381" r:id="rId1514" display="https://fbref.com/en/squads/b8fd03ef/Manchester-City-Stats" xr:uid="{E066795D-E9DA-4CC6-9163-B08584ECC6ED}"/>
    <hyperlink ref="AD381" r:id="rId1515" display="https://fbref.com/en/players/dc7f8a28/matchlogs/2023-2024/summary/Cole-Palmer-Match-Logs" xr:uid="{4CBD3F6A-C7CE-45EF-8370-43B210269CB3}"/>
    <hyperlink ref="B382" r:id="rId1516" display="https://fbref.com/en/players/dc7f8a28/Cole-Palmer" xr:uid="{3E9A6074-05C9-4E74-BC3D-5F09CB2CC886}"/>
    <hyperlink ref="C382" r:id="rId1517" display="https://fbref.com/en/country/ENG/England-Football" xr:uid="{C8E21B9A-5A7A-46F5-B717-E9B50959A6F9}"/>
    <hyperlink ref="E382" r:id="rId1518" display="https://fbref.com/en/squads/cff3d9bb/Chelsea-Stats" xr:uid="{C124E920-EEA1-4CAD-BDDB-1ACFFB56E43D}"/>
    <hyperlink ref="AD382" r:id="rId1519" display="https://fbref.com/en/players/dc7f8a28/matchlogs/2023-2024/summary/Cole-Palmer-Match-Logs" xr:uid="{BC108346-644A-4C9E-B0C5-588D1A07C79A}"/>
    <hyperlink ref="B383" r:id="rId1520" display="https://fbref.com/en/players/e0bc6fdc/Emerson-Palmieri" xr:uid="{F3E18406-095C-4B9E-8411-EE5715A94F9D}"/>
    <hyperlink ref="C383" r:id="rId1521" display="https://fbref.com/en/country/ITA/Italy-Football" xr:uid="{92FBEC46-7CAB-46D4-AF1A-D360BD17BA6D}"/>
    <hyperlink ref="E383" r:id="rId1522" display="https://fbref.com/en/squads/7c21e445/West-Ham-United-Stats" xr:uid="{C0DC388C-18AF-454A-9AF4-6C54BC1D56EA}"/>
    <hyperlink ref="AD383" r:id="rId1523" display="https://fbref.com/en/players/e0bc6fdc/matchlogs/2023-2024/summary/Emerson-Palmieri-Match-Logs" xr:uid="{4C4945B9-AD64-46DC-80FC-989318FFF2B5}"/>
    <hyperlink ref="B384" r:id="rId1524" display="https://fbref.com/en/players/9b6f7fd5/Lucas-Paqueta" xr:uid="{1600C035-D184-4F07-8A3C-37115843DB58}"/>
    <hyperlink ref="C384" r:id="rId1525" display="https://fbref.com/en/country/BRA/Brazil-Football" xr:uid="{6A5C4453-B04F-422F-B958-D01E3E6E511D}"/>
    <hyperlink ref="E384" r:id="rId1526" display="https://fbref.com/en/squads/7c21e445/West-Ham-United-Stats" xr:uid="{87B6260B-7F1B-43A0-BDA2-91C16F7D0611}"/>
    <hyperlink ref="AD384" r:id="rId1527" display="https://fbref.com/en/players/9b6f7fd5/matchlogs/2023-2024/summary/Lucas-Paqueta-Match-Logs" xr:uid="{68B8E792-4678-4987-99F5-3ACE65118B96}"/>
    <hyperlink ref="B385" r:id="rId1528" display="https://fbref.com/en/players/529f49ab/Thomas-Partey" xr:uid="{B7D14A17-3453-4999-8F73-D711658DEF69}"/>
    <hyperlink ref="C385" r:id="rId1529" display="https://fbref.com/en/country/GHA/Ghana-Football" xr:uid="{C85A5E66-1694-4564-9618-01020DFDC89C}"/>
    <hyperlink ref="E385" r:id="rId1530" display="https://fbref.com/en/squads/18bb7c10/Arsenal-Stats" xr:uid="{5B19210C-E2E7-48AC-A0B4-CA1FADE8D9B5}"/>
    <hyperlink ref="AD385" r:id="rId1531" display="https://fbref.com/en/players/529f49ab/matchlogs/2023-2024/summary/Thomas-Partey-Match-Logs" xr:uid="{930BFFFF-1506-4B0B-8A73-EB5FC08891E5}"/>
    <hyperlink ref="B386" r:id="rId1532" display="https://fbref.com/en/players/230f0471/Nathan-Patterson" xr:uid="{71D381BC-6CCF-4D46-9DD5-4C288372FEDA}"/>
    <hyperlink ref="C386" r:id="rId1533" display="https://fbref.com/en/country/SCO/Scotland-Football" xr:uid="{5728A149-F842-4E27-AFDE-7D751AFF0969}"/>
    <hyperlink ref="E386" r:id="rId1534" display="https://fbref.com/en/squads/d3fd31cc/Everton-Stats" xr:uid="{3409F266-5D93-4F96-9E60-ACAADD53B6E9}"/>
    <hyperlink ref="AD386" r:id="rId1535" display="https://fbref.com/en/players/230f0471/matchlogs/2023-2024/summary/Nathan-Patterson-Match-Logs" xr:uid="{069F7495-B9DC-4451-83B1-DB713AEF2860}"/>
    <hyperlink ref="B387" r:id="rId1536" display="https://fbref.com/en/players/ac7e7b1c/Facundo-Pellistri" xr:uid="{AA5DD704-3794-439A-B758-3BF7488291A6}"/>
    <hyperlink ref="C387" r:id="rId1537" display="https://fbref.com/en/country/URU/Uruguay-Football" xr:uid="{5A879079-8482-4B7A-BDCC-BF3D1776D0BC}"/>
    <hyperlink ref="E387" r:id="rId1538" display="https://fbref.com/en/squads/19538871/Manchester-United-Stats" xr:uid="{9CCAFEF9-AE5A-4916-9C75-195AF8F05C0E}"/>
    <hyperlink ref="AD387" r:id="rId1539" display="https://fbref.com/en/players/ac7e7b1c/matchlogs/2023-2024/summary/Facundo-Pellistri-Match-Logs" xr:uid="{1260E307-A69F-4B53-B1ED-8EFFD8120A1C}"/>
    <hyperlink ref="B388" r:id="rId1540" display="https://fbref.com/en/players/6639e500/Andreas-Pereira" xr:uid="{3AE506E0-739D-4583-9371-7EDF1D7E417A}"/>
    <hyperlink ref="C388" r:id="rId1541" display="https://fbref.com/en/country/BRA/Brazil-Football" xr:uid="{ED4F01AC-0F0D-4692-8F0C-FF6F7282962D}"/>
    <hyperlink ref="E388" r:id="rId1542" display="https://fbref.com/en/squads/fd962109/Fulham-Stats" xr:uid="{16ACAA7B-48DC-4400-9205-86D58542DA03}"/>
    <hyperlink ref="AD388" r:id="rId1543" display="https://fbref.com/en/players/6639e500/matchlogs/2023-2024/summary/Andreas-Pereira-Match-Logs" xr:uid="{C12D48F3-91C8-4951-90F2-54E8A17C5B80}"/>
    <hyperlink ref="B389" r:id="rId1544" display="https://fbref.com/en/players/6fe90922/Ivan-Perisic" xr:uid="{05DD48D5-17F6-42BB-9ED8-F1B1AF655921}"/>
    <hyperlink ref="C389" r:id="rId1545" display="https://fbref.com/en/country/CRO/Croatia-Football" xr:uid="{406DB439-8CB8-451C-A55C-975B402A05E4}"/>
    <hyperlink ref="E389" r:id="rId1546" display="https://fbref.com/en/squads/361ca564/Tottenham-Hotspur-Stats" xr:uid="{FEDBA433-6F73-4E6B-8B23-81EDAB96B06B}"/>
    <hyperlink ref="AD389" r:id="rId1547" display="https://fbref.com/en/players/6fe90922/matchlogs/2023-2024/summary/Ivan-Perisic-Match-Logs" xr:uid="{84629438-908C-4EAA-B153-B28AC45C7526}"/>
    <hyperlink ref="B390" r:id="rId1548" display="https://fbref.com/en/players/53552942/Maximo-Perrone" xr:uid="{57D12063-BE5F-4641-8570-B9C56CC4C206}"/>
    <hyperlink ref="C390" r:id="rId1549" display="https://fbref.com/en/country/ARG/Argentina-Football" xr:uid="{09F4146C-2E8E-4217-9939-82BAEFCBC2CF}"/>
    <hyperlink ref="E390" r:id="rId1550" display="https://fbref.com/en/squads/b8fd03ef/Manchester-City-Stats" xr:uid="{25D17332-C644-47D5-92FF-1C7F56E1EA04}"/>
    <hyperlink ref="AD390" r:id="rId1551" display="https://fbref.com/en/players/53552942/matchlogs/2023-2024/summary/Maximo-Perrone-Match-Logs" xr:uid="{10BB5D17-F44C-45DB-BCEA-AE618B16BC04}"/>
    <hyperlink ref="B391" r:id="rId1552" display="https://fbref.com/en/players/0cf321c8/Djordje-Petrovic" xr:uid="{88A38FC9-F214-4BEB-B16A-BAA394FC2DA6}"/>
    <hyperlink ref="C391" r:id="rId1553" display="https://fbref.com/en/country/SRB/Serbia-Football" xr:uid="{66F0B39F-4FBD-4967-9522-F18BFF12949E}"/>
    <hyperlink ref="E391" r:id="rId1554" display="https://fbref.com/en/squads/cff3d9bb/Chelsea-Stats" xr:uid="{AAF88B0C-5ADF-4CFE-92CF-AF1AC7C3CB88}"/>
    <hyperlink ref="AD391" r:id="rId1555" display="https://fbref.com/en/players/0cf321c8/matchlogs/2023-2024/summary/Djordje-Petrovic-Match-Logs" xr:uid="{DBAC5BE2-7726-431F-8892-F4A86B6A7F4D}"/>
    <hyperlink ref="B392" r:id="rId1556" display="https://fbref.com/en/players/4f21d3af/Ashley-Phillips" xr:uid="{1F1D6CA3-5B7E-46C3-95A2-49A27DC8A928}"/>
    <hyperlink ref="C392" r:id="rId1557" display="https://fbref.com/en/country/WAL/Wales-Football" xr:uid="{E743662F-3466-4FA2-A078-BDBF17B82E64}"/>
    <hyperlink ref="E392" r:id="rId1558" display="https://fbref.com/en/squads/361ca564/Tottenham-Hotspur-Stats" xr:uid="{5E158AD5-E273-4989-9681-85196E1FD24E}"/>
    <hyperlink ref="AD392" r:id="rId1559" display="https://fbref.com/en/players/4f21d3af/matchlogs/2023-2024/summary/Ashley-Phillips-Match-Logs" xr:uid="{C13992C6-7695-4E70-B524-6A9C8A022F80}"/>
    <hyperlink ref="B393" r:id="rId1560" display="https://fbref.com/en/players/4f565d77/Kalvin-Phillips" xr:uid="{C1A2B6BC-AACF-4DD8-AFBB-E9E6C456580A}"/>
    <hyperlink ref="C393" r:id="rId1561" display="https://fbref.com/en/country/ENG/England-Football" xr:uid="{8C93E123-5144-40BF-9772-1F168D0925EB}"/>
    <hyperlink ref="E393" r:id="rId1562" display="https://fbref.com/en/squads/b8fd03ef/Manchester-City-Stats" xr:uid="{FF9D789A-8179-48EB-A604-B997C1994D56}"/>
    <hyperlink ref="AD393" r:id="rId1563" display="https://fbref.com/en/players/4f565d77/matchlogs/2023-2024/summary/Kalvin-Phillips-Match-Logs" xr:uid="{D6D83F3D-AA52-465E-9099-3CA27DE6D788}"/>
    <hyperlink ref="B394" r:id="rId1564" display="https://fbref.com/en/players/19f4d211/Jaden-Philogene-Bidace" xr:uid="{D294CC78-BCD3-4647-806B-F8C1BCF5EF46}"/>
    <hyperlink ref="C394" r:id="rId1565" display="https://fbref.com/en/country/ENG/England-Football" xr:uid="{3065FA74-B713-4463-A471-9DACC441EA42}"/>
    <hyperlink ref="E394" r:id="rId1566" display="https://fbref.com/en/squads/8602292d/Aston-Villa-Stats" xr:uid="{7E67728A-F4E6-45EC-BB4E-9BB4489FE90B}"/>
    <hyperlink ref="AD394" r:id="rId1567" display="https://fbref.com/en/players/19f4d211/matchlogs/2023-2024/summary/Jaden-Philogene-Bidace-Match-Logs" xr:uid="{ECA09AFC-1EA4-4F17-99D9-91AA341D2D89}"/>
    <hyperlink ref="B395" r:id="rId1568" display="https://fbref.com/en/players/4806ec67/Jordan-Pickford" xr:uid="{5E5710C2-16D7-4110-BBFD-54FB221C89E1}"/>
    <hyperlink ref="C395" r:id="rId1569" display="https://fbref.com/en/country/ENG/England-Football" xr:uid="{CD82355D-8816-4740-9EF1-A7C10F0AD8BD}"/>
    <hyperlink ref="E395" r:id="rId1570" display="https://fbref.com/en/squads/d3fd31cc/Everton-Stats" xr:uid="{056FF217-B00D-4C3B-9F96-9F31389B8133}"/>
    <hyperlink ref="AD395" r:id="rId1571" display="https://fbref.com/en/players/4806ec67/matchlogs/2023-2024/summary/Jordan-Pickford-Match-Logs" xr:uid="{2ADDE622-7E37-4789-904F-24C92C94B324}"/>
    <hyperlink ref="B396" r:id="rId1572" display="https://fbref.com/en/players/e541326e/Ethan-Pinnock" xr:uid="{9397BC85-C124-4B84-8CB0-4C83031750D9}"/>
    <hyperlink ref="C396" r:id="rId1573" display="https://fbref.com/en/country/JAM/Jamaica-Football" xr:uid="{5E851859-A4E5-4DF7-8490-75C5026B63A0}"/>
    <hyperlink ref="E396" r:id="rId1574" display="https://fbref.com/en/squads/cd051869/Brentford-Stats" xr:uid="{C7809FE9-773E-4029-B35A-B3FF869545D2}"/>
    <hyperlink ref="AD396" r:id="rId1575" display="https://fbref.com/en/players/e541326e/matchlogs/2023-2024/summary/Ethan-Pinnock-Match-Logs" xr:uid="{D9F31597-1EBD-4E12-9860-C9676B0E0905}"/>
    <hyperlink ref="B397" r:id="rId1576" display="https://fbref.com/en/players/4b40d9ca/Nick-Pope" xr:uid="{9F95B618-1E1F-40C4-9C2C-6174A23C7C9E}"/>
    <hyperlink ref="C397" r:id="rId1577" display="https://fbref.com/en/country/ENG/England-Football" xr:uid="{6B38C580-3C01-4879-ADFE-339BA9322757}"/>
    <hyperlink ref="E397" r:id="rId1578" display="https://fbref.com/en/squads/b2b47a98/Newcastle-United-Stats" xr:uid="{F75147A0-4AF4-4E12-86EA-2E4BEA90B868}"/>
    <hyperlink ref="AD397" r:id="rId1579" display="https://fbref.com/en/players/4b40d9ca/matchlogs/2023-2024/summary/Nick-Pope-Match-Logs" xr:uid="{F70B9EAC-8AD8-47CB-865A-39BF5C3057BA}"/>
    <hyperlink ref="B398" r:id="rId1580" display="https://fbref.com/en/players/27d0a506/Pedro-Porro" xr:uid="{84D1A6DA-71F6-425D-8279-E25EC907158D}"/>
    <hyperlink ref="C398" r:id="rId1581" display="https://fbref.com/en/country/ESP/Spain-Football" xr:uid="{8C7ABCE3-6A12-4513-8CCA-954EEA52E54B}"/>
    <hyperlink ref="E398" r:id="rId1582" display="https://fbref.com/en/squads/361ca564/Tottenham-Hotspur-Stats" xr:uid="{E427D024-1A7C-426F-BCE8-F4ADBD302B8D}"/>
    <hyperlink ref="AD398" r:id="rId1583" display="https://fbref.com/en/players/27d0a506/matchlogs/2023-2024/summary/Pedro-Porro-Match-Logs" xr:uid="{58682283-C7A1-41AE-B606-DB07FFE60124}"/>
    <hyperlink ref="B399" r:id="rId1584" display="https://fbref.com/en/players/4125cb98/Jarrell-Quansah" xr:uid="{A54509B0-ACE2-4A6A-BD62-87CE5ADAB1DA}"/>
    <hyperlink ref="C399" r:id="rId1585" display="https://fbref.com/en/country/ENG/England-Football" xr:uid="{D3FBF6C0-BF4A-4019-929D-436A70DE9A1F}"/>
    <hyperlink ref="E399" r:id="rId1586" display="https://fbref.com/en/squads/822bd0ba/Liverpool-Stats" xr:uid="{145F26D6-08B7-42D0-9222-F078B60932D1}"/>
    <hyperlink ref="AD399" r:id="rId1587" display="https://fbref.com/en/players/4125cb98/matchlogs/2023-2024/summary/Jarrell-Quansah-Match-Logs" xr:uid="{7430C2C4-2292-4AF4-8169-4884B77E852C}"/>
    <hyperlink ref="B400" r:id="rId1588" display="https://fbref.com/en/players/67f649be/Ionut-Radu" xr:uid="{84AE9E4C-9F0A-4A3D-A3D7-DD26B117B4A4}"/>
    <hyperlink ref="C400" r:id="rId1589" display="https://fbref.com/en/country/ROU/Romania-Football" xr:uid="{B3807D85-F3A6-4F9D-8066-B8648A493649}"/>
    <hyperlink ref="E400" r:id="rId1590" display="https://fbref.com/en/squads/4ba7cbea/Bournemouth-Stats" xr:uid="{7E70FE29-7AF8-44F7-B61D-E3D854C12AE0}"/>
    <hyperlink ref="AD400" r:id="rId1591" display="https://fbref.com/en/players/67f649be/matchlogs/2023-2024/summary/Ionut-Radu-Match-Logs" xr:uid="{4FD3DAA8-0B58-4FC2-9598-CF1B6B4F0FE2}"/>
    <hyperlink ref="B401" r:id="rId1592" display="https://fbref.com/en/players/45685411/Jesuran-Rak-Sakyi" xr:uid="{8827A4F5-9728-4316-9715-8C4977815A38}"/>
    <hyperlink ref="C401" r:id="rId1593" display="https://fbref.com/en/country/ENG/England-Football" xr:uid="{2E935B5C-2416-4CDF-BCF5-CD9D132FC5E5}"/>
    <hyperlink ref="E401" r:id="rId1594" display="https://fbref.com/en/squads/47c64c55/Crystal-Palace-Stats" xr:uid="{B47DEDCD-ADB4-4518-ACF9-70F7A6CB7C96}"/>
    <hyperlink ref="AD401" r:id="rId1595" display="https://fbref.com/en/players/45685411/matchlogs/2023-2024/summary/Jesuran-Rak-Sakyi-Match-Logs" xr:uid="{ECD3B4FF-AA26-4BA8-84E5-37759FF277AC}"/>
    <hyperlink ref="B402" r:id="rId1596" display="https://fbref.com/en/players/466fb2c5/Aaron-Ramsdale" xr:uid="{DE2B2DC5-DC84-4177-A6E3-3662958D3F27}"/>
    <hyperlink ref="C402" r:id="rId1597" display="https://fbref.com/en/country/ENG/England-Football" xr:uid="{21E88CB0-5772-41B9-997F-92578C4193DD}"/>
    <hyperlink ref="E402" r:id="rId1598" display="https://fbref.com/en/squads/18bb7c10/Arsenal-Stats" xr:uid="{0B2EF5B3-38EA-49C1-B316-66FAAE69F284}"/>
    <hyperlink ref="AD402" r:id="rId1599" display="https://fbref.com/en/players/466fb2c5/matchlogs/2023-2024/summary/Aaron-Ramsdale-Match-Logs" xr:uid="{C338D9B8-5A79-46BA-9A3B-365C6A45FDDD}"/>
    <hyperlink ref="B403" r:id="rId1600" display="https://fbref.com/en/players/e1618c22/Aaron-Ramsey" xr:uid="{28B85DF3-1C14-467C-82D6-F8EDE2FC402A}"/>
    <hyperlink ref="C403" r:id="rId1601" display="https://fbref.com/en/country/ENG/England-Football" xr:uid="{AED85113-998A-410B-9348-09898B9FB676}"/>
    <hyperlink ref="E403" r:id="rId1602" display="https://fbref.com/en/squads/943e8050/Burnley-Stats" xr:uid="{60A8BF78-B4C6-478D-AE1B-4C2F5696F1E4}"/>
    <hyperlink ref="AD403" r:id="rId1603" display="https://fbref.com/en/players/e1618c22/matchlogs/2023-2024/summary/Aaron-Ramsey-Match-Logs" xr:uid="{5F8F6089-FC33-4D30-AED8-0357EE679FC2}"/>
    <hyperlink ref="B404" r:id="rId1604" display="https://fbref.com/en/players/1544f145/Jacob-Ramsey" xr:uid="{3E2B253D-2B23-47E1-9EAE-30226B122D00}"/>
    <hyperlink ref="C404" r:id="rId1605" display="https://fbref.com/en/country/ENG/England-Football" xr:uid="{88CEA6B4-C250-4B33-9BA0-EFC4D0668E26}"/>
    <hyperlink ref="E404" r:id="rId1606" display="https://fbref.com/en/squads/8602292d/Aston-Villa-Stats" xr:uid="{887739CF-6637-45A7-AE07-AEE17B7E4B8C}"/>
    <hyperlink ref="AD404" r:id="rId1607" display="https://fbref.com/en/players/1544f145/matchlogs/2023-2024/summary/Jacob-Ramsey-Match-Logs" xr:uid="{00E36879-0063-423D-947C-E0DA51897218}"/>
    <hyperlink ref="B405" r:id="rId1608" display="https://fbref.com/en/players/a1d5bd30/Marcus-Rashford" xr:uid="{6CEFFE66-75E9-4739-A80E-1E3076DA7A38}"/>
    <hyperlink ref="C405" r:id="rId1609" display="https://fbref.com/en/country/ENG/England-Football" xr:uid="{2AA88703-8632-4536-AE4C-631C18308428}"/>
    <hyperlink ref="E405" r:id="rId1610" display="https://fbref.com/en/squads/19538871/Manchester-United-Stats" xr:uid="{2F56CE06-FD9A-4919-86C8-7F144B50EA89}"/>
    <hyperlink ref="AD405" r:id="rId1611" display="https://fbref.com/en/players/a1d5bd30/matchlogs/2023-2024/summary/Marcus-Rashford-Match-Logs" xr:uid="{82DE1CA2-F15C-4986-9E35-345F7591198A}"/>
    <hyperlink ref="B406" r:id="rId1612" display="https://fbref.com/en/players/98ea5115/David-Raya" xr:uid="{D44D8FA9-B10F-4EB6-8C39-E7DBF5A693EB}"/>
    <hyperlink ref="C406" r:id="rId1613" display="https://fbref.com/en/country/ESP/Spain-Football" xr:uid="{346A7159-579D-40BE-BDF3-6371BC92377F}"/>
    <hyperlink ref="E406" r:id="rId1614" display="https://fbref.com/en/squads/18bb7c10/Arsenal-Stats" xr:uid="{13CE89EF-C291-47A4-B9F6-6EA5171A466B}"/>
    <hyperlink ref="AD406" r:id="rId1615" display="https://fbref.com/en/players/98ea5115/matchlogs/2023-2024/summary/David-Raya-Match-Logs" xr:uid="{DF46F758-CBA3-4F3F-A5D7-5058F6C4C845}"/>
    <hyperlink ref="B407" r:id="rId1616" display="https://fbref.com/en/players/28b40c9c/Tim-Ream" xr:uid="{89EF75F2-6BD6-4B36-BD71-DBF8B449638A}"/>
    <hyperlink ref="C407" r:id="rId1617" display="https://fbref.com/en/country/USA/United-States-Football" xr:uid="{8584ADCF-8E01-4DE5-A1BA-0A91181011B3}"/>
    <hyperlink ref="E407" r:id="rId1618" display="https://fbref.com/en/squads/fd962109/Fulham-Stats" xr:uid="{B0839FE2-67C8-4D15-9A6E-833C0F795E50}"/>
    <hyperlink ref="AD407" r:id="rId1619" display="https://fbref.com/en/players/28b40c9c/matchlogs/2023-2024/summary/Tim-Ream-Match-Logs" xr:uid="{17B483B2-4500-4546-AE93-53D5E4D20612}"/>
    <hyperlink ref="B408" r:id="rId1620" display="https://fbref.com/en/players/ab651565/Nathan-Redmond" xr:uid="{B61F1490-682C-4C13-90EC-19DDF8AB9CCF}"/>
    <hyperlink ref="C408" r:id="rId1621" display="https://fbref.com/en/country/ENG/England-Football" xr:uid="{ED606C29-F5B6-4878-BE79-4FE24C37A504}"/>
    <hyperlink ref="E408" r:id="rId1622" display="https://fbref.com/en/squads/943e8050/Burnley-Stats" xr:uid="{90DD46EF-0D8C-4670-925C-443C54CB8939}"/>
    <hyperlink ref="AD408" r:id="rId1623" display="https://fbref.com/en/players/ab651565/matchlogs/2023-2024/summary/Nathan-Redmond-Match-Logs" xr:uid="{C1E704F1-1633-42DE-8E70-A72902598203}"/>
    <hyperlink ref="B409" r:id="rId1624" display="https://fbref.com/en/players/803ae100/Harrison-Reed" xr:uid="{2B8CAC38-6C4C-48CF-B106-5D3B6E2B9D69}"/>
    <hyperlink ref="C409" r:id="rId1625" display="https://fbref.com/en/country/ENG/England-Football" xr:uid="{34160977-27A3-45C0-BA50-DDE97E057C6F}"/>
    <hyperlink ref="E409" r:id="rId1626" display="https://fbref.com/en/squads/fd962109/Fulham-Stats" xr:uid="{7D395367-3966-4BDB-81D3-03339C4D2C8C}"/>
    <hyperlink ref="AD409" r:id="rId1627" display="https://fbref.com/en/players/803ae100/matchlogs/2023-2024/summary/Harrison-Reed-Match-Logs" xr:uid="{E4EC3962-A608-445E-A512-252C8C1C2E1E}"/>
    <hyperlink ref="B410" r:id="rId1628" display="https://fbref.com/en/players/3353737a/Sergio-Reguilon" xr:uid="{5988623E-3986-4859-87AF-D02E7A1CE8CC}"/>
    <hyperlink ref="C410" r:id="rId1629" display="https://fbref.com/en/country/ESP/Spain-Football" xr:uid="{40F5A0E2-DD88-45ED-83EE-A53C2E23ACC0}"/>
    <hyperlink ref="E410" r:id="rId1630" display="https://fbref.com/en/squads/19538871/Manchester-United-Stats" xr:uid="{D9A416B5-64BB-4D56-A6F7-3BFC64D98DD4}"/>
    <hyperlink ref="AD410" r:id="rId1631" display="https://fbref.com/en/players/3353737a/matchlogs/2023-2024/summary/Sergio-Reguilon-Match-Logs" xr:uid="{6D726027-B1FF-45EA-AAF6-8F36455A49E7}"/>
    <hyperlink ref="B411" r:id="rId1632" display="https://fbref.com/en/players/0f7533cd/Bobby-Reid" xr:uid="{219F28B4-7D23-4AAB-A72E-93A042B32247}"/>
    <hyperlink ref="C411" r:id="rId1633" display="https://fbref.com/en/country/JAM/Jamaica-Football" xr:uid="{A086B4E7-579A-4930-B78D-3276E7481246}"/>
    <hyperlink ref="E411" r:id="rId1634" display="https://fbref.com/en/squads/fd962109/Fulham-Stats" xr:uid="{5512C150-7E7A-4FD1-9F3C-DB5CB64BA5B6}"/>
    <hyperlink ref="AD411" r:id="rId1635" display="https://fbref.com/en/players/0f7533cd/matchlogs/2023-2024/summary/Bobby-Reid-Match-Logs" xr:uid="{8E076C08-13F8-49F9-8DF1-7152769365C4}"/>
    <hyperlink ref="B412" r:id="rId1636" display="https://fbref.com/en/players/1c7012b8/Declan-Rice" xr:uid="{5D19ABBE-8816-4775-AB06-C35811665024}"/>
    <hyperlink ref="C412" r:id="rId1637" display="https://fbref.com/en/country/ENG/England-Football" xr:uid="{E8131570-86C5-4BAF-A61D-9ABE1EAD692A}"/>
    <hyperlink ref="E412" r:id="rId1638" display="https://fbref.com/en/squads/18bb7c10/Arsenal-Stats" xr:uid="{AD9146CB-331A-4B29-B3C9-B7869A210565}"/>
    <hyperlink ref="AD412" r:id="rId1639" display="https://fbref.com/en/players/1c7012b8/matchlogs/2023-2024/summary/Declan-Rice-Match-Logs" xr:uid="{9CEBB8A5-9044-4C31-BB0D-4387370B4134}"/>
    <hyperlink ref="B413" r:id="rId1640" display="https://fbref.com/en/players/0a3d6d2b/Chris-Richards" xr:uid="{ABDE8560-01B7-4C80-B7AF-3F94E6036433}"/>
    <hyperlink ref="C413" r:id="rId1641" display="https://fbref.com/en/country/USA/United-States-Football" xr:uid="{8EC7EEEE-D294-4F4B-B865-C4752D208346}"/>
    <hyperlink ref="E413" r:id="rId1642" display="https://fbref.com/en/squads/47c64c55/Crystal-Palace-Stats" xr:uid="{E53A9CF4-3A8A-43F6-A93A-D2BF0FF80BFA}"/>
    <hyperlink ref="AD413" r:id="rId1643" display="https://fbref.com/en/players/0a3d6d2b/matchlogs/2023-2024/summary/Chris-Richards-Match-Logs" xr:uid="{1B4971F8-5BBD-48E5-ADD3-B30E474CD992}"/>
    <hyperlink ref="B414" r:id="rId1644" display="https://fbref.com/en/players/fa031b34/Richarlison" xr:uid="{97423A8A-C1E1-41B5-BADE-9CFECD916BCA}"/>
    <hyperlink ref="C414" r:id="rId1645" display="https://fbref.com/en/country/BRA/Brazil-Football" xr:uid="{29A18962-9475-4674-8FA5-F1936352D47F}"/>
    <hyperlink ref="E414" r:id="rId1646" display="https://fbref.com/en/squads/361ca564/Tottenham-Hotspur-Stats" xr:uid="{CB62F816-C462-427F-99B8-BE330EC7283F}"/>
    <hyperlink ref="AD414" r:id="rId1647" display="https://fbref.com/en/players/fa031b34/matchlogs/2023-2024/summary/Richarlison-Match-Logs" xr:uid="{6C5F5767-96B9-4896-A5A2-E498792C70A9}"/>
    <hyperlink ref="B415" r:id="rId1648" display="https://fbref.com/en/players/7a1f2c08/Jairo-Riedewald" xr:uid="{0E6D01EF-F8B0-4C7E-B69D-CA18755B7763}"/>
    <hyperlink ref="C415" r:id="rId1649" display="https://fbref.com/en/country/NED/Netherlands-Football" xr:uid="{C8767271-1315-4D93-9F15-67DA1A093D4C}"/>
    <hyperlink ref="E415" r:id="rId1650" display="https://fbref.com/en/squads/47c64c55/Crystal-Palace-Stats" xr:uid="{AC9D9729-7A5D-4B6B-8452-78AAF5AB2590}"/>
    <hyperlink ref="AD415" r:id="rId1651" display="https://fbref.com/en/players/7a1f2c08/matchlogs/2023-2024/summary/Jairo-Riedewald-Match-Logs" xr:uid="{E18A41A3-D8F7-4A75-BF7E-449DF0E3341B}"/>
    <hyperlink ref="B416" r:id="rId1652" display="https://fbref.com/en/players/71ef519e/Matt-Ritchie" xr:uid="{55F9D088-FC43-4804-A20A-7563BE910B49}"/>
    <hyperlink ref="C416" r:id="rId1653" display="https://fbref.com/en/country/SCO/Scotland-Football" xr:uid="{E715BA5F-D091-4982-AC83-D612CE959CE6}"/>
    <hyperlink ref="E416" r:id="rId1654" display="https://fbref.com/en/squads/b2b47a98/Newcastle-United-Stats" xr:uid="{004D52BC-A523-40D0-B06C-A786A0120489}"/>
    <hyperlink ref="AD416" r:id="rId1655" display="https://fbref.com/en/players/71ef519e/matchlogs/2023-2024/summary/Matt-Ritchie-Match-Logs" xr:uid="{9FCA8DC9-B6B2-49F2-B5F4-BC6D3B253987}"/>
    <hyperlink ref="B417" r:id="rId1656" display="https://fbref.com/en/players/24fae784/Connor-Roberts" xr:uid="{F5E35F33-8092-4C37-BD83-7ED5D587520B}"/>
    <hyperlink ref="C417" r:id="rId1657" display="https://fbref.com/en/country/WAL/Wales-Football" xr:uid="{8A1762BF-CA62-4622-B330-E1FCBC2A2100}"/>
    <hyperlink ref="E417" r:id="rId1658" display="https://fbref.com/en/squads/943e8050/Burnley-Stats" xr:uid="{16B0EC8B-5516-4B07-B49A-68CC56A780BD}"/>
    <hyperlink ref="AD417" r:id="rId1659" display="https://fbref.com/en/players/24fae784/matchlogs/2023-2024/summary/Connor-Roberts-Match-Logs" xr:uid="{901DDDE1-CCB0-4256-85AA-51B2C6F7E0A7}"/>
    <hyperlink ref="B418" r:id="rId1660" display="https://fbref.com/en/players/2e4f5f03/Andrew-Robertson" xr:uid="{73C179BB-4248-42C6-9D16-794230EF6377}"/>
    <hyperlink ref="C418" r:id="rId1661" display="https://fbref.com/en/country/SCO/Scotland-Football" xr:uid="{D7C9466E-7E85-4868-A6B4-C8C76DFAEF90}"/>
    <hyperlink ref="E418" r:id="rId1662" display="https://fbref.com/en/squads/822bd0ba/Liverpool-Stats" xr:uid="{A83BB1C3-C7F6-4FD8-B484-109369C7B626}"/>
    <hyperlink ref="AD418" r:id="rId1663" display="https://fbref.com/en/players/2e4f5f03/matchlogs/2023-2024/summary/Andrew-Robertson-Match-Logs" xr:uid="{56280E57-D141-4F14-AEFD-4AB5B49F6E20}"/>
    <hyperlink ref="B419" r:id="rId1664" display="https://fbref.com/en/players/289601e6/Antonee-Robinson" xr:uid="{FF82C2E9-79C2-4CEF-9E71-7D93EC4E2E08}"/>
    <hyperlink ref="C419" r:id="rId1665" display="https://fbref.com/en/country/USA/United-States-Football" xr:uid="{5DDEB5AD-CABB-4C83-AC31-0375809A95C4}"/>
    <hyperlink ref="E419" r:id="rId1666" display="https://fbref.com/en/squads/fd962109/Fulham-Stats" xr:uid="{495502D6-96B5-4F54-82AF-5F515EEBBC0A}"/>
    <hyperlink ref="AD419" r:id="rId1667" display="https://fbref.com/en/players/289601e6/matchlogs/2023-2024/summary/Antonee-Robinson-Match-Logs" xr:uid="{3F485F28-42AF-4B0B-9DFF-398CD6D95184}"/>
    <hyperlink ref="B420" r:id="rId1668" display="https://fbref.com/en/players/7399c7a8/Jack-Robinson" xr:uid="{4AA44E88-8506-40EE-B3CE-E82832404A75}"/>
    <hyperlink ref="C420" r:id="rId1669" display="https://fbref.com/en/country/ENG/England-Football" xr:uid="{997D8C8B-A7CE-4BAD-BF98-8CE4F5A114F0}"/>
    <hyperlink ref="E420" r:id="rId1670" display="https://fbref.com/en/squads/1df6b87e/Sheffield-United-Stats" xr:uid="{04809D3C-D619-49D8-8CC2-C35A682D56A9}"/>
    <hyperlink ref="AD420" r:id="rId1671" display="https://fbref.com/en/players/7399c7a8/matchlogs/2023-2024/summary/Jack-Robinson-Match-Logs" xr:uid="{146F5B07-27A2-4443-AC77-D4B0686202B1}"/>
    <hyperlink ref="B421" r:id="rId1672" display="https://fbref.com/en/players/17acc2ed/Marek-Rodak" xr:uid="{76336909-E20E-47FE-A390-F026A2901626}"/>
    <hyperlink ref="C421" r:id="rId1673" display="https://fbref.com/en/country/SVK/Slovakia-Football" xr:uid="{E281C5EA-64C3-400A-BCD2-4301B98E4CC6}"/>
    <hyperlink ref="E421" r:id="rId1674" display="https://fbref.com/en/squads/fd962109/Fulham-Stats" xr:uid="{3B4DEFCC-3C12-4308-8914-77C7404A434D}"/>
    <hyperlink ref="AD421" r:id="rId1675" display="https://fbref.com/en/players/17acc2ed/matchlogs/2023-2024/summary/Marek-Rodak-Match-Logs" xr:uid="{C16EB924-F49E-41F2-A3F2-907E91610E43}"/>
    <hyperlink ref="B422" r:id="rId1676" display="https://fbref.com/en/players/6434f10d/Rodri" xr:uid="{4745B4FB-BAA8-4A35-AC7C-30349A11B0F8}"/>
    <hyperlink ref="C422" r:id="rId1677" display="https://fbref.com/en/country/ESP/Spain-Football" xr:uid="{BE156497-DF4F-4430-833B-630349EB0E83}"/>
    <hyperlink ref="E422" r:id="rId1678" display="https://fbref.com/en/squads/b8fd03ef/Manchester-City-Stats" xr:uid="{132860EB-172D-4E8A-9730-8FE0A23D81DB}"/>
    <hyperlink ref="AD422" r:id="rId1679" display="https://fbref.com/en/players/6434f10d/matchlogs/2023-2024/summary/Rodri-Match-Logs" xr:uid="{65AB9EDA-066C-4394-973E-193090E861E3}"/>
    <hyperlink ref="B423" r:id="rId1680" display="https://fbref.com/en/players/4ab53cdb/Jay-Rodriguez" xr:uid="{8513D258-C348-4A6F-9917-FC1E4FBFB00B}"/>
    <hyperlink ref="C423" r:id="rId1681" display="https://fbref.com/en/country/ENG/England-Football" xr:uid="{232CA818-3AE3-427E-80C6-69242AACEB65}"/>
    <hyperlink ref="E423" r:id="rId1682" display="https://fbref.com/en/squads/943e8050/Burnley-Stats" xr:uid="{F095C2F4-F210-4ABD-99DD-920F78A9D799}"/>
    <hyperlink ref="AD423" r:id="rId1683" display="https://fbref.com/en/players/4ab53cdb/matchlogs/2023-2024/summary/Jay-Rodriguez-Match-Logs" xr:uid="{207469F8-3F8A-4C95-8E30-9D4C0F1EE51D}"/>
    <hyperlink ref="B424" r:id="rId1684" display="https://fbref.com/en/players/57c94db2/Mads-Roerslev" xr:uid="{97CB7FDC-D2A1-489D-8E19-2DF436341D6F}"/>
    <hyperlink ref="C424" r:id="rId1685" display="https://fbref.com/en/country/DEN/Denmark-Football" xr:uid="{743F296B-02DA-4822-AF61-484FEECF321F}"/>
    <hyperlink ref="E424" r:id="rId1686" display="https://fbref.com/en/squads/cd051869/Brentford-Stats" xr:uid="{B2D4A5D6-C5FB-40C0-880C-DA21FDC00E9F}"/>
    <hyperlink ref="AD424" r:id="rId1687" display="https://fbref.com/en/players/57c94db2/matchlogs/2023-2024/summary/Mads-Roerslev-Match-Logs" xr:uid="{041FAFC1-32EE-49CA-9A98-B6BF6A8DF12B}"/>
    <hyperlink ref="B425" r:id="rId1688" display="https://fbref.com/en/players/a3d94a58/Cristian-Romero" xr:uid="{D96C6F0E-CFF7-4579-A085-8FDEC2EDF657}"/>
    <hyperlink ref="C425" r:id="rId1689" display="https://fbref.com/en/country/ARG/Argentina-Football" xr:uid="{DA9FA02E-F426-4259-9596-7E454D1B34A8}"/>
    <hyperlink ref="E425" r:id="rId1690" display="https://fbref.com/en/squads/361ca564/Tottenham-Hotspur-Stats" xr:uid="{3665C0C6-C3F4-42DA-B310-3E760DAE7929}"/>
    <hyperlink ref="AD425" r:id="rId1691" display="https://fbref.com/en/players/a3d94a58/matchlogs/2023-2024/summary/Cristian-Romero-Match-Logs" xr:uid="{4A1FED81-7AB4-432A-8C1D-CEB9BF08FA7A}"/>
    <hyperlink ref="B426" r:id="rId1692" display="https://fbref.com/en/players/10a10454/Joe-Rothwell" xr:uid="{46CC9CB0-8B73-4CB0-815E-BA571326DAC9}"/>
    <hyperlink ref="C426" r:id="rId1693" display="https://fbref.com/en/country/ENG/England-Football" xr:uid="{2C47BB6D-0D32-4F54-9D0F-19F8C2D26BF9}"/>
    <hyperlink ref="E426" r:id="rId1694" display="https://fbref.com/en/squads/4ba7cbea/Bournemouth-Stats" xr:uid="{08E17198-7BCE-43EA-8C5F-7AB59A331BE8}"/>
    <hyperlink ref="AD426" r:id="rId1695" display="https://fbref.com/en/players/10a10454/matchlogs/2023-2024/summary/Joe-Rothwell-Match-Logs" xr:uid="{D2FB1DE6-2690-483E-91CB-F6B21440891C}"/>
    <hyperlink ref="B427" r:id="rId1696" display="https://fbref.com/en/players/a9b1c319/Pelly-Ruddock-Mpanzu" xr:uid="{B8580BA3-E4F2-4238-A484-42182FAFACEC}"/>
    <hyperlink ref="C427" r:id="rId1697" display="https://fbref.com/en/country/COD/Congo-DR-Football" xr:uid="{73826259-9137-4EE3-81AA-CF280C21B9BB}"/>
    <hyperlink ref="E427" r:id="rId1698" display="https://fbref.com/en/squads/e297cd13/Luton-Town-Stats" xr:uid="{FCA9F5EE-69A8-4AC9-9667-4AC3F947EE19}"/>
    <hyperlink ref="AD427" r:id="rId1699" display="https://fbref.com/en/players/a9b1c319/matchlogs/2023-2024/summary/Pelly-Ruddock-Mpanzu-Match-Logs" xr:uid="{FD29F5DB-029B-4259-91A7-18078504A954}"/>
    <hyperlink ref="B428" r:id="rId1700" display="https://fbref.com/en/players/903b6e8b/Jose-Sa" xr:uid="{1CED7E51-A8C8-4764-ADE1-975DF32CCD96}"/>
    <hyperlink ref="C428" r:id="rId1701" display="https://fbref.com/en/country/POR/Portugal-Football" xr:uid="{9096F6F4-F253-40A6-8621-4DA4CEC71C7B}"/>
    <hyperlink ref="E428" r:id="rId1702" display="https://fbref.com/en/squads/8cec06e1/Wolverhampton-Wanderers-Stats" xr:uid="{189C3206-529D-45D1-ABE0-7081BB492594}"/>
    <hyperlink ref="AD428" r:id="rId1703" display="https://fbref.com/en/players/903b6e8b/matchlogs/2023-2024/summary/Jose-Sa-Match-Logs" xr:uid="{E23647D4-8D79-470F-B2AE-CEBDCEFEACCD}"/>
    <hyperlink ref="B429" r:id="rId1704" display="https://fbref.com/en/players/bc7dc64d/Bukayo-Saka" xr:uid="{90500EBC-C95B-462F-8871-63A7B92219BF}"/>
    <hyperlink ref="C429" r:id="rId1705" display="https://fbref.com/en/country/ENG/England-Football" xr:uid="{C359654B-F469-49FC-96F0-86A6D98B18A3}"/>
    <hyperlink ref="E429" r:id="rId1706" display="https://fbref.com/en/squads/18bb7c10/Arsenal-Stats" xr:uid="{C313A0B2-C9FC-490C-8E29-C8BB5825B7DA}"/>
    <hyperlink ref="AD429" r:id="rId1707" display="https://fbref.com/en/players/bc7dc64d/matchlogs/2023-2024/summary/Bukayo-Saka-Match-Logs" xr:uid="{90A3DCE0-B8F9-4ED6-AAEA-48B0A71F6E4B}"/>
    <hyperlink ref="B430" r:id="rId1708" display="https://fbref.com/en/players/e342ad68/Mohamed-Salah" xr:uid="{D4A76622-0FA2-4905-9DD2-2FF70E5E30DB}"/>
    <hyperlink ref="C430" r:id="rId1709" display="https://fbref.com/en/country/EGY/Egypt-Football" xr:uid="{A14D52E5-2B64-46F8-ACF3-C98655971586}"/>
    <hyperlink ref="E430" r:id="rId1710" display="https://fbref.com/en/squads/822bd0ba/Liverpool-Stats" xr:uid="{700B054A-9B97-44A5-BC10-E5235AA56123}"/>
    <hyperlink ref="AD430" r:id="rId1711" display="https://fbref.com/en/players/e342ad68/matchlogs/2023-2024/summary/Mohamed-Salah-Match-Logs" xr:uid="{4AAD0DE5-846F-495C-8759-004A43CFBDE6}"/>
    <hyperlink ref="B431" r:id="rId1712" display="https://fbref.com/en/players/972aeb2a/William-Saliba" xr:uid="{06797C77-1194-4C64-B168-7AE457E633EC}"/>
    <hyperlink ref="C431" r:id="rId1713" display="https://fbref.com/en/country/FRA/France-Football" xr:uid="{47CC3AF9-9DC0-4DCA-AD55-B9E75E826C61}"/>
    <hyperlink ref="E431" r:id="rId1714" display="https://fbref.com/en/squads/18bb7c10/Arsenal-Stats" xr:uid="{06E2BEAA-5178-4426-9BB2-B67B865A3DC4}"/>
    <hyperlink ref="AD431" r:id="rId1715" display="https://fbref.com/en/players/972aeb2a/matchlogs/2023-2024/summary/William-Saliba-Match-Logs" xr:uid="{7D4053FE-E21E-4B72-82F8-3F3D43D89DDA}"/>
    <hyperlink ref="B432" r:id="rId1716" display="https://fbref.com/en/players/1b4f1169/Albert-Sambi-Lokonga" xr:uid="{978200D1-E281-4D84-B82F-C6F6CC01D96D}"/>
    <hyperlink ref="C432" r:id="rId1717" display="https://fbref.com/en/country/BEL/Belgium-Football" xr:uid="{F414658D-B3BE-4DB9-9A61-FBB43BF5BD86}"/>
    <hyperlink ref="E432" r:id="rId1718" display="https://fbref.com/en/squads/e297cd13/Luton-Town-Stats" xr:uid="{A951007C-F7D6-4EB2-A768-393874046580}"/>
    <hyperlink ref="AD432" r:id="rId1719" display="https://fbref.com/en/players/1b4f1169/matchlogs/2023-2024/summary/Albert-Sambi-Lokonga-Match-Logs" xr:uid="{0DAFC18A-D847-42BD-9C09-43574386B144}"/>
    <hyperlink ref="B433" r:id="rId1720" display="https://fbref.com/en/players/da7b447d/Davinson-Sanchez" xr:uid="{67DD5238-C38B-4287-8542-5BE2EBE62B35}"/>
    <hyperlink ref="C433" r:id="rId1721" display="https://fbref.com/en/country/COL/Colombia-Football" xr:uid="{6E8F3A57-8721-4F3A-85BD-230FD0EA63D8}"/>
    <hyperlink ref="E433" r:id="rId1722" display="https://fbref.com/en/squads/361ca564/Tottenham-Hotspur-Stats" xr:uid="{0E3F06F0-9645-4FB0-B3D9-4E429FE3A5EF}"/>
    <hyperlink ref="AD433" r:id="rId1723" display="https://fbref.com/en/players/da7b447d/matchlogs/2023-2024/summary/Davinson-Sanchez-Match-Logs" xr:uid="{94456B03-1228-4B01-B243-875F35391499}"/>
    <hyperlink ref="B434" r:id="rId1724" display="https://fbref.com/en/players/6a713852/Robert-Sanchez" xr:uid="{FE06A5FC-03E2-4265-8ADC-42E7A5AE71B6}"/>
    <hyperlink ref="C434" r:id="rId1725" display="https://fbref.com/en/country/ESP/Spain-Football" xr:uid="{844CA31B-6906-444A-BCC2-F06566083FD6}"/>
    <hyperlink ref="E434" r:id="rId1726" display="https://fbref.com/en/squads/cff3d9bb/Chelsea-Stats" xr:uid="{18A578A5-D72E-4789-B62A-09DF5A303A39}"/>
    <hyperlink ref="AD434" r:id="rId1727" display="https://fbref.com/en/players/6a713852/matchlogs/2023-2024/summary/Robert-Sanchez-Match-Logs" xr:uid="{0B8C9356-C51E-4D00-9343-CB80D247B30C}"/>
    <hyperlink ref="B435" r:id="rId1728" display="https://fbref.com/en/players/dbf053da/Jadon-Sancho" xr:uid="{F7A4E7BA-418F-4839-8932-AF4043EE3A76}"/>
    <hyperlink ref="C435" r:id="rId1729" display="https://fbref.com/en/country/ENG/England-Football" xr:uid="{6945D01E-CF24-4874-A101-77FABBABA351}"/>
    <hyperlink ref="E435" r:id="rId1730" display="https://fbref.com/en/squads/19538871/Manchester-United-Stats" xr:uid="{ADF0FF6C-132B-4F96-B4B2-0EA524EF3FFD}"/>
    <hyperlink ref="AD435" r:id="rId1731" display="https://fbref.com/en/players/dbf053da/matchlogs/2023-2024/summary/Jadon-Sancho-Match-Logs" xr:uid="{D71A1659-52A0-4F40-9705-F9EF04A538C3}"/>
    <hyperlink ref="B436" r:id="rId1732" display="https://fbref.com/en/players/bced0375/Ibrahim-Sangare" xr:uid="{E063A26E-370A-4379-8CB5-5296A9193512}"/>
    <hyperlink ref="C436" r:id="rId1733" display="https://fbref.com/en/country/CIV/Cote-dIvoire-Football" xr:uid="{91F67DF9-B9C8-4951-B79F-1F5EDAF7D031}"/>
    <hyperlink ref="E436" r:id="rId1734" display="https://fbref.com/en/squads/e4a775cb/Nottingham-Forest-Stats" xr:uid="{58435EEE-61C8-4152-B517-7C233B9A5876}"/>
    <hyperlink ref="AD436" r:id="rId1735" display="https://fbref.com/en/players/bced0375/matchlogs/2023-2024/summary/Ibrahim-Sangare-Match-Logs" xr:uid="{B469BC91-FBCC-40A0-9C60-7D6B489D4F04}"/>
    <hyperlink ref="B437" r:id="rId1736" display="https://fbref.com/en/players/dd745366/Andrey-Santos" xr:uid="{45EB3C02-5E05-46B5-B102-C1E493E8B225}"/>
    <hyperlink ref="C437" r:id="rId1737" display="https://fbref.com/en/country/BRA/Brazil-Football" xr:uid="{21040192-A930-4739-B46F-BCB98747C905}"/>
    <hyperlink ref="E437" r:id="rId1738" display="https://fbref.com/en/squads/cff3d9bb/Chelsea-Stats" xr:uid="{16AE29F4-FFB3-496F-8D6B-789256307FD5}"/>
    <hyperlink ref="AD437" r:id="rId1739" display="https://fbref.com/en/players/dd745366/matchlogs/2023-2024/summary/Andrey-Santos-Match-Logs" xr:uid="{A2AF6016-CF5C-422C-951E-6602CD375287}"/>
    <hyperlink ref="B438" r:id="rId1740" display="https://fbref.com/en/players/dd745366/Andrey-Santos" xr:uid="{BCAC6E38-1ECE-4ED7-8936-AEEBF94C0627}"/>
    <hyperlink ref="C438" r:id="rId1741" display="https://fbref.com/en/country/BRA/Brazil-Football" xr:uid="{C4E74A17-E1C9-4EF2-BA1D-1D7CF4D60940}"/>
    <hyperlink ref="E438" r:id="rId1742" display="https://fbref.com/en/squads/e4a775cb/Nottingham-Forest-Stats" xr:uid="{FE2068A0-9166-41F4-9874-ABBBF3F46D9B}"/>
    <hyperlink ref="AD438" r:id="rId1743" display="https://fbref.com/en/players/dd745366/matchlogs/2023-2024/summary/Andrey-Santos-Match-Logs" xr:uid="{6F9DAD9F-4A38-47BF-9911-A9F6FDDAC8A2}"/>
    <hyperlink ref="B439" r:id="rId1744" display="https://fbref.com/en/players/9744ff80/Pablo-Sarabia" xr:uid="{3682757D-AA8A-4D1A-B1CD-2D510BEAA559}"/>
    <hyperlink ref="C439" r:id="rId1745" display="https://fbref.com/en/country/ESP/Spain-Football" xr:uid="{32FF5F8F-3250-43F0-A64D-0516A5268033}"/>
    <hyperlink ref="E439" r:id="rId1746" display="https://fbref.com/en/squads/8cec06e1/Wolverhampton-Wanderers-Stats" xr:uid="{5A380F70-1B9F-41B3-9830-2C8B5CDD6AF7}"/>
    <hyperlink ref="AD439" r:id="rId1747" display="https://fbref.com/en/players/9744ff80/matchlogs/2023-2024/summary/Pablo-Sarabia-Match-Logs" xr:uid="{E58A46F4-6CBF-4B88-A861-8AFA757AFDDF}"/>
    <hyperlink ref="B440" r:id="rId1748" display="https://fbref.com/en/players/52afb588/Kevin-Schade" xr:uid="{E60B0E6B-73C7-43C5-A540-CD2490CCF88F}"/>
    <hyperlink ref="C440" r:id="rId1749" display="https://fbref.com/en/country/GER/Germany-Football" xr:uid="{5810A3F3-7BEE-46A4-A023-9C7B6B61E2FD}"/>
    <hyperlink ref="E440" r:id="rId1750" display="https://fbref.com/en/squads/cd051869/Brentford-Stats" xr:uid="{C7F766FB-CC7C-4C29-9D7C-3C1A7804D3F8}"/>
    <hyperlink ref="AD440" r:id="rId1751" display="https://fbref.com/en/players/52afb588/matchlogs/2023-2024/summary/Kevin-Schade-Match-Logs" xr:uid="{2A9A15B0-4E15-447B-8DBB-1291E57CE8B8}"/>
    <hyperlink ref="B441" r:id="rId1752" display="https://fbref.com/en/players/c8aa95da/Fabian-Schar" xr:uid="{C2E40C19-2088-45DC-A3F2-2982B30CB6DB}"/>
    <hyperlink ref="C441" r:id="rId1753" display="https://fbref.com/en/country/SUI/Switzerland-Football" xr:uid="{E6886B25-F220-40CB-8908-C6D2A1A49BE0}"/>
    <hyperlink ref="E441" r:id="rId1754" display="https://fbref.com/en/squads/b2b47a98/Newcastle-United-Stats" xr:uid="{D0B6AFEE-FB4E-4A43-AB1C-900F14245256}"/>
    <hyperlink ref="AD441" r:id="rId1755" display="https://fbref.com/en/players/c8aa95da/matchlogs/2023-2024/summary/Fabian-Schar-Match-Logs" xr:uid="{6711AB5E-EC2D-4627-9101-0AB810B80636}"/>
    <hyperlink ref="B442" r:id="rId1756" display="https://fbref.com/en/players/3312f911/Jeffrey-Schlupp" xr:uid="{49748FA0-6652-4BE2-B0DB-542B3D57AB52}"/>
    <hyperlink ref="C442" r:id="rId1757" display="https://fbref.com/en/country/GHA/Ghana-Football" xr:uid="{A1AE2B49-1FAE-4F1B-8B76-71C39E2494DF}"/>
    <hyperlink ref="E442" r:id="rId1758" display="https://fbref.com/en/squads/47c64c55/Crystal-Palace-Stats" xr:uid="{75A16C46-5376-4C74-87EE-5F41118DD7ED}"/>
    <hyperlink ref="AD442" r:id="rId1759" display="https://fbref.com/en/players/3312f911/matchlogs/2023-2024/summary/Jeffrey-Schlupp-Match-Logs" xr:uid="{9CFAA076-21C8-4AF8-BD56-D5748C58CEA6}"/>
    <hyperlink ref="B443" r:id="rId1760" display="https://fbref.com/en/players/d04b94db/Nelson-Semedo" xr:uid="{D5020572-3D2B-4A0F-B4B9-1621DFC7C6FE}"/>
    <hyperlink ref="C443" r:id="rId1761" display="https://fbref.com/en/country/POR/Portugal-Football" xr:uid="{2D7DB050-D576-4BE0-83C6-E8E0DDD16C48}"/>
    <hyperlink ref="E443" r:id="rId1762" display="https://fbref.com/en/squads/8cec06e1/Wolverhampton-Wanderers-Stats" xr:uid="{B9AA6AFF-2ADC-483A-8440-45B592C115ED}"/>
    <hyperlink ref="AD443" r:id="rId1763" display="https://fbref.com/en/players/d04b94db/matchlogs/2023-2024/summary/Nelson-Semedo-Match-Logs" xr:uid="{4985024E-5EEF-4E6E-8AC0-3380C5CAF1D5}"/>
    <hyperlink ref="B444" r:id="rId1764" display="https://fbref.com/en/players/efd2ec23/Antoine-Semenyo" xr:uid="{ED5B4903-5F6F-4333-A0C2-B969B60F639C}"/>
    <hyperlink ref="C444" r:id="rId1765" display="https://fbref.com/en/country/GHA/Ghana-Football" xr:uid="{01A6FEBB-E6AA-427B-938B-348A766943D3}"/>
    <hyperlink ref="E444" r:id="rId1766" display="https://fbref.com/en/squads/4ba7cbea/Bournemouth-Stats" xr:uid="{AFB3A86E-86E2-475B-A7B6-F9048834C766}"/>
    <hyperlink ref="AD444" r:id="rId1767" display="https://fbref.com/en/players/efd2ec23/matchlogs/2023-2024/summary/Antoine-Semenyo-Match-Logs" xr:uid="{30CDC851-B206-4BD2-A84A-E7A5485AE320}"/>
    <hyperlink ref="B445" r:id="rId1768" display="https://fbref.com/en/players/35141f4c/Marcos-Senesi" xr:uid="{6B949ECE-08DB-4A6B-A653-93BFB2DABF27}"/>
    <hyperlink ref="C445" r:id="rId1769" display="https://fbref.com/en/country/ARG/Argentina-Football" xr:uid="{621A292E-3221-4D01-9E72-10541047818B}"/>
    <hyperlink ref="E445" r:id="rId1770" display="https://fbref.com/en/squads/4ba7cbea/Bournemouth-Stats" xr:uid="{1FB8018C-51D7-4FA5-9A1F-6120124F82B0}"/>
    <hyperlink ref="AD445" r:id="rId1771" display="https://fbref.com/en/players/35141f4c/matchlogs/2023-2024/summary/Marcos-Senesi-Match-Logs" xr:uid="{EE9C4177-AC6E-4DC0-8904-02478DBAAA1D}"/>
    <hyperlink ref="B446" r:id="rId1772" display="https://fbref.com/en/players/e4e0deaa/Femi-Seriki" xr:uid="{E4239276-A2F1-4539-8613-E46A4D13A42D}"/>
    <hyperlink ref="C446" r:id="rId1773" display="https://fbref.com/en/country/ENG/England-Football" xr:uid="{2D4A4D68-2CC4-43DB-879D-5240018D160D}"/>
    <hyperlink ref="E446" r:id="rId1774" display="https://fbref.com/en/squads/1df6b87e/Sheffield-United-Stats" xr:uid="{552652B8-E2E4-45A6-B76D-373B837E6F8E}"/>
    <hyperlink ref="AD446" r:id="rId1775" display="https://fbref.com/en/players/e4e0deaa/matchlogs/2023-2024/summary/Femi-Seriki-Match-Logs" xr:uid="{C7E82504-C8E8-459A-80D1-B69F66E4F119}"/>
    <hyperlink ref="B447" r:id="rId1776" display="https://fbref.com/en/players/9c94165b/Luke-Shaw" xr:uid="{04B6F9EA-F456-4165-8AE4-E1C052C5965E}"/>
    <hyperlink ref="C447" r:id="rId1777" display="https://fbref.com/en/country/ENG/England-Football" xr:uid="{D60C916D-B400-4F9B-BD07-4353CC71E658}"/>
    <hyperlink ref="E447" r:id="rId1778" display="https://fbref.com/en/squads/19538871/Manchester-United-Stats" xr:uid="{01720CF8-3640-4DAF-8A04-ACE95AA128FB}"/>
    <hyperlink ref="AD447" r:id="rId1779" display="https://fbref.com/en/players/9c94165b/matchlogs/2023-2024/summary/Luke-Shaw-Match-Logs" xr:uid="{8FE25296-340E-42BB-AEBC-65E9013D610B}"/>
    <hyperlink ref="B448" r:id="rId1780" display="https://fbref.com/en/players/ee7c0a5e/James-Shea" xr:uid="{C06C90AA-8A23-4EA4-AC82-ABC346B5EAFF}"/>
    <hyperlink ref="C448" r:id="rId1781" display="https://fbref.com/en/country/ENG/England-Football" xr:uid="{0D6F961F-D59A-444E-8B79-9962C5A62FD2}"/>
    <hyperlink ref="E448" r:id="rId1782" display="https://fbref.com/en/squads/e297cd13/Luton-Town-Stats" xr:uid="{8D7A8A77-3BDA-41CA-94CC-4FF3C2B191DE}"/>
    <hyperlink ref="AD448" r:id="rId1783" display="https://fbref.com/en/players/ee7c0a5e/matchlogs/2023-2024/summary/James-Shea-Match-Logs" xr:uid="{33B4C1E3-F9ED-45A2-963E-3EA7E9820658}"/>
    <hyperlink ref="B449" r:id="rId1784" display="https://fbref.com/en/players/3eb22ec9/Bernardo-Silva" xr:uid="{6064976A-A373-4052-A4A2-5675A818391B}"/>
    <hyperlink ref="C449" r:id="rId1785" display="https://fbref.com/en/country/POR/Portugal-Football" xr:uid="{70D127BC-E660-4A07-8BE5-C9B8D1BC4B04}"/>
    <hyperlink ref="E449" r:id="rId1786" display="https://fbref.com/en/squads/b8fd03ef/Manchester-City-Stats" xr:uid="{49337E07-B33C-42DE-B622-589DDCE7B596}"/>
    <hyperlink ref="AD449" r:id="rId1787" display="https://fbref.com/en/players/3eb22ec9/matchlogs/2023-2024/summary/Bernardo-Silva-Match-Logs" xr:uid="{39A895B9-E9B6-4B1A-9711-FC1A4CDAA4E0}"/>
    <hyperlink ref="B450" r:id="rId1788" display="https://fbref.com/en/players/e7aa9d7c/Fabio-Silva" xr:uid="{AF80A6F4-2581-4A86-9956-00E74933E1D2}"/>
    <hyperlink ref="C450" r:id="rId1789" display="https://fbref.com/en/country/POR/Portugal-Football" xr:uid="{5EF5530E-F407-4385-8619-A04E552FAC8A}"/>
    <hyperlink ref="E450" r:id="rId1790" display="https://fbref.com/en/squads/8cec06e1/Wolverhampton-Wanderers-Stats" xr:uid="{8E492688-42EA-4EBE-A6CC-593BEA426030}"/>
    <hyperlink ref="AD450" r:id="rId1791" display="https://fbref.com/en/players/e7aa9d7c/matchlogs/2023-2024/summary/Fabio-Silva-Match-Logs" xr:uid="{A538D264-A49D-41F1-A757-3CF83D41F6A6}"/>
    <hyperlink ref="B451" r:id="rId1792" display="https://fbref.com/en/players/86e7deaf/Thiago-Silva" xr:uid="{484587F2-4624-421A-B05C-3679A23A5982}"/>
    <hyperlink ref="C451" r:id="rId1793" display="https://fbref.com/en/country/BRA/Brazil-Football" xr:uid="{EB94C723-06FE-485F-AC7D-1757BD3EA3A8}"/>
    <hyperlink ref="E451" r:id="rId1794" display="https://fbref.com/en/squads/cff3d9bb/Chelsea-Stats" xr:uid="{94A5326D-52D0-4B9D-B7C4-23DC1DC6F199}"/>
    <hyperlink ref="AD451" r:id="rId1795" display="https://fbref.com/en/players/86e7deaf/matchlogs/2023-2024/summary/Thiago-Silva-Match-Logs" xr:uid="{BBF6AD64-5D8B-4A6C-B356-788DCBA371F0}"/>
    <hyperlink ref="B452" r:id="rId1796" display="https://fbref.com/en/players/8e16dd48/Luis-Sinisterra" xr:uid="{18104F42-C9D3-4B80-B89E-98CC34C2CE16}"/>
    <hyperlink ref="C452" r:id="rId1797" display="https://fbref.com/en/country/COL/Colombia-Football" xr:uid="{D5DD9380-4F9A-45C0-B4C7-D8DA1E5B063B}"/>
    <hyperlink ref="E452" r:id="rId1798" display="https://fbref.com/en/squads/4ba7cbea/Bournemouth-Stats" xr:uid="{F6C29410-B9EB-4695-9A6C-1CB830DBC7C6}"/>
    <hyperlink ref="AD452" r:id="rId1799" display="https://fbref.com/en/players/8e16dd48/matchlogs/2023-2024/summary/Luis-Sinisterra-Match-Logs" xr:uid="{A8B06AD3-8063-457C-9333-746286FF74B9}"/>
    <hyperlink ref="B453" r:id="rId1800" display="https://fbref.com/en/players/6250083a/Oliver-Skipp" xr:uid="{55B53246-39C8-41E8-9F5D-B937E7292F17}"/>
    <hyperlink ref="C453" r:id="rId1801" display="https://fbref.com/en/country/ENG/England-Football" xr:uid="{64DF9643-ED9F-4893-976E-61EA1AEF8C62}"/>
    <hyperlink ref="E453" r:id="rId1802" display="https://fbref.com/en/squads/361ca564/Tottenham-Hotspur-Stats" xr:uid="{4B4E2FE8-5F93-47C8-BB92-F043A6C90F1A}"/>
    <hyperlink ref="AD453" r:id="rId1803" display="https://fbref.com/en/players/6250083a/matchlogs/2023-2024/summary/Oliver-Skipp-Match-Logs" xr:uid="{69DB36BE-2C40-4991-91A2-2DB5D9ACF2D3}"/>
    <hyperlink ref="B454" r:id="rId1804" display="https://fbref.com/en/players/20b104bc/Adam-Smith" xr:uid="{DB8894C9-0C36-4383-829B-45E0CF1D3CE4}"/>
    <hyperlink ref="C454" r:id="rId1805" display="https://fbref.com/en/country/ENG/England-Football" xr:uid="{66C03FE4-2B21-4BBB-B299-26C6E4B27B0E}"/>
    <hyperlink ref="E454" r:id="rId1806" display="https://fbref.com/en/squads/4ba7cbea/Bournemouth-Stats" xr:uid="{7020293E-D6DD-44BE-9448-932154E78B80}"/>
    <hyperlink ref="AD454" r:id="rId1807" display="https://fbref.com/en/players/20b104bc/matchlogs/2023-2024/summary/Adam-Smith-Match-Logs" xr:uid="{0B841EC6-854E-40F6-9038-90889F09F4CC}"/>
    <hyperlink ref="B455" r:id="rId1808" display="https://fbref.com/en/players/17695062/Emile-Smith-Rowe" xr:uid="{38C9801B-3162-4829-8543-B4E0225E76B8}"/>
    <hyperlink ref="C455" r:id="rId1809" display="https://fbref.com/en/country/ENG/England-Football" xr:uid="{CE168A8B-0183-43FA-9788-B7B8A237DFCF}"/>
    <hyperlink ref="E455" r:id="rId1810" display="https://fbref.com/en/squads/18bb7c10/Arsenal-Stats" xr:uid="{341D60F3-5F14-4B77-A817-028432865857}"/>
    <hyperlink ref="AD455" r:id="rId1811" display="https://fbref.com/en/players/17695062/matchlogs/2023-2024/summary/Emile-Smith-Rowe-Match-Logs" xr:uid="{E962924B-737D-4208-AC4D-3F3A6469C0D2}"/>
    <hyperlink ref="B456" r:id="rId1812" display="https://fbref.com/en/players/839c14e1/Cedric-Soares" xr:uid="{5D6996AE-68D3-4F5E-98BA-330DC092F597}"/>
    <hyperlink ref="C456" r:id="rId1813" display="https://fbref.com/en/country/POR/Portugal-Football" xr:uid="{434D1C2C-FC7A-48B4-8158-3BDE66082136}"/>
    <hyperlink ref="E456" r:id="rId1814" display="https://fbref.com/en/squads/18bb7c10/Arsenal-Stats" xr:uid="{6043F056-A282-4B41-991E-79964E4A3A2F}"/>
    <hyperlink ref="AD456" r:id="rId1815" display="https://fbref.com/en/players/839c14e1/matchlogs/2023-2024/summary/Cedric-Soares-Match-Logs" xr:uid="{BB694DD4-2242-4FE1-A551-B31F42A72657}"/>
    <hyperlink ref="B457" r:id="rId1816" display="https://fbref.com/en/players/e77dc3b2/Dominic-Solanke" xr:uid="{A4640089-99A6-40E7-8ACD-A9F11FADE28E}"/>
    <hyperlink ref="C457" r:id="rId1817" display="https://fbref.com/en/country/ENG/England-Football" xr:uid="{6A6C2182-300D-4ACA-B906-B4FA92AE9327}"/>
    <hyperlink ref="E457" r:id="rId1818" display="https://fbref.com/en/squads/4ba7cbea/Bournemouth-Stats" xr:uid="{46D95ABA-9E13-43A5-83D7-5693C6EDCD55}"/>
    <hyperlink ref="AD457" r:id="rId1819" display="https://fbref.com/en/players/e77dc3b2/matchlogs/2023-2024/summary/Dominic-Solanke-Match-Logs" xr:uid="{971AE607-370E-4676-9362-B94FCD2B8579}"/>
    <hyperlink ref="B458" r:id="rId1820" display="https://fbref.com/en/players/886f9aac/Manor-Solomon" xr:uid="{128E24D7-74FE-4D35-88F6-73B29239F313}"/>
    <hyperlink ref="C458" r:id="rId1821" display="https://fbref.com/en/country/ISR/Israel-Football" xr:uid="{C7EE3DCD-888C-4612-AC26-B9CDDE8AA5B1}"/>
    <hyperlink ref="E458" r:id="rId1822" display="https://fbref.com/en/squads/361ca564/Tottenham-Hotspur-Stats" xr:uid="{89DD0FE1-EF56-4198-9FB5-DEEC34690062}"/>
    <hyperlink ref="AD458" r:id="rId1823" display="https://fbref.com/en/players/886f9aac/matchlogs/2023-2024/summary/Manor-Solomon-Match-Logs" xr:uid="{11731287-ABD6-4876-B4A6-FD1234C1C01C}"/>
    <hyperlink ref="B459" r:id="rId1824" display="https://fbref.com/en/players/6613c819/Tomas-Soucek" xr:uid="{823DA4A0-9395-4171-A1A0-B519C523CC5A}"/>
    <hyperlink ref="C459" r:id="rId1825" display="https://fbref.com/en/country/CZE/Czech-Republic-Football" xr:uid="{C6A19F3F-D697-41C3-9B43-FB7D3D4E3885}"/>
    <hyperlink ref="E459" r:id="rId1826" display="https://fbref.com/en/squads/7c21e445/West-Ham-United-Stats" xr:uid="{471512EF-16A3-47E7-8CE2-0E149D9682FE}"/>
    <hyperlink ref="AD459" r:id="rId1827" display="https://fbref.com/en/players/6613c819/matchlogs/2023-2024/summary/Tomas-Soucek-Match-Logs" xr:uid="{E36D6E6F-6AC4-44DA-80AF-3F56878A3B6F}"/>
    <hyperlink ref="B460" r:id="rId1828" display="https://fbref.com/en/players/6a8a7af8/Vinicius-Souza" xr:uid="{B8DA5E96-05B5-40C9-BF26-05F84C7D7FE2}"/>
    <hyperlink ref="C460" r:id="rId1829" display="https://fbref.com/en/country/BRA/Brazil-Football" xr:uid="{D87170D2-ED59-43E3-B6EB-8CB382BEC138}"/>
    <hyperlink ref="E460" r:id="rId1830" display="https://fbref.com/en/squads/1df6b87e/Sheffield-United-Stats" xr:uid="{AAFE15D6-F22F-4128-B5AF-70B796DD8355}"/>
    <hyperlink ref="AD460" r:id="rId1831" display="https://fbref.com/en/players/6a8a7af8/matchlogs/2023-2024/summary/Vinicius-Souza-Match-Logs" xr:uid="{8153A394-094B-46D5-9E51-CD6C38B1F5FB}"/>
    <hyperlink ref="B461" r:id="rId1832" display="https://fbref.com/en/players/b2626673/Jay-Stansfield" xr:uid="{D9BC8DB4-4CDA-4983-9EEF-7B17C3C78DCF}"/>
    <hyperlink ref="C461" r:id="rId1833" display="https://fbref.com/en/country/ENG/England-Football" xr:uid="{CE18DE9D-827B-4F81-B2C8-3EBB63733042}"/>
    <hyperlink ref="E461" r:id="rId1834" display="https://fbref.com/en/squads/fd962109/Fulham-Stats" xr:uid="{8CE0C6C9-A543-4206-A1B5-F8FF564EEE1B}"/>
    <hyperlink ref="AD461" r:id="rId1835" display="https://fbref.com/en/players/b2626673/matchlogs/2023-2024/summary/Jay-Stansfield-Match-Logs" xr:uid="{56BC3C50-D4A0-4D5D-AB8C-503184731BFE}"/>
    <hyperlink ref="B462" r:id="rId1836" display="https://fbref.com/en/players/28300a16/Jason-Steele" xr:uid="{B2B004C0-CC8B-47DC-8DF1-13E3A10955E2}"/>
    <hyperlink ref="C462" r:id="rId1837" display="https://fbref.com/en/country/ENG/England-Football" xr:uid="{B8E7F826-9866-4EB9-9F93-604967792A71}"/>
    <hyperlink ref="E462" r:id="rId1838" display="https://fbref.com/en/squads/d07537b9/Brighton-and-Hove-Albion-Stats" xr:uid="{78785622-FBD1-43D2-858D-48D0AE82BCB1}"/>
    <hyperlink ref="AD462" r:id="rId1839" display="https://fbref.com/en/players/28300a16/matchlogs/2023-2024/summary/Jason-Steele-Match-Logs" xr:uid="{73F8FE0E-269E-41F1-9E29-93B3837B93EB}"/>
    <hyperlink ref="B463" r:id="rId1840" display="https://fbref.com/en/players/b400bde0/Raheem-Sterling" xr:uid="{BF786057-1B0D-4075-83DF-3B71828A7286}"/>
    <hyperlink ref="C463" r:id="rId1841" display="https://fbref.com/en/country/ENG/England-Football" xr:uid="{55621CC6-5580-462F-B9FE-07FD308C7EBC}"/>
    <hyperlink ref="E463" r:id="rId1842" display="https://fbref.com/en/squads/cff3d9bb/Chelsea-Stats" xr:uid="{36A0355F-04B2-4201-AB84-FAE65D1A1776}"/>
    <hyperlink ref="AD463" r:id="rId1843" display="https://fbref.com/en/players/b400bde0/matchlogs/2023-2024/summary/Raheem-Sterling-Match-Logs" xr:uid="{59C9EC3A-7B81-421A-803F-E8D9479A0D26}"/>
    <hyperlink ref="B464" r:id="rId1844" display="https://fbref.com/en/players/339fe0e8/Thomas-Strakosha" xr:uid="{65C449DD-35B5-40DC-A11B-EB56FCC9C28E}"/>
    <hyperlink ref="C464" r:id="rId1845" display="https://fbref.com/en/country/ALB/Albania-Football" xr:uid="{474B691A-EE36-405D-8CB5-140A0E18DFF4}"/>
    <hyperlink ref="E464" r:id="rId1846" display="https://fbref.com/en/squads/cd051869/Brentford-Stats" xr:uid="{0A4BF0B2-77C0-4360-9C74-601632550292}"/>
    <hyperlink ref="AD464" r:id="rId1847" display="https://fbref.com/en/players/339fe0e8/matchlogs/2023-2024/summary/Thomas-Strakosha-Match-Logs" xr:uid="{0BE715E3-A088-4C5D-B2EC-C9D442453044}"/>
    <hyperlink ref="B465" r:id="rId1848" display="https://fbref.com/en/players/e3f9e68a/Ronnie-Stutter" xr:uid="{DD1308FF-69A3-43D0-9818-389C35B9E8E9}"/>
    <hyperlink ref="C465" r:id="rId1849" display="https://fbref.com/en/country/ENG/England-Football" xr:uid="{B3F6808E-D424-4D82-8F1A-B496176A7299}"/>
    <hyperlink ref="E465" r:id="rId1850" display="https://fbref.com/en/squads/cff3d9bb/Chelsea-Stats" xr:uid="{E6302839-0577-434B-B2F9-010295479C4C}"/>
    <hyperlink ref="AD465" r:id="rId1851" display="https://fbref.com/en/players/e3f9e68a/matchlogs/2023-2024/summary/Ronnie-Stutter-Match-Logs" xr:uid="{DB602194-CFD3-421B-8A13-7FF592CA1F05}"/>
    <hyperlink ref="B466" r:id="rId1852" display="https://fbref.com/en/players/934e1968/Dominik-Szoboszlai" xr:uid="{4106AA44-1E30-4B51-9374-5D013FD0F94B}"/>
    <hyperlink ref="C466" r:id="rId1853" display="https://fbref.com/en/country/HUN/Hungary-Football" xr:uid="{1F10C38D-A025-4D6B-B04D-7201629E5BB1}"/>
    <hyperlink ref="E466" r:id="rId1854" display="https://fbref.com/en/squads/822bd0ba/Liverpool-Stats" xr:uid="{045113B7-9570-4155-BC02-37CF9D6CC271}"/>
    <hyperlink ref="AD466" r:id="rId1855" display="https://fbref.com/en/players/934e1968/matchlogs/2023-2024/summary/Dominik-Szoboszlai-Match-Logs" xr:uid="{2F52D455-C498-4B03-AF6B-F20471099AC3}"/>
    <hyperlink ref="B467" r:id="rId1856" display="https://fbref.com/en/players/e514ab62/Matt-Targett" xr:uid="{413B722A-C905-4F8D-A4DF-B725CFB00277}"/>
    <hyperlink ref="C467" r:id="rId1857" display="https://fbref.com/en/country/ENG/England-Football" xr:uid="{14B096CF-AF1A-4F75-9751-D5ADAB8B0835}"/>
    <hyperlink ref="E467" r:id="rId1858" display="https://fbref.com/en/squads/b2b47a98/Newcastle-United-Stats" xr:uid="{6E5B0392-230C-40E7-9BB5-FAF4793D400F}"/>
    <hyperlink ref="AD467" r:id="rId1859" display="https://fbref.com/en/players/e514ab62/matchlogs/2023-2024/summary/Matt-Targett-Match-Logs" xr:uid="{BA3D6F03-5877-4275-9EE9-9E4290BB47E2}"/>
    <hyperlink ref="B468" r:id="rId1860" display="https://fbref.com/en/players/15ea812b/James-Tarkowski" xr:uid="{B96B013B-8501-459B-96D8-E3B3BE4E02AE}"/>
    <hyperlink ref="C468" r:id="rId1861" display="https://fbref.com/en/country/ENG/England-Football" xr:uid="{5241377F-B8EF-43C4-A1B0-BC167E1E68F9}"/>
    <hyperlink ref="E468" r:id="rId1862" display="https://fbref.com/en/squads/d3fd31cc/Everton-Stats" xr:uid="{2C8DA2FB-1F3E-4B10-93EF-8B125BB380F8}"/>
    <hyperlink ref="AD468" r:id="rId1863" display="https://fbref.com/en/players/15ea812b/matchlogs/2023-2024/summary/James-Tarkowski-Match-Logs" xr:uid="{31A4E0D0-13D6-4B39-8345-C773C9E200EF}"/>
    <hyperlink ref="B469" r:id="rId1864" display="https://fbref.com/en/players/a65c844b/Nuno-Tavares" xr:uid="{F67DAA9E-E6D2-41BA-8E21-F4793B8A9895}"/>
    <hyperlink ref="C469" r:id="rId1865" display="https://fbref.com/en/country/POR/Portugal-Football" xr:uid="{E81BCD4B-5440-4481-8058-3B3F878D2FB6}"/>
    <hyperlink ref="E469" r:id="rId1866" display="https://fbref.com/en/squads/e4a775cb/Nottingham-Forest-Stats" xr:uid="{437CF79E-C358-49E4-905D-B5092A4A427A}"/>
    <hyperlink ref="AD469" r:id="rId1867" display="https://fbref.com/en/players/a65c844b/matchlogs/2023-2024/summary/Nuno-Tavares-Match-Logs" xr:uid="{299C465F-58C1-41A0-8471-E8197DC0D76C}"/>
    <hyperlink ref="B470" r:id="rId1868" display="https://fbref.com/en/players/5c0da4a4/Marcus-Tavernier" xr:uid="{7305CF93-4AD1-46E6-A481-EAE93ABFE203}"/>
    <hyperlink ref="C470" r:id="rId1869" display="https://fbref.com/en/country/ENG/England-Football" xr:uid="{40DA1CCC-C9AD-4649-9084-BEB43D0DBB63}"/>
    <hyperlink ref="E470" r:id="rId1870" display="https://fbref.com/en/squads/4ba7cbea/Bournemouth-Stats" xr:uid="{9B8C21EC-9B2A-4085-BEE5-34E20B9402F5}"/>
    <hyperlink ref="AD470" r:id="rId1871" display="https://fbref.com/en/players/5c0da4a4/matchlogs/2023-2024/summary/Marcus-Tavernier-Match-Logs" xr:uid="{3FF9BD77-C957-4EC1-BE53-6A0081DC22D3}"/>
    <hyperlink ref="B471" r:id="rId1872" display="https://fbref.com/en/players/cc2d7ad5/Charlie-Taylor" xr:uid="{B2965175-6CC3-4CC4-876C-F99BA1538584}"/>
    <hyperlink ref="C471" r:id="rId1873" display="https://fbref.com/en/country/ENG/England-Football" xr:uid="{67A51FB5-08D9-4F91-98D3-D86060EBD66F}"/>
    <hyperlink ref="E471" r:id="rId1874" display="https://fbref.com/en/squads/943e8050/Burnley-Stats" xr:uid="{45729A59-37A2-453D-BB04-03151D0169B6}"/>
    <hyperlink ref="AD471" r:id="rId1875" display="https://fbref.com/en/players/cc2d7ad5/matchlogs/2023-2024/summary/Charlie-Taylor-Match-Logs" xr:uid="{57082EBA-717E-4005-AB0B-4E465C7BD850}"/>
    <hyperlink ref="B472" r:id="rId1876" display="https://fbref.com/en/players/77d7c96f/Kenny-Tete" xr:uid="{901C23EC-5092-44AD-82E6-97687306EFCB}"/>
    <hyperlink ref="C472" r:id="rId1877" display="https://fbref.com/en/country/NED/Netherlands-Football" xr:uid="{3C5D6510-8F77-46EF-90FA-BD997F6DC854}"/>
    <hyperlink ref="E472" r:id="rId1878" display="https://fbref.com/en/squads/fd962109/Fulham-Stats" xr:uid="{A5E6F0FF-70DC-43FC-9E9B-4CC853318D41}"/>
    <hyperlink ref="AD472" r:id="rId1879" display="https://fbref.com/en/players/77d7c96f/matchlogs/2023-2024/summary/Kenny-Tete-Match-Logs" xr:uid="{BB6FC4F5-7C58-413D-B45E-1819A51AC9E8}"/>
    <hyperlink ref="B473" r:id="rId1880" display="https://fbref.com/en/players/fc027d02/Luke-Thomas" xr:uid="{08E06D07-15FA-46BA-919B-FAB6D7DC9C17}"/>
    <hyperlink ref="C473" r:id="rId1881" display="https://fbref.com/en/country/ENG/England-Football" xr:uid="{1CCA21C5-0EF8-4E38-98B5-8ED1E52E7EA2}"/>
    <hyperlink ref="E473" r:id="rId1882" display="https://fbref.com/en/squads/1df6b87e/Sheffield-United-Stats" xr:uid="{34348193-C061-4384-A003-D3DF959B0460}"/>
    <hyperlink ref="AD473" r:id="rId1883" display="https://fbref.com/en/players/fc027d02/matchlogs/2023-2024/summary/Luke-Thomas-Match-Logs" xr:uid="{0C10F0DF-A94C-442E-B590-DAE0AAE356F2}"/>
    <hyperlink ref="B474" r:id="rId1884" display="https://fbref.com/en/players/56f7a928/Youri-Tielemans" xr:uid="{CD2AE372-F3FE-4399-9F48-4BEBE44229A9}"/>
    <hyperlink ref="C474" r:id="rId1885" display="https://fbref.com/en/country/BEL/Belgium-Football" xr:uid="{CACBB55B-CA0A-49DF-9C2F-8E3B42E840E8}"/>
    <hyperlink ref="E474" r:id="rId1886" display="https://fbref.com/en/squads/8602292d/Aston-Villa-Stats" xr:uid="{65E97DC1-420C-4D60-B6B4-6D4E9C58EA1F}"/>
    <hyperlink ref="AD474" r:id="rId1887" display="https://fbref.com/en/players/56f7a928/matchlogs/2023-2024/summary/Youri-Tielemans-Match-Logs" xr:uid="{F9A14785-7253-44C8-85D7-41FED555FBC7}"/>
    <hyperlink ref="B475" r:id="rId1888" display="https://fbref.com/en/players/41034650/Jurrien-Timber" xr:uid="{B36B6273-E0C0-4B31-8840-5FA4812A3249}"/>
    <hyperlink ref="C475" r:id="rId1889" display="https://fbref.com/en/country/NED/Netherlands-Football" xr:uid="{D1BD4681-0E47-4D6F-A24D-3BB269337424}"/>
    <hyperlink ref="E475" r:id="rId1890" display="https://fbref.com/en/squads/18bb7c10/Arsenal-Stats" xr:uid="{EE500A39-952A-4035-A76E-D539FFD5C434}"/>
    <hyperlink ref="AD475" r:id="rId1891" display="https://fbref.com/en/players/41034650/matchlogs/2023-2024/summary/Jurrien-Timber-Match-Logs" xr:uid="{7CAA2E29-61E8-4E53-B923-07705824C6C0}"/>
    <hyperlink ref="B476" r:id="rId1892" display="https://fbref.com/en/players/a105d46a/Harry-Toffolo" xr:uid="{2B55D88E-66BB-40EB-A128-C67E50D697D5}"/>
    <hyperlink ref="C476" r:id="rId1893" display="https://fbref.com/en/country/ENG/England-Football" xr:uid="{C7DD0CDC-2FC9-4223-B816-7506C818449F}"/>
    <hyperlink ref="E476" r:id="rId1894" display="https://fbref.com/en/squads/e4a775cb/Nottingham-Forest-Stats" xr:uid="{26E02F57-A3A0-4F67-B47C-A88F5FB69188}"/>
    <hyperlink ref="AD476" r:id="rId1895" display="https://fbref.com/en/players/a105d46a/matchlogs/2023-2024/summary/Harry-Toffolo-Match-Logs" xr:uid="{AF126A2F-6A63-4E16-94F6-431A0F45C3F7}"/>
    <hyperlink ref="B477" r:id="rId1896" display="https://fbref.com/en/players/b3af9be1/Takehiro-Tomiyasu" xr:uid="{EC0F9B03-309F-47E1-8C6B-351B6D86003C}"/>
    <hyperlink ref="C477" r:id="rId1897" display="https://fbref.com/en/country/JPN/Japan-Football" xr:uid="{F3460CF9-0D9C-4032-BF6E-1A3293CC65C3}"/>
    <hyperlink ref="E477" r:id="rId1898" display="https://fbref.com/en/squads/18bb7c10/Arsenal-Stats" xr:uid="{E4ED6DFC-714F-4E05-B7B1-EBC0771E5BFF}"/>
    <hyperlink ref="AD477" r:id="rId1899" display="https://fbref.com/en/players/b3af9be1/matchlogs/2023-2024/summary/Takehiro-Tomiyasu-Match-Logs" xr:uid="{86A0DA79-2B00-496F-AA5E-04C56EF85115}"/>
    <hyperlink ref="B478" r:id="rId1900" display="https://fbref.com/en/players/e7ca0439/James-Tomkins" xr:uid="{5E008B4A-7473-4233-9179-4AADC7B63BF2}"/>
    <hyperlink ref="C478" r:id="rId1901" display="https://fbref.com/en/country/ENG/England-Football" xr:uid="{6B8998E5-CB9D-40F7-B3D5-1A7C6C8E725A}"/>
    <hyperlink ref="E478" r:id="rId1902" display="https://fbref.com/en/squads/47c64c55/Crystal-Palace-Stats" xr:uid="{DFE9408B-DB44-49B8-97A6-27BB984C7325}"/>
    <hyperlink ref="AD478" r:id="rId1903" display="https://fbref.com/en/players/e7ca0439/matchlogs/2023-2024/summary/James-Tomkins-Match-Logs" xr:uid="{21F61091-0068-4146-9A1E-76725C89D3AF}"/>
    <hyperlink ref="B479" r:id="rId1904" display="https://fbref.com/en/players/0db169ae/Sandro-Tonali" xr:uid="{173BC959-A0D5-4FD6-A759-1497607D78E6}"/>
    <hyperlink ref="C479" r:id="rId1905" display="https://fbref.com/en/country/ITA/Italy-Football" xr:uid="{5CCEB99C-A33A-4365-959A-ED2BC0A27F32}"/>
    <hyperlink ref="E479" r:id="rId1906" display="https://fbref.com/en/squads/b2b47a98/Newcastle-United-Stats" xr:uid="{216E1DA9-018F-416F-9864-211EB846C67A}"/>
    <hyperlink ref="AD479" r:id="rId1907" display="https://fbref.com/en/players/0db169ae/matchlogs/2023-2024/summary/Sandro-Tonali-Match-Logs" xr:uid="{12519399-79A7-494A-9D63-754E0DD47C84}"/>
    <hyperlink ref="B480" r:id="rId1908" display="https://fbref.com/en/players/532e1e4f/Pau-Torres" xr:uid="{37B2FC14-705D-40F5-A9F5-DEFBB5E0D251}"/>
    <hyperlink ref="C480" r:id="rId1909" display="https://fbref.com/en/country/ESP/Spain-Football" xr:uid="{F0C2D3FD-EC1A-4416-A1C4-189B5C9AEC15}"/>
    <hyperlink ref="E480" r:id="rId1910" display="https://fbref.com/en/squads/8602292d/Aston-Villa-Stats" xr:uid="{A1819792-2EB6-41FC-A9F7-F72899712FF7}"/>
    <hyperlink ref="AD480" r:id="rId1911" display="https://fbref.com/en/players/532e1e4f/matchlogs/2023-2024/summary/Pau-Torres-Match-Logs" xr:uid="{BDD3EF65-4B71-4F0F-B634-DA1CBC04D3E7}"/>
    <hyperlink ref="B481" r:id="rId1912" display="https://fbref.com/en/players/259fea27/James-Trafford" xr:uid="{BDDE2373-00E1-463A-B1D0-2CD30B547295}"/>
    <hyperlink ref="C481" r:id="rId1913" display="https://fbref.com/en/country/ENG/England-Football" xr:uid="{76199857-2615-493C-963A-06EABA54B92B}"/>
    <hyperlink ref="E481" r:id="rId1914" display="https://fbref.com/en/squads/943e8050/Burnley-Stats" xr:uid="{4BA8885A-5BCC-4A28-AB43-A6B737E5C276}"/>
    <hyperlink ref="AD481" r:id="rId1915" display="https://fbref.com/en/players/259fea27/matchlogs/2023-2024/summary/James-Trafford-Match-Logs" xr:uid="{53A7D885-D953-44DC-AC56-C72C9D3C8ADC}"/>
    <hyperlink ref="B482" r:id="rId1916" display="https://fbref.com/en/players/9a28eba4/Adama-Traore" xr:uid="{8109FC52-F08E-4BAD-A5CF-E904C0DD8A64}"/>
    <hyperlink ref="C482" r:id="rId1917" display="https://fbref.com/en/country/ESP/Spain-Football" xr:uid="{B389C083-C237-4D7B-A32C-4AD06A7DDD0C}"/>
    <hyperlink ref="E482" r:id="rId1918" display="https://fbref.com/en/squads/fd962109/Fulham-Stats" xr:uid="{51CCEF15-D9D8-445F-9778-30F7D754650B}"/>
    <hyperlink ref="AD482" r:id="rId1919" display="https://fbref.com/en/players/9a28eba4/matchlogs/2023-2024/summary/Adama-Traore-Match-Logs" xr:uid="{1D526E6B-EF52-40D4-91C6-C8DF4979F2E7}"/>
    <hyperlink ref="B483" r:id="rId1920" display="https://fbref.com/en/players/c47541e0/Bertrand-Traore" xr:uid="{56E0C319-D537-4EB3-B656-0DD1E94A8677}"/>
    <hyperlink ref="C483" r:id="rId1921" display="https://fbref.com/en/country/BFA/Burkina-Faso-Football" xr:uid="{802B70DB-00A9-4336-A6F0-7A1A1C19C521}"/>
    <hyperlink ref="E483" r:id="rId1922" display="https://fbref.com/en/squads/8602292d/Aston-Villa-Stats" xr:uid="{5363C05C-7ABD-46DE-A79C-A94353C328BF}"/>
    <hyperlink ref="AD483" r:id="rId1923" display="https://fbref.com/en/players/c47541e0/matchlogs/2023-2024/summary/Bertrand-Traore-Match-Logs" xr:uid="{6C6DBC46-B714-41C4-9228-B257E5C6F5DF}"/>
    <hyperlink ref="B484" r:id="rId1924" display="https://fbref.com/en/players/999ceb5f/Boubacar-Traore" xr:uid="{AB7AD650-F184-4087-B41B-62A3F66961A9}"/>
    <hyperlink ref="C484" r:id="rId1925" display="https://fbref.com/en/country/MLI/Mali-Football" xr:uid="{1E21537F-2A4D-42D8-B699-3138AA8FAD73}"/>
    <hyperlink ref="E484" r:id="rId1926" display="https://fbref.com/en/squads/8cec06e1/Wolverhampton-Wanderers-Stats" xr:uid="{EAEC272A-6CBA-4968-BB5B-C56229BF342F}"/>
    <hyperlink ref="AD484" r:id="rId1927" display="https://fbref.com/en/players/999ceb5f/matchlogs/2023-2024/summary/Boubacar-Traore-Match-Logs" xr:uid="{85B6F2E6-7A3F-40A2-BE71-480085C15D06}"/>
    <hyperlink ref="B485" r:id="rId1928" display="https://fbref.com/en/players/b2a81fc6/Mike-Tresor" xr:uid="{CC9CE00D-3629-4EF2-9382-04A8669492AA}"/>
    <hyperlink ref="C485" r:id="rId1929" display="https://fbref.com/en/country/BEL/Belgium-Football" xr:uid="{A58AC9C5-5D1D-4E59-9B05-B3C5AB6A4AF3}"/>
    <hyperlink ref="E485" r:id="rId1930" display="https://fbref.com/en/squads/943e8050/Burnley-Stats" xr:uid="{5C11CA20-5327-4E2F-A79A-414FCBE347CF}"/>
    <hyperlink ref="AD485" r:id="rId1931" display="https://fbref.com/en/players/b2a81fc6/matchlogs/2023-2024/summary/Mike-Tresor-Match-Logs" xr:uid="{B1A11ED3-F0EA-42A6-95D1-3CD9D770D594}"/>
    <hyperlink ref="B486" r:id="rId1932" display="https://fbref.com/en/players/21512407/Kieran-Trippier" xr:uid="{4D0C94BB-E323-4B2F-8AC1-FAB80AAE8C16}"/>
    <hyperlink ref="C486" r:id="rId1933" display="https://fbref.com/en/country/ENG/England-Football" xr:uid="{A3979575-F8B0-4DF6-AA10-585640696EBA}"/>
    <hyperlink ref="E486" r:id="rId1934" display="https://fbref.com/en/squads/b2b47a98/Newcastle-United-Stats" xr:uid="{A8ECE4F8-6D33-4FDE-A39D-59CF8978FBDA}"/>
    <hyperlink ref="AD486" r:id="rId1935" display="https://fbref.com/en/players/21512407/matchlogs/2023-2024/summary/Kieran-Trippier-Match-Logs" xr:uid="{64E74113-5723-4855-8028-B532FA3C07E1}"/>
    <hyperlink ref="B487" r:id="rId1936" display="https://fbref.com/en/players/38ceb24a/Leandro-Trossard" xr:uid="{64424650-BBEB-4D39-BD12-DBAC32CC59D9}"/>
    <hyperlink ref="C487" r:id="rId1937" display="https://fbref.com/en/country/BEL/Belgium-Football" xr:uid="{B5BF11F9-54A8-4B24-9D97-ABB9FDECA516}"/>
    <hyperlink ref="E487" r:id="rId1938" display="https://fbref.com/en/squads/18bb7c10/Arsenal-Stats" xr:uid="{AE7AF853-F5DB-4671-9DFB-0E7F48F744E7}"/>
    <hyperlink ref="AD487" r:id="rId1939" display="https://fbref.com/en/players/38ceb24a/matchlogs/2023-2024/summary/Leandro-Trossard-Match-Logs" xr:uid="{1987A9C6-EF49-4160-A1C3-C52850B17F8B}"/>
    <hyperlink ref="B488" r:id="rId1940" display="https://fbref.com/en/players/cddf767b/Auston-Trusty" xr:uid="{38DE834A-B9F3-4C19-971A-F74B900FC8AC}"/>
    <hyperlink ref="C488" r:id="rId1941" display="https://fbref.com/en/country/USA/United-States-Football" xr:uid="{B4E78670-574F-4AA3-B835-768D80A788D8}"/>
    <hyperlink ref="E488" r:id="rId1942" display="https://fbref.com/en/squads/1df6b87e/Sheffield-United-Stats" xr:uid="{CCBDCA6A-8269-4C5D-AD2E-C641CBE86F2D}"/>
    <hyperlink ref="AD488" r:id="rId1943" display="https://fbref.com/en/players/cddf767b/matchlogs/2023-2024/summary/Auston-Trusty-Match-Logs" xr:uid="{113A8067-7E89-48AE-921C-E75C376A207B}"/>
    <hyperlink ref="B489" r:id="rId1944" display="https://fbref.com/en/players/f315ca93/Kostas-Tsimikas" xr:uid="{9EC56A5F-62BA-4BB4-BF02-921ADE71B2D0}"/>
    <hyperlink ref="C489" r:id="rId1945" display="https://fbref.com/en/country/GRE/Greece-Football" xr:uid="{DE476197-FC0C-4523-A63C-0FC6C6CF577D}"/>
    <hyperlink ref="E489" r:id="rId1946" display="https://fbref.com/en/squads/822bd0ba/Liverpool-Stats" xr:uid="{8A09FDD3-9961-4151-9D81-FF4E04F99EFB}"/>
    <hyperlink ref="AD489" r:id="rId1947" display="https://fbref.com/en/players/f315ca93/matchlogs/2023-2024/summary/Kostas-Tsimikas-Match-Logs" xr:uid="{C2465875-70AE-427B-99AE-63386398695F}"/>
    <hyperlink ref="B490" r:id="rId1948" display="https://fbref.com/en/players/4a51ba65/Matt-Turner" xr:uid="{B1112EEA-884A-4319-9ECC-75364211EDF1}"/>
    <hyperlink ref="C490" r:id="rId1949" display="https://fbref.com/en/country/USA/United-States-Football" xr:uid="{5A2F82CB-2868-4156-9D1A-A441BA348BA1}"/>
    <hyperlink ref="E490" r:id="rId1950" display="https://fbref.com/en/squads/e4a775cb/Nottingham-Forest-Stats" xr:uid="{AAA4A8F1-02D3-4B00-879C-91818C605823}"/>
    <hyperlink ref="AD490" r:id="rId1951" display="https://fbref.com/en/players/4a51ba65/matchlogs/2023-2024/summary/Matt-Turner-Match-Logs" xr:uid="{2A6D4F28-0FAD-4DF5-95C2-5571DDFBE1F6}"/>
    <hyperlink ref="B491" r:id="rId1952" display="https://fbref.com/en/players/7cd520e8/Destiny-Udogie" xr:uid="{73889B77-3BD4-4568-BBFD-D028BB711FDC}"/>
    <hyperlink ref="C491" r:id="rId1953" display="https://fbref.com/en/country/ITA/Italy-Football" xr:uid="{8A382B42-C100-48AB-84F7-8227CFECDB7A}"/>
    <hyperlink ref="E491" r:id="rId1954" display="https://fbref.com/en/squads/361ca564/Tottenham-Hotspur-Stats" xr:uid="{CC1FF073-6A16-426D-8F17-1AF306BD0D4A}"/>
    <hyperlink ref="AD491" r:id="rId1955" display="https://fbref.com/en/players/7cd520e8/matchlogs/2023-2024/summary/Destiny-Udogie-Match-Logs" xr:uid="{001EDEAD-AA03-49DD-8DC8-429E1DF46A65}"/>
    <hyperlink ref="B492" r:id="rId1956" display="https://fbref.com/en/players/1df4a109/Lesley-Ugochukwu" xr:uid="{3A25BCBC-E724-4914-B79D-93EAA83595B2}"/>
    <hyperlink ref="C492" r:id="rId1957" display="https://fbref.com/en/country/FRA/France-Football" xr:uid="{D4837B93-880C-424B-97FF-1550AEAA58AA}"/>
    <hyperlink ref="E492" r:id="rId1958" display="https://fbref.com/en/squads/cff3d9bb/Chelsea-Stats" xr:uid="{96CE1CAD-ECDB-4F3D-BFB7-8B7E31F896FE}"/>
    <hyperlink ref="AD492" r:id="rId1959" display="https://fbref.com/en/players/1df4a109/matchlogs/2023-2024/summary/Lesley-Ugochukwu-Match-Logs" xr:uid="{718F0430-C44B-47D9-87C3-FA96594CEF18}"/>
    <hyperlink ref="B493" r:id="rId1960" display="https://fbref.com/en/players/a2d873dd/Hwang-Ui-jo" xr:uid="{0DC6AA98-FB08-4791-9A5B-881A44530407}"/>
    <hyperlink ref="C493" r:id="rId1961" display="https://fbref.com/en/country/KOR/Korea-Republic-Football" xr:uid="{D40FAEA0-0E5B-4DAF-A3F1-995B262AA22F}"/>
    <hyperlink ref="E493" r:id="rId1962" display="https://fbref.com/en/squads/e4a775cb/Nottingham-Forest-Stats" xr:uid="{CB4D3161-D69D-4648-9B5E-54BEFBDED5F5}"/>
    <hyperlink ref="AD493" r:id="rId1963" display="https://fbref.com/en/players/a2d873dd/matchlogs/2023-2024/summary/Hwang-Ui-jo-Match-Logs" xr:uid="{E8B2592D-9968-4AD8-B80B-6C4BEE4B483D}"/>
    <hyperlink ref="B494" r:id="rId1964" display="https://fbref.com/en/players/e06683ca/Virgil-van-Dijk" xr:uid="{1A4CBB42-2947-41AA-8111-6EA810EA38C3}"/>
    <hyperlink ref="C494" r:id="rId1965" display="https://fbref.com/en/country/NED/Netherlands-Football" xr:uid="{1FEDFFBC-3C51-4744-99BB-171472575C8C}"/>
    <hyperlink ref="E494" r:id="rId1966" display="https://fbref.com/en/squads/822bd0ba/Liverpool-Stats" xr:uid="{DF48F9D4-D239-4489-B9BC-DE40E0C9E79A}"/>
    <hyperlink ref="AD494" r:id="rId1967" display="https://fbref.com/en/players/e06683ca/matchlogs/2023-2024/summary/Virgil-van-Dijk-Match-Logs" xr:uid="{39398254-86BD-4D42-9CDF-CA504EA3E058}"/>
    <hyperlink ref="B495" r:id="rId1968" display="https://fbref.com/en/players/9f8e9423/Raphael-Varane" xr:uid="{26402D6E-25C9-41EE-8EF4-BD149E96C0EF}"/>
    <hyperlink ref="C495" r:id="rId1969" display="https://fbref.com/en/country/FRA/France-Football" xr:uid="{71862443-D895-4DF2-AAE9-79DE93CAADD3}"/>
    <hyperlink ref="E495" r:id="rId1970" display="https://fbref.com/en/squads/19538871/Manchester-United-Stats" xr:uid="{3CF3A112-B1AC-4D0A-B1DA-0744309857EA}"/>
    <hyperlink ref="AD495" r:id="rId1971" display="https://fbref.com/en/players/9f8e9423/matchlogs/2023-2024/summary/Raphael-Varane-Match-Logs" xr:uid="{A0618FA7-2082-4C2F-AFFF-59171EDFF5AF}"/>
    <hyperlink ref="B496" r:id="rId1972" display="https://fbref.com/en/players/3f7bafbe/Alejo-Veliz" xr:uid="{AAC2DDEE-4F4E-422D-9DA7-EB86D67C7302}"/>
    <hyperlink ref="C496" r:id="rId1973" display="https://fbref.com/en/country/ARG/Argentina-Football" xr:uid="{D0E15414-CCEF-46C2-914B-BC7D9C33FE50}"/>
    <hyperlink ref="E496" r:id="rId1974" display="https://fbref.com/en/squads/361ca564/Tottenham-Hotspur-Stats" xr:uid="{DAC24BB9-AF9B-4E02-8FEE-C206750F1583}"/>
    <hyperlink ref="AD496" r:id="rId1975" display="https://fbref.com/en/players/3f7bafbe/matchlogs/2023-2024/summary/Alejo-Veliz-Match-Logs" xr:uid="{25A4DDB3-09ED-4334-883B-C65ABC89DEF6}"/>
    <hyperlink ref="B497" r:id="rId1976" display="https://fbref.com/en/players/dad4b285/Joel-Veltman" xr:uid="{C312F88E-DFB1-45CC-B581-45E05BEC5469}"/>
    <hyperlink ref="C497" r:id="rId1977" display="https://fbref.com/en/country/NED/Netherlands-Football" xr:uid="{2A25ABF9-4394-4E49-9E45-B7AB13877029}"/>
    <hyperlink ref="E497" r:id="rId1978" display="https://fbref.com/en/squads/d07537b9/Brighton-and-Hove-Albion-Stats" xr:uid="{FA2980FF-64AD-4231-891F-0D1BC63842B4}"/>
    <hyperlink ref="AD497" r:id="rId1979" display="https://fbref.com/en/players/dad4b285/matchlogs/2023-2024/summary/Joel-Veltman-Match-Logs" xr:uid="{51CFE200-4AEF-4A7A-9607-DFF0A7ECC104}"/>
    <hyperlink ref="B498" r:id="rId1980" display="https://fbref.com/en/players/8fe2a392/Micky-van-de-Ven" xr:uid="{B8889345-0BFD-4FFC-805C-207AC74018E1}"/>
    <hyperlink ref="C498" r:id="rId1981" display="https://fbref.com/en/country/NED/Netherlands-Football" xr:uid="{30EAF31B-FC35-46F6-A99B-8D106817CAB4}"/>
    <hyperlink ref="E498" r:id="rId1982" display="https://fbref.com/en/squads/361ca564/Tottenham-Hotspur-Stats" xr:uid="{B6CC90F6-24D7-4103-8072-EBAEDC01BD39}"/>
    <hyperlink ref="AD498" r:id="rId1983" display="https://fbref.com/en/players/8fe2a392/matchlogs/2023-2024/summary/Micky-van-de-Ven-Match-Logs" xr:uid="{E985D9C5-8B7B-4402-851A-DF9468EA2B52}"/>
    <hyperlink ref="B499" r:id="rId1984" display="https://fbref.com/en/players/cf134113/Bart-Verbruggen" xr:uid="{A2909F0A-ACAC-483F-B827-B4F805BF7289}"/>
    <hyperlink ref="C499" r:id="rId1985" display="https://fbref.com/en/country/NED/Netherlands-Football" xr:uid="{48F846E3-14BC-47A4-82BF-5622EDA04C72}"/>
    <hyperlink ref="E499" r:id="rId1986" display="https://fbref.com/en/squads/d07537b9/Brighton-and-Hove-Albion-Stats" xr:uid="{A016E653-939F-4489-9521-AD6E5EBD73CF}"/>
    <hyperlink ref="AD499" r:id="rId1987" display="https://fbref.com/en/players/cf134113/matchlogs/2023-2024/summary/Bart-Verbruggen-Match-Logs" xr:uid="{9580C794-B130-4A63-9784-00B37D196CB5}"/>
    <hyperlink ref="B500" r:id="rId1988" display="https://fbref.com/en/players/77d6fd4d/Guglielmo-Vicario" xr:uid="{C7A74714-9282-4169-85C0-701C53CC1D9B}"/>
    <hyperlink ref="C500" r:id="rId1989" display="https://fbref.com/en/country/ITA/Italy-Football" xr:uid="{D2C11D26-42A3-456C-A341-261D6721DDB6}"/>
    <hyperlink ref="E500" r:id="rId1990" display="https://fbref.com/en/squads/361ca564/Tottenham-Hotspur-Stats" xr:uid="{5DA4C15D-636E-4457-B750-6708CF1C406D}"/>
    <hyperlink ref="AD500" r:id="rId1991" display="https://fbref.com/en/players/77d6fd4d/matchlogs/2023-2024/summary/Guglielmo-Vicario-Match-Logs" xr:uid="{C8F74F57-BE6A-416D-A9F7-A2F4B8ADB470}"/>
    <hyperlink ref="B501" r:id="rId1992" display="https://fbref.com/en/players/6412cc03/Fabio-Vieira" xr:uid="{B1740776-8880-4B6B-9669-1B568D597A50}"/>
    <hyperlink ref="C501" r:id="rId1993" display="https://fbref.com/en/country/POR/Portugal-Football" xr:uid="{F109378A-EDBA-4B08-B0C3-87E5ACB77D43}"/>
    <hyperlink ref="E501" r:id="rId1994" display="https://fbref.com/en/squads/18bb7c10/Arsenal-Stats" xr:uid="{B1418475-8690-4998-AE6B-C127AE30FF44}"/>
    <hyperlink ref="AD501" r:id="rId1995" display="https://fbref.com/en/players/6412cc03/matchlogs/2023-2024/summary/Fabio-Vieira-Match-Logs" xr:uid="{E4FBF157-392F-465E-ACDF-AC833146DF8F}"/>
    <hyperlink ref="B502" r:id="rId1996" display="https://fbref.com/en/players/8b529245/Carlos-Vinicius" xr:uid="{519D4BD8-6D7A-4ACD-85BE-C6EACC7408B0}"/>
    <hyperlink ref="C502" r:id="rId1997" display="https://fbref.com/en/country/BRA/Brazil-Football" xr:uid="{E777458F-4168-48A1-AC6C-A86C635F2C62}"/>
    <hyperlink ref="E502" r:id="rId1998" display="https://fbref.com/en/squads/fd962109/Fulham-Stats" xr:uid="{ED9DD3BF-7E9D-4C4A-B50F-59876C89BA1A}"/>
    <hyperlink ref="AD502" r:id="rId1999" display="https://fbref.com/en/players/8b529245/matchlogs/2023-2024/summary/Carlos-Vinicius-Match-Logs" xr:uid="{91F95747-4431-416D-BD53-D2045AFE7C37}"/>
    <hyperlink ref="B503" r:id="rId2000" display="https://fbref.com/en/players/728e9b2e/Joao-Virginia" xr:uid="{8526CEFE-0DF7-4AF3-AC8B-1586D0767857}"/>
    <hyperlink ref="C503" r:id="rId2001" display="https://fbref.com/en/country/POR/Portugal-Football" xr:uid="{B7811F76-D6E1-4C48-84D7-AC217E241D96}"/>
    <hyperlink ref="E503" r:id="rId2002" display="https://fbref.com/en/squads/d3fd31cc/Everton-Stats" xr:uid="{2E543731-F0BE-4F9C-A3E3-69CAE7148A89}"/>
    <hyperlink ref="AD503" r:id="rId2003" display="https://fbref.com/en/players/728e9b2e/matchlogs/2023-2024/summary/Joao-Virginia-Match-Logs" xr:uid="{A7A48EF5-6F01-491B-92DE-3D662768ED9F}"/>
    <hyperlink ref="B504" r:id="rId2004" display="https://fbref.com/en/players/d617bff6/Radek-Vitek" xr:uid="{5A1ACE9F-31F0-4ABD-81BE-E86E2B637955}"/>
    <hyperlink ref="E504" r:id="rId2005" display="https://fbref.com/en/squads/19538871/Manchester-United-Stats" xr:uid="{6A21DB2E-E5CB-4A01-BC63-4A9B2C000DB3}"/>
    <hyperlink ref="AD504" r:id="rId2006" display="https://fbref.com/en/players/d617bff6/matchlogs/2023-2024/summary/Radek-Vitek-Match-Logs" xr:uid="{5B6AB754-8D52-443A-A54B-6AF7B48EE6DA}"/>
    <hyperlink ref="B505" r:id="rId2007" display="https://fbref.com/en/players/9295dc1c/Vitinho" xr:uid="{2D55B12E-23DF-4D5E-8890-D98C41133FA5}"/>
    <hyperlink ref="C505" r:id="rId2008" display="https://fbref.com/en/country/BRA/Brazil-Football" xr:uid="{4C59AD3B-5D82-4CB4-AE1F-A1F52C3C8479}"/>
    <hyperlink ref="E505" r:id="rId2009" display="https://fbref.com/en/squads/943e8050/Burnley-Stats" xr:uid="{9AD444FA-01D6-4A3D-9FDE-6100C173B491}"/>
    <hyperlink ref="AD505" r:id="rId2010" display="https://fbref.com/en/players/9295dc1c/matchlogs/2023-2024/summary/Vitinho-Match-Logs" xr:uid="{08DF36E8-7F58-417C-96CB-F564D0DF634F}"/>
    <hyperlink ref="B506" r:id="rId2011" display="https://fbref.com/en/players/03df04ff/Odisseas-Vlachodimos" xr:uid="{F1372ADB-41BC-4EFB-8357-990C4149BDBC}"/>
    <hyperlink ref="C506" r:id="rId2012" display="https://fbref.com/en/country/GRE/Greece-Football" xr:uid="{67C68B8E-2B7E-4FAA-B670-66B63C9168F6}"/>
    <hyperlink ref="E506" r:id="rId2013" display="https://fbref.com/en/squads/e4a775cb/Nottingham-Forest-Stats" xr:uid="{A73AD089-0685-4DBC-B3D1-3B130E66BD17}"/>
    <hyperlink ref="AD506" r:id="rId2014" display="https://fbref.com/en/players/03df04ff/matchlogs/2023-2024/summary/Odisseas-Vlachodimos-Match-Logs" xr:uid="{26FE554B-D9F9-45B2-8CF9-8AF02089764A}"/>
    <hyperlink ref="B507" r:id="rId2015" display="https://fbref.com/en/players/86dd77d1/Kyle-Walker" xr:uid="{0CE526FD-4DA1-42B1-8C2C-8187EF751F15}"/>
    <hyperlink ref="C507" r:id="rId2016" display="https://fbref.com/en/country/ENG/England-Football" xr:uid="{C0585404-054B-4250-9DBF-1F2A8818693C}"/>
    <hyperlink ref="E507" r:id="rId2017" display="https://fbref.com/en/squads/b8fd03ef/Manchester-City-Stats" xr:uid="{DE9B973E-948A-45EF-A46D-EF8AA2A1CF33}"/>
    <hyperlink ref="AD507" r:id="rId2018" display="https://fbref.com/en/players/86dd77d1/matchlogs/2023-2024/summary/Kyle-Walker-Match-Logs" xr:uid="{3E171008-EDD2-4AAC-9FAF-A31897251752}"/>
    <hyperlink ref="B508" r:id="rId2019" display="https://fbref.com/en/players/9e525177/Aaron-Wan-Bissaka" xr:uid="{D25D40DE-A323-497F-87D0-DEA807AC4DB1}"/>
    <hyperlink ref="C508" r:id="rId2020" display="https://fbref.com/en/country/ENG/England-Football" xr:uid="{76D4A97C-E32C-44DA-A23A-F7B571E2C653}"/>
    <hyperlink ref="E508" r:id="rId2021" display="https://fbref.com/en/squads/19538871/Manchester-United-Stats" xr:uid="{567B6C6A-E157-404F-9496-DE3386388382}"/>
    <hyperlink ref="AD508" r:id="rId2022" display="https://fbref.com/en/players/9e525177/matchlogs/2023-2024/summary/Aaron-Wan-Bissaka-Match-Logs" xr:uid="{54D5F80D-6E70-4EE5-A466-FC1F226A32B5}"/>
    <hyperlink ref="B509" r:id="rId2023" display="https://fbref.com/en/players/8a7ff278/Joel-Ward" xr:uid="{A9C4720F-7740-47BA-BDE3-93D1346036B4}"/>
    <hyperlink ref="C509" r:id="rId2024" display="https://fbref.com/en/country/ENG/England-Football" xr:uid="{BD1E16EC-B04E-4478-B44E-B4DB924FBDD9}"/>
    <hyperlink ref="E509" r:id="rId2025" display="https://fbref.com/en/squads/47c64c55/Crystal-Palace-Stats" xr:uid="{1FBC9F10-244E-4C40-B5DF-DB5F8EE5414D}"/>
    <hyperlink ref="AD509" r:id="rId2026" display="https://fbref.com/en/players/8a7ff278/matchlogs/2023-2024/summary/Joel-Ward-Match-Logs" xr:uid="{9756C892-9E90-4B3F-AA5C-C01F845147A9}"/>
    <hyperlink ref="B510" r:id="rId2027" display="https://fbref.com/en/players/3515d404/James-Ward-Prowse" xr:uid="{F980C3D5-E87A-4869-9599-BCABF1002C32}"/>
    <hyperlink ref="C510" r:id="rId2028" display="https://fbref.com/en/country/ENG/England-Football" xr:uid="{17B43C96-829F-4200-A4A9-6A8ABB017E78}"/>
    <hyperlink ref="E510" r:id="rId2029" display="https://fbref.com/en/squads/7c21e445/West-Ham-United-Stats" xr:uid="{9FC83EDD-9844-4C9D-ADD8-266FE3CFC3B8}"/>
    <hyperlink ref="AD510" r:id="rId2030" display="https://fbref.com/en/players/3515d404/matchlogs/2023-2024/summary/James-Ward-Prowse-Match-Logs" xr:uid="{E86A0D28-D64E-4B5E-A7BF-344EDA5DD7DF}"/>
    <hyperlink ref="B511" r:id="rId2031" display="https://fbref.com/en/players/95bd120d/Deivid-Washington" xr:uid="{A5086ED9-FE1D-425F-AE03-CFFCA370C9D5}"/>
    <hyperlink ref="C511" r:id="rId2032" display="https://fbref.com/en/country/BRA/Brazil-Football" xr:uid="{AA6B1051-C1F2-43F5-9A9B-BEB516C69DC3}"/>
    <hyperlink ref="E511" r:id="rId2033" display="https://fbref.com/en/squads/cff3d9bb/Chelsea-Stats" xr:uid="{51BBCF44-AE12-4AE4-BFBD-0F073F37F8B6}"/>
    <hyperlink ref="AD511" r:id="rId2034" display="https://fbref.com/en/players/95bd120d/matchlogs/2023-2024/summary/Deivid-Washington-Match-Logs" xr:uid="{D93E7D03-F00A-406B-99BA-CB26580A7C81}"/>
    <hyperlink ref="B512" r:id="rId2035" display="https://fbref.com/en/players/aed3a70f/Ollie-Watkins" xr:uid="{FA239264-0D8A-4FCF-A4EB-4DB7FD841AD7}"/>
    <hyperlink ref="C512" r:id="rId2036" display="https://fbref.com/en/country/ENG/England-Football" xr:uid="{ADB0E8CA-B15E-411A-9DB0-EADBF1F06DBC}"/>
    <hyperlink ref="E512" r:id="rId2037" display="https://fbref.com/en/squads/8602292d/Aston-Villa-Stats" xr:uid="{00C39278-B2BB-4A69-BDD9-83E6A6B73E92}"/>
    <hyperlink ref="AD512" r:id="rId2038" display="https://fbref.com/en/players/aed3a70f/matchlogs/2023-2024/summary/Ollie-Watkins-Match-Logs" xr:uid="{612F2E88-19F3-4D83-BFA8-133E025B3FFD}"/>
    <hyperlink ref="B513" r:id="rId2039" display="https://fbref.com/en/players/c40b6180/Adam-Webster" xr:uid="{DAE038C5-3857-44AE-B021-8951B3320479}"/>
    <hyperlink ref="C513" r:id="rId2040" display="https://fbref.com/en/country/ENG/England-Football" xr:uid="{B491F391-23D6-4B68-B1DF-7C3E93700173}"/>
    <hyperlink ref="E513" r:id="rId2041" display="https://fbref.com/en/squads/d07537b9/Brighton-and-Hove-Albion-Stats" xr:uid="{A5296398-6E3D-4A86-9E7A-988B7361B3F6}"/>
    <hyperlink ref="AD513" r:id="rId2042" display="https://fbref.com/en/players/c40b6180/matchlogs/2023-2024/summary/Adam-Webster-Match-Logs" xr:uid="{539BB774-F052-4236-B5B5-48DBF14E07C3}"/>
    <hyperlink ref="B514" r:id="rId2043" display="https://fbref.com/en/players/ce5143da/Danny-Welbeck" xr:uid="{121825A9-2784-434A-8779-2ECD4774C5FE}"/>
    <hyperlink ref="C514" r:id="rId2044" display="https://fbref.com/en/country/ENG/England-Football" xr:uid="{59C9E03E-FD6D-4BDE-8BD6-E338DD49B3B5}"/>
    <hyperlink ref="E514" r:id="rId2045" display="https://fbref.com/en/squads/d07537b9/Brighton-and-Hove-Albion-Stats" xr:uid="{93C175C8-4B3D-4E02-AF6F-01D58E5DB7C1}"/>
    <hyperlink ref="AD514" r:id="rId2046" display="https://fbref.com/en/players/ce5143da/matchlogs/2023-2024/summary/Danny-Welbeck-Match-Logs" xr:uid="{8D22B07D-BA93-4BB5-BF5B-DBEBBFCB41AE}"/>
    <hyperlink ref="B515" r:id="rId2047" display="https://fbref.com/en/players/35e413f1/Ben-White" xr:uid="{23B425CB-BF6F-480E-94CF-62DA75B7241A}"/>
    <hyperlink ref="C515" r:id="rId2048" display="https://fbref.com/en/country/ENG/England-Football" xr:uid="{D23D411F-FA3C-4DB0-9968-3BD64C0FA2FC}"/>
    <hyperlink ref="E515" r:id="rId2049" display="https://fbref.com/en/squads/18bb7c10/Arsenal-Stats" xr:uid="{D340A1B6-8D7F-4511-9769-11C6521EB313}"/>
    <hyperlink ref="AD515" r:id="rId2050" display="https://fbref.com/en/players/35e413f1/matchlogs/2023-2024/summary/Ben-White-Match-Logs" xr:uid="{75B47D75-4BCD-4660-8B7F-0625934A4A8A}"/>
    <hyperlink ref="B516" r:id="rId2051" display="https://fbref.com/en/players/dd323728/Neco-Williams" xr:uid="{5E112A8A-561C-471B-8E67-57932BFBFD2D}"/>
    <hyperlink ref="C516" r:id="rId2052" display="https://fbref.com/en/country/WAL/Wales-Football" xr:uid="{A43DFF61-821C-437F-BE2B-3270F99D2C35}"/>
    <hyperlink ref="E516" r:id="rId2053" display="https://fbref.com/en/squads/e4a775cb/Nottingham-Forest-Stats" xr:uid="{DF41BA20-180C-40D3-8622-40BA75D9B8FE}"/>
    <hyperlink ref="AD516" r:id="rId2054" display="https://fbref.com/en/players/dd323728/matchlogs/2023-2024/summary/Neco-Williams-Match-Logs" xr:uid="{45786D3F-DF6C-4D2E-996F-30A899AE9141}"/>
    <hyperlink ref="B517" r:id="rId2055" display="https://fbref.com/en/players/8b9ebd03/Willian" xr:uid="{E6486600-466E-4871-9179-BEB7FDFD3F88}"/>
    <hyperlink ref="C517" r:id="rId2056" display="https://fbref.com/en/country/BRA/Brazil-Football" xr:uid="{0655561B-E56B-49D9-9C1B-578B7D4D3AF0}"/>
    <hyperlink ref="E517" r:id="rId2057" display="https://fbref.com/en/squads/fd962109/Fulham-Stats" xr:uid="{DD39190A-C955-40F0-A66E-CA6327E24A51}"/>
    <hyperlink ref="AD517" r:id="rId2058" display="https://fbref.com/en/players/8b9ebd03/matchlogs/2023-2024/summary/Willian-Match-Logs" xr:uid="{4E216E7F-81EB-4CB7-94B4-5A38226561C6}"/>
    <hyperlink ref="B518" r:id="rId2059" display="https://fbref.com/en/players/c596fcb0/Callum-Wilson" xr:uid="{612F161C-576A-4B5E-85E6-E087F13E256B}"/>
    <hyperlink ref="C518" r:id="rId2060" display="https://fbref.com/en/country/ENG/England-Football" xr:uid="{E253CD17-2940-475A-B308-A52311E45736}"/>
    <hyperlink ref="E518" r:id="rId2061" display="https://fbref.com/en/squads/b2b47a98/Newcastle-United-Stats" xr:uid="{A36764D7-B303-4845-9011-5933639FE56E}"/>
    <hyperlink ref="AD518" r:id="rId2062" display="https://fbref.com/en/players/c596fcb0/matchlogs/2023-2024/summary/Callum-Wilson-Match-Logs" xr:uid="{15ED84AD-8052-4784-9C2E-BB4DAD5A7959}"/>
    <hyperlink ref="B519" r:id="rId2063" display="https://fbref.com/en/players/c6dc9ecd/Harry-Wilson" xr:uid="{8ACFEBC8-91B8-4101-88B6-50A6955DD075}"/>
    <hyperlink ref="C519" r:id="rId2064" display="https://fbref.com/en/country/WAL/Wales-Football" xr:uid="{8107F4CD-B9CF-485A-8527-72647D9B0794}"/>
    <hyperlink ref="E519" r:id="rId2065" display="https://fbref.com/en/squads/fd962109/Fulham-Stats" xr:uid="{2EAC51DB-4BCA-4704-A65F-255429ED266C}"/>
    <hyperlink ref="AD519" r:id="rId2066" display="https://fbref.com/en/players/c6dc9ecd/matchlogs/2023-2024/summary/Harry-Wilson-Match-Logs" xr:uid="{C9FB8986-DF3D-44D7-9F51-E776F78663FE}"/>
    <hyperlink ref="B520" r:id="rId2067" display="https://fbref.com/en/players/2500cef9/Yoane-Wissa" xr:uid="{6D6769B2-8FB2-475A-B458-FE631B5A5673}"/>
    <hyperlink ref="C520" r:id="rId2068" display="https://fbref.com/en/country/COD/Congo-DR-Football" xr:uid="{1A95AAE7-CC4E-4D76-AE71-A00796BD9A5D}"/>
    <hyperlink ref="E520" r:id="rId2069" display="https://fbref.com/en/squads/cd051869/Brentford-Stats" xr:uid="{7E95AA97-EE7D-47F8-9CE3-BAAD2C0505F5}"/>
    <hyperlink ref="AD520" r:id="rId2070" display="https://fbref.com/en/players/2500cef9/matchlogs/2023-2024/summary/Yoane-Wissa-Match-Logs" xr:uid="{9AA8A760-CD06-45E6-ADFB-F77A189ABE64}"/>
    <hyperlink ref="B521" r:id="rId2071" display="https://fbref.com/en/players/4e9a0555/Chris-Wood" xr:uid="{F9412842-0004-43EB-92DF-6E546B18E55C}"/>
    <hyperlink ref="C521" r:id="rId2072" display="https://fbref.com/en/country/NZL/New-Zealand-Football" xr:uid="{781960E0-5EC9-4559-AAC4-7C7DD036F02B}"/>
    <hyperlink ref="E521" r:id="rId2073" display="https://fbref.com/en/squads/e4a775cb/Nottingham-Forest-Stats" xr:uid="{5CF9D855-9206-46F1-81DD-5A9DB23E0503}"/>
    <hyperlink ref="AD521" r:id="rId2074" display="https://fbref.com/en/players/4e9a0555/matchlogs/2023-2024/summary/Chris-Wood-Match-Logs" xr:uid="{0CA5A07B-8686-4806-B5F9-B355E056DD2D}"/>
    <hyperlink ref="B522" r:id="rId2075" display="https://fbref.com/en/players/d3085b49/Cauley-Woodrow" xr:uid="{12AB5FC3-E501-4A4B-9C86-97E53EAA22DF}"/>
    <hyperlink ref="C522" r:id="rId2076" display="https://fbref.com/en/country/ENG/England-Football" xr:uid="{E6CD190D-BD6F-40F2-9ABB-1C81E73C193D}"/>
    <hyperlink ref="E522" r:id="rId2077" display="https://fbref.com/en/squads/e297cd13/Luton-Town-Stats" xr:uid="{A49380A6-4AD0-4A36-AD40-DF3A92328A40}"/>
    <hyperlink ref="AD522" r:id="rId2078" display="https://fbref.com/en/players/d3085b49/matchlogs/2023-2024/summary/Cauley-Woodrow-Match-Logs" xr:uid="{03CEEBA3-49C0-4FDA-9A31-D8C282EF2DF0}"/>
    <hyperlink ref="B523" r:id="rId2079" display="https://fbref.com/en/players/a5212312/Joe-Worrall" xr:uid="{B048A911-D865-4523-8054-FBC1ADC2C97F}"/>
    <hyperlink ref="C523" r:id="rId2080" display="https://fbref.com/en/country/ENG/England-Football" xr:uid="{B9D6FD84-6BDD-4AD4-AE24-66DC6048A2DC}"/>
    <hyperlink ref="E523" r:id="rId2081" display="https://fbref.com/en/squads/e4a775cb/Nottingham-Forest-Stats" xr:uid="{57406BEA-93CC-49AE-968C-1F2174117819}"/>
    <hyperlink ref="AD523" r:id="rId2082" display="https://fbref.com/en/players/a5212312/matchlogs/2023-2024/summary/Joe-Worrall-Match-Logs" xr:uid="{6E6970DF-E367-4B0F-A974-29673FB475CA}"/>
    <hyperlink ref="B524" r:id="rId2083" display="https://fbref.com/en/players/907a5d7c/Yehor-Yarmoliuk" xr:uid="{7D131AE5-D16B-4B28-B360-E10CABBB6427}"/>
    <hyperlink ref="C524" r:id="rId2084" display="https://fbref.com/en/country/UKR/Ukraine-Football" xr:uid="{7DE66D47-2F58-4033-9668-5E727072E7DF}"/>
    <hyperlink ref="E524" r:id="rId2085" display="https://fbref.com/en/squads/cd051869/Brentford-Stats" xr:uid="{E5904CFC-EFF3-4DAD-AF8D-9F5E0C9B2A49}"/>
    <hyperlink ref="AD524" r:id="rId2086" display="https://fbref.com/en/players/907a5d7c/matchlogs/2023-2024/summary/Yehor-Yarmoliuk-Match-Logs" xr:uid="{C90EFA5D-2F74-4FCC-9DD0-087B2B2C7F95}"/>
    <hyperlink ref="B525" r:id="rId2087" display="https://fbref.com/en/players/c1fe2a48/Ryan-Yates" xr:uid="{B292DD04-EB68-4784-BD12-5B4C828A99D9}"/>
    <hyperlink ref="C525" r:id="rId2088" display="https://fbref.com/en/country/ENG/England-Football" xr:uid="{FA93A7BB-8E3B-403E-A9F3-0D4EDB64FC14}"/>
    <hyperlink ref="E525" r:id="rId2089" display="https://fbref.com/en/squads/e4a775cb/Nottingham-Forest-Stats" xr:uid="{08727210-3EAD-47D9-8FD6-DDA88C1E14E4}"/>
    <hyperlink ref="AD525" r:id="rId2090" display="https://fbref.com/en/players/c1fe2a48/matchlogs/2023-2024/summary/Ryan-Yates-Match-Logs" xr:uid="{BB71A62E-93B8-4B43-B794-CB084F5F6C77}"/>
    <hyperlink ref="B526" r:id="rId2091" display="https://fbref.com/en/players/be927d03/Ashley-Young" xr:uid="{E9C9981B-E9C3-40D2-A1A5-389A373C77AB}"/>
    <hyperlink ref="C526" r:id="rId2092" display="https://fbref.com/en/country/ENG/England-Football" xr:uid="{9E0F3646-A932-40B1-A2AB-5640A2BD97A2}"/>
    <hyperlink ref="E526" r:id="rId2093" display="https://fbref.com/en/squads/d3fd31cc/Everton-Stats" xr:uid="{7CF78949-B25B-4444-BEA1-7CADB2381AFB}"/>
    <hyperlink ref="AD526" r:id="rId2094" display="https://fbref.com/en/players/be927d03/matchlogs/2023-2024/summary/Ashley-Young-Match-Logs" xr:uid="{6F6BAFA0-3E76-4BB9-97A8-2738AFE3F86B}"/>
    <hyperlink ref="B527" r:id="rId2095" display="https://fbref.com/en/players/88968486/Illia-Zabarnyi" xr:uid="{D809191D-F36C-4188-B080-F04DE3AB963F}"/>
    <hyperlink ref="C527" r:id="rId2096" display="https://fbref.com/en/country/UKR/Ukraine-Football" xr:uid="{5BE4B57D-1BA6-4E9D-937B-B5466368A865}"/>
    <hyperlink ref="E527" r:id="rId2097" display="https://fbref.com/en/squads/4ba7cbea/Bournemouth-Stats" xr:uid="{CEF3F4B0-2F50-48E2-92E6-A23E764E75A8}"/>
    <hyperlink ref="AD527" r:id="rId2098" display="https://fbref.com/en/players/88968486/matchlogs/2023-2024/summary/Illia-Zabarnyi-Match-Logs" xr:uid="{461FAB93-EC1D-4377-B9C2-1DD944F4FBB7}"/>
    <hyperlink ref="B528" r:id="rId2099" display="https://fbref.com/en/players/9907b1c8/Nicolo-Zaniolo" xr:uid="{50AB2FED-A318-4B31-AABE-FACA70CE6467}"/>
    <hyperlink ref="C528" r:id="rId2100" display="https://fbref.com/en/country/ITA/Italy-Football" xr:uid="{B542B280-3ED4-4937-A9B8-4BE498181689}"/>
    <hyperlink ref="E528" r:id="rId2101" display="https://fbref.com/en/squads/8602292d/Aston-Villa-Stats" xr:uid="{5ADABB1E-215B-4016-BAA1-1EABE2D534C2}"/>
    <hyperlink ref="AD528" r:id="rId2102" display="https://fbref.com/en/players/9907b1c8/matchlogs/2023-2024/summary/Nicolo-Zaniolo-Match-Logs" xr:uid="{21605FC0-0D58-42FE-A7E7-3D5049C4999C}"/>
    <hyperlink ref="B529" r:id="rId2103" display="https://fbref.com/en/players/07d65234/Anass-Zaroury" xr:uid="{E6502878-BD7C-4B4A-8A49-5A6D4228FD2D}"/>
    <hyperlink ref="C529" r:id="rId2104" display="https://fbref.com/en/country/MAR/Morocco-Football" xr:uid="{9B917C67-E60F-475C-8D54-52F9D9F8CB59}"/>
    <hyperlink ref="E529" r:id="rId2105" display="https://fbref.com/en/squads/943e8050/Burnley-Stats" xr:uid="{B534C675-78CF-4850-B365-E26324554D8C}"/>
    <hyperlink ref="AD529" r:id="rId2106" display="https://fbref.com/en/players/07d65234/matchlogs/2023-2024/summary/Anass-Zaroury-Match-Logs" xr:uid="{E2841FB6-8168-4377-AD48-C12C009B6425}"/>
    <hyperlink ref="B530" r:id="rId2107" display="https://fbref.com/en/players/51cf8561/Oleksandr-Zinchenko" xr:uid="{F7D78C4B-7287-46AA-92EE-524653F1F70A}"/>
    <hyperlink ref="C530" r:id="rId2108" display="https://fbref.com/en/country/UKR/Ukraine-Football" xr:uid="{8E797D89-51AC-48EE-9CE7-71B0E7EA2D02}"/>
    <hyperlink ref="E530" r:id="rId2109" display="https://fbref.com/en/squads/18bb7c10/Arsenal-Stats" xr:uid="{A3410DF9-7A22-4934-A6B1-5EEFFF28C089}"/>
    <hyperlink ref="AD530" r:id="rId2110" display="https://fbref.com/en/players/51cf8561/matchlogs/2023-2024/summary/Oleksandr-Zinchenko-Match-Logs" xr:uid="{CE2BE599-0B62-4C88-ADF2-1A53490F4CBE}"/>
    <hyperlink ref="B531" r:id="rId2111" display="https://fbref.com/en/players/ce4246f5/Kurt-Zouma" xr:uid="{BBE26F39-A49E-4AF9-8C19-BA67010F77E0}"/>
    <hyperlink ref="C531" r:id="rId2112" display="https://fbref.com/en/country/FRA/France-Football" xr:uid="{3FC48833-4FDC-4890-AE2A-E86152CF0D14}"/>
    <hyperlink ref="E531" r:id="rId2113" display="https://fbref.com/en/squads/7c21e445/West-Ham-United-Stats" xr:uid="{F4EF1844-F739-4832-9671-DABDEB3470F3}"/>
    <hyperlink ref="AD531" r:id="rId2114" display="https://fbref.com/en/players/ce4246f5/matchlogs/2023-2024/summary/Kurt-Zouma-Match-Logs" xr:uid="{936BF133-5D52-43B6-8095-DBEF9FC52A76}"/>
    <hyperlink ref="B532" r:id="rId2115" display="https://fbref.com/en/players/be18d79f/Oliwier-Zych" xr:uid="{43EE1B58-8F5B-47D2-950A-2BD4F24056A2}"/>
    <hyperlink ref="C532" r:id="rId2116" display="https://fbref.com/en/country/POL/Poland-Football" xr:uid="{915790DF-8AFC-45FD-BE88-9B282E369348}"/>
    <hyperlink ref="E532" r:id="rId2117" display="https://fbref.com/en/squads/8602292d/Aston-Villa-Stats" xr:uid="{50178DFF-E816-49FD-9A97-8AB518EE9CBA}"/>
    <hyperlink ref="AD532" r:id="rId2118" display="https://fbref.com/en/players/be18d79f/matchlogs/2023-2024/summary/Oliwier-Zych-Match-Logs" xr:uid="{40B9E4A8-D629-4586-87D7-2C6A0F9CD548}"/>
    <hyperlink ref="B533" r:id="rId2119" display="https://fbref.com/en/players/79300479/Martin-Odegaard" xr:uid="{5F022256-0AAD-43BC-9C6F-92629158125E}"/>
    <hyperlink ref="C533" r:id="rId2120" display="https://fbref.com/en/country/NOR/Norway-Football" xr:uid="{F6C0C917-B52E-4509-AF0F-499A9FAA6139}"/>
    <hyperlink ref="E533" r:id="rId2121" display="https://fbref.com/en/squads/18bb7c10/Arsenal-Stats" xr:uid="{C641BFD7-EA60-43F7-87CA-E50E52E851D7}"/>
    <hyperlink ref="AD533" r:id="rId2122" display="https://fbref.com/en/players/79300479/matchlogs/2023-2024/summary/Martin-Odegaard-Match-Logs" xr:uid="{554B01D7-D8BD-4A7D-915E-E0F919A2162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1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45192.943749999999</v>
      </c>
      <c r="B2" s="29" t="s">
        <v>593</v>
      </c>
      <c r="C2" s="29" t="s">
        <v>470</v>
      </c>
      <c r="D2" s="29" t="s">
        <v>3904</v>
      </c>
    </row>
    <row r="3" spans="1:4" ht="17.25" thickBot="1">
      <c r="A3" s="28">
        <v>45191.868750000001</v>
      </c>
      <c r="B3" s="29" t="s">
        <v>400</v>
      </c>
      <c r="C3" s="29" t="s">
        <v>2257</v>
      </c>
      <c r="D3" s="29" t="s">
        <v>3905</v>
      </c>
    </row>
    <row r="4" spans="1:4" ht="17.25" thickBot="1">
      <c r="A4" s="28">
        <v>45189.893055555556</v>
      </c>
      <c r="B4" s="29" t="s">
        <v>2193</v>
      </c>
      <c r="C4" s="29" t="s">
        <v>2076</v>
      </c>
      <c r="D4" s="29" t="s">
        <v>3905</v>
      </c>
    </row>
    <row r="5" spans="1:4" ht="17.25" thickBot="1">
      <c r="A5" s="28">
        <v>45176.868750000001</v>
      </c>
      <c r="B5" s="29" t="s">
        <v>665</v>
      </c>
      <c r="C5" s="29" t="s">
        <v>1953</v>
      </c>
      <c r="D5" s="29" t="s">
        <v>3201</v>
      </c>
    </row>
    <row r="6" spans="1:4" ht="17.25" thickBot="1">
      <c r="A6" s="28">
        <v>45170.769444444442</v>
      </c>
      <c r="B6" s="29" t="s">
        <v>464</v>
      </c>
      <c r="C6" s="29" t="s">
        <v>393</v>
      </c>
      <c r="D6" s="29" t="s">
        <v>3196</v>
      </c>
    </row>
    <row r="7" spans="1:4" ht="17.25" thickBot="1">
      <c r="A7" s="28">
        <v>45170.769444444442</v>
      </c>
      <c r="B7" s="29" t="s">
        <v>453</v>
      </c>
      <c r="C7" s="29" t="s">
        <v>250</v>
      </c>
      <c r="D7" s="29" t="s">
        <v>3196</v>
      </c>
    </row>
    <row r="8" spans="1:4" ht="17.25" thickBot="1">
      <c r="A8" s="28">
        <v>45170.769444444442</v>
      </c>
      <c r="B8" s="29" t="s">
        <v>2318</v>
      </c>
      <c r="C8" s="29" t="s">
        <v>406</v>
      </c>
      <c r="D8" s="29" t="s">
        <v>3196</v>
      </c>
    </row>
    <row r="9" spans="1:4" ht="17.25" thickBot="1">
      <c r="A9" s="28">
        <v>45166.950694444444</v>
      </c>
      <c r="B9" s="29" t="s">
        <v>485</v>
      </c>
      <c r="C9" s="29" t="s">
        <v>390</v>
      </c>
      <c r="D9" s="29" t="s">
        <v>3196</v>
      </c>
    </row>
    <row r="10" spans="1:4" ht="17.25" thickBot="1">
      <c r="A10" s="28">
        <v>45166.950694444444</v>
      </c>
      <c r="B10" s="29" t="s">
        <v>508</v>
      </c>
      <c r="C10" s="29" t="s">
        <v>560</v>
      </c>
      <c r="D10" s="29" t="s">
        <v>3196</v>
      </c>
    </row>
    <row r="11" spans="1:4" ht="17.25" thickBot="1">
      <c r="A11" s="28">
        <v>45152.865972222222</v>
      </c>
      <c r="B11" s="29" t="s">
        <v>470</v>
      </c>
      <c r="C11" s="29" t="s">
        <v>412</v>
      </c>
      <c r="D11" s="29" t="s">
        <v>2771</v>
      </c>
    </row>
    <row r="12" spans="1:4" ht="17.25" thickBot="1">
      <c r="A12" s="28"/>
      <c r="B12" s="29"/>
      <c r="C12" s="29"/>
      <c r="D12" s="29"/>
    </row>
    <row r="13" spans="1:4" ht="17.25" thickBot="1">
      <c r="A13" s="28"/>
      <c r="B13" s="29"/>
      <c r="C13" s="29"/>
      <c r="D13" s="29"/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topLeftCell="A153"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5" t="s">
        <v>4</v>
      </c>
      <c r="B1" s="84" t="s">
        <v>29</v>
      </c>
      <c r="C1" s="84" t="s">
        <v>10</v>
      </c>
      <c r="D1" s="84" t="s">
        <v>46</v>
      </c>
      <c r="E1" s="84" t="s">
        <v>47</v>
      </c>
      <c r="F1" s="84" t="s">
        <v>48</v>
      </c>
      <c r="G1" s="84" t="s">
        <v>49</v>
      </c>
      <c r="H1" s="84" t="s">
        <v>50</v>
      </c>
      <c r="I1" s="84" t="s">
        <v>51</v>
      </c>
      <c r="J1" s="84" t="s">
        <v>52</v>
      </c>
      <c r="K1" s="84" t="s">
        <v>53</v>
      </c>
      <c r="L1" s="84" t="s">
        <v>23</v>
      </c>
      <c r="M1" s="84" t="s">
        <v>54</v>
      </c>
      <c r="N1" s="84" t="s">
        <v>55</v>
      </c>
      <c r="O1" s="84" t="s">
        <v>56</v>
      </c>
      <c r="P1" s="84" t="s">
        <v>2772</v>
      </c>
      <c r="Q1" s="84" t="s">
        <v>57</v>
      </c>
      <c r="R1" s="84" t="s">
        <v>58</v>
      </c>
      <c r="S1" s="84" t="s">
        <v>59</v>
      </c>
      <c r="T1" s="62" t="s">
        <v>60</v>
      </c>
      <c r="U1" s="88" t="s">
        <v>61</v>
      </c>
      <c r="V1" s="88" t="s">
        <v>62</v>
      </c>
    </row>
    <row r="2" spans="1:22">
      <c r="A2" s="132">
        <v>1</v>
      </c>
      <c r="B2" s="133" t="s">
        <v>2775</v>
      </c>
      <c r="C2" s="131">
        <v>6</v>
      </c>
      <c r="D2" s="131">
        <v>6</v>
      </c>
      <c r="E2" s="131">
        <v>0</v>
      </c>
      <c r="F2" s="131">
        <v>0</v>
      </c>
      <c r="G2" s="131">
        <v>16</v>
      </c>
      <c r="H2" s="131">
        <v>3</v>
      </c>
      <c r="I2" s="131">
        <v>13</v>
      </c>
      <c r="J2" s="131">
        <v>18</v>
      </c>
      <c r="K2" s="131">
        <v>3</v>
      </c>
      <c r="L2" s="131">
        <v>13.5</v>
      </c>
      <c r="M2" s="131">
        <v>4.5999999999999996</v>
      </c>
      <c r="N2" s="131">
        <v>8.9</v>
      </c>
      <c r="O2" s="131">
        <v>1.48</v>
      </c>
      <c r="P2" s="85" t="s">
        <v>46</v>
      </c>
      <c r="Q2" s="134">
        <v>35437</v>
      </c>
      <c r="R2" s="135" t="s">
        <v>3906</v>
      </c>
      <c r="S2" s="135" t="s">
        <v>66</v>
      </c>
      <c r="T2" s="130"/>
      <c r="U2" s="2"/>
      <c r="V2" s="2"/>
    </row>
    <row r="3" spans="1:22">
      <c r="A3" s="128"/>
      <c r="B3" s="109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89"/>
      <c r="Q3" s="113"/>
      <c r="R3" s="117"/>
      <c r="S3" s="117"/>
      <c r="T3" s="104"/>
      <c r="U3" s="2"/>
      <c r="V3" s="2"/>
    </row>
    <row r="4" spans="1:22">
      <c r="A4" s="128"/>
      <c r="B4" s="109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85" t="s">
        <v>46</v>
      </c>
      <c r="Q4" s="113"/>
      <c r="R4" s="117"/>
      <c r="S4" s="117"/>
      <c r="T4" s="104"/>
      <c r="U4" s="2"/>
      <c r="V4" s="2"/>
    </row>
    <row r="5" spans="1:22">
      <c r="A5" s="128"/>
      <c r="B5" s="109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89"/>
      <c r="Q5" s="113"/>
      <c r="R5" s="117"/>
      <c r="S5" s="117"/>
      <c r="T5" s="104"/>
      <c r="U5" s="2"/>
      <c r="V5" s="2"/>
    </row>
    <row r="6" spans="1:22">
      <c r="A6" s="128"/>
      <c r="B6" s="109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85" t="s">
        <v>46</v>
      </c>
      <c r="Q6" s="113"/>
      <c r="R6" s="117"/>
      <c r="S6" s="117"/>
      <c r="T6" s="104"/>
      <c r="U6" s="2"/>
      <c r="V6" s="2"/>
    </row>
    <row r="7" spans="1:22">
      <c r="A7" s="128"/>
      <c r="B7" s="109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89"/>
      <c r="Q7" s="113"/>
      <c r="R7" s="117"/>
      <c r="S7" s="117"/>
      <c r="T7" s="104"/>
      <c r="U7" s="2"/>
      <c r="V7" s="2"/>
    </row>
    <row r="8" spans="1:22">
      <c r="A8" s="128"/>
      <c r="B8" s="109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85" t="s">
        <v>46</v>
      </c>
      <c r="Q8" s="113"/>
      <c r="R8" s="117"/>
      <c r="S8" s="117"/>
      <c r="T8" s="104"/>
      <c r="U8" s="2"/>
      <c r="V8" s="2"/>
    </row>
    <row r="9" spans="1:22">
      <c r="A9" s="128"/>
      <c r="B9" s="109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89"/>
      <c r="Q9" s="113"/>
      <c r="R9" s="117"/>
      <c r="S9" s="117"/>
      <c r="T9" s="104"/>
      <c r="U9" s="2"/>
      <c r="V9" s="2"/>
    </row>
    <row r="10" spans="1:22">
      <c r="A10" s="129"/>
      <c r="B10" s="122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83" t="s">
        <v>46</v>
      </c>
      <c r="Q10" s="119"/>
      <c r="R10" s="120"/>
      <c r="S10" s="120"/>
      <c r="T10" s="105"/>
      <c r="U10" s="2"/>
      <c r="V10" s="2"/>
    </row>
    <row r="11" spans="1:22">
      <c r="A11" s="127">
        <v>2</v>
      </c>
      <c r="B11" s="108" t="s">
        <v>2782</v>
      </c>
      <c r="C11" s="110">
        <v>6</v>
      </c>
      <c r="D11" s="110">
        <v>5</v>
      </c>
      <c r="E11" s="110">
        <v>1</v>
      </c>
      <c r="F11" s="110">
        <v>0</v>
      </c>
      <c r="G11" s="110">
        <v>15</v>
      </c>
      <c r="H11" s="110">
        <v>5</v>
      </c>
      <c r="I11" s="110">
        <v>10</v>
      </c>
      <c r="J11" s="110">
        <v>16</v>
      </c>
      <c r="K11" s="110">
        <v>2.67</v>
      </c>
      <c r="L11" s="110">
        <v>13.2</v>
      </c>
      <c r="M11" s="110">
        <v>7</v>
      </c>
      <c r="N11" s="110">
        <v>6.2</v>
      </c>
      <c r="O11" s="110">
        <v>1.03</v>
      </c>
      <c r="P11" s="85" t="s">
        <v>46</v>
      </c>
      <c r="Q11" s="112">
        <v>51130</v>
      </c>
      <c r="R11" s="114" t="s">
        <v>3907</v>
      </c>
      <c r="S11" s="116" t="s">
        <v>80</v>
      </c>
      <c r="T11" s="103"/>
      <c r="U11" s="2"/>
      <c r="V11" s="2"/>
    </row>
    <row r="12" spans="1:22">
      <c r="A12" s="128"/>
      <c r="B12" s="109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89"/>
      <c r="Q12" s="113"/>
      <c r="R12" s="115"/>
      <c r="S12" s="117"/>
      <c r="T12" s="104"/>
      <c r="U12" s="2"/>
      <c r="V12" s="2"/>
    </row>
    <row r="13" spans="1:22">
      <c r="A13" s="128"/>
      <c r="B13" s="109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85" t="s">
        <v>46</v>
      </c>
      <c r="Q13" s="113"/>
      <c r="R13" s="115"/>
      <c r="S13" s="117"/>
      <c r="T13" s="104"/>
      <c r="U13" s="2"/>
      <c r="V13" s="2"/>
    </row>
    <row r="14" spans="1:22">
      <c r="A14" s="128"/>
      <c r="B14" s="109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89"/>
      <c r="Q14" s="113"/>
      <c r="R14" s="115"/>
      <c r="S14" s="117"/>
      <c r="T14" s="104"/>
      <c r="U14" s="2"/>
      <c r="V14" s="2"/>
    </row>
    <row r="15" spans="1:22">
      <c r="A15" s="128"/>
      <c r="B15" s="109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85" t="s">
        <v>46</v>
      </c>
      <c r="Q15" s="113"/>
      <c r="R15" s="115"/>
      <c r="S15" s="117"/>
      <c r="T15" s="104"/>
      <c r="U15" s="2"/>
      <c r="V15" s="2"/>
    </row>
    <row r="16" spans="1:22">
      <c r="A16" s="128"/>
      <c r="B16" s="109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89"/>
      <c r="Q16" s="113"/>
      <c r="R16" s="115"/>
      <c r="S16" s="117"/>
      <c r="T16" s="104"/>
      <c r="U16" s="2"/>
      <c r="V16" s="2"/>
    </row>
    <row r="17" spans="1:22">
      <c r="A17" s="128"/>
      <c r="B17" s="109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85" t="s">
        <v>46</v>
      </c>
      <c r="Q17" s="113"/>
      <c r="R17" s="115"/>
      <c r="S17" s="117"/>
      <c r="T17" s="104"/>
      <c r="U17" s="2"/>
      <c r="V17" s="2"/>
    </row>
    <row r="18" spans="1:22">
      <c r="A18" s="128"/>
      <c r="B18" s="109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89"/>
      <c r="Q18" s="113"/>
      <c r="R18" s="115"/>
      <c r="S18" s="117"/>
      <c r="T18" s="104"/>
      <c r="U18" s="2"/>
      <c r="V18" s="2"/>
    </row>
    <row r="19" spans="1:22">
      <c r="A19" s="129"/>
      <c r="B19" s="122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83" t="s">
        <v>46</v>
      </c>
      <c r="Q19" s="119"/>
      <c r="R19" s="123"/>
      <c r="S19" s="120"/>
      <c r="T19" s="105"/>
      <c r="U19" s="2"/>
      <c r="V19" s="2"/>
    </row>
    <row r="20" spans="1:22">
      <c r="A20" s="127">
        <v>3</v>
      </c>
      <c r="B20" s="108" t="s">
        <v>2774</v>
      </c>
      <c r="C20" s="110">
        <v>6</v>
      </c>
      <c r="D20" s="110">
        <v>5</v>
      </c>
      <c r="E20" s="110">
        <v>0</v>
      </c>
      <c r="F20" s="110">
        <v>1</v>
      </c>
      <c r="G20" s="110">
        <v>18</v>
      </c>
      <c r="H20" s="110">
        <v>8</v>
      </c>
      <c r="I20" s="110">
        <v>10</v>
      </c>
      <c r="J20" s="110">
        <v>15</v>
      </c>
      <c r="K20" s="110">
        <v>2.5</v>
      </c>
      <c r="L20" s="110">
        <v>12.5</v>
      </c>
      <c r="M20" s="110">
        <v>9.9</v>
      </c>
      <c r="N20" s="110">
        <v>2.6</v>
      </c>
      <c r="O20" s="110">
        <v>0.44</v>
      </c>
      <c r="P20" s="85" t="s">
        <v>46</v>
      </c>
      <c r="Q20" s="112">
        <v>31654</v>
      </c>
      <c r="R20" s="116" t="s">
        <v>3197</v>
      </c>
      <c r="S20" s="114" t="s">
        <v>3908</v>
      </c>
      <c r="T20" s="103"/>
      <c r="U20" s="2"/>
      <c r="V20" s="2"/>
    </row>
    <row r="21" spans="1:22">
      <c r="A21" s="128"/>
      <c r="B21" s="109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89"/>
      <c r="Q21" s="113"/>
      <c r="R21" s="117"/>
      <c r="S21" s="115"/>
      <c r="T21" s="104"/>
      <c r="U21" s="2"/>
      <c r="V21" s="2"/>
    </row>
    <row r="22" spans="1:22">
      <c r="A22" s="128"/>
      <c r="B22" s="109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85" t="s">
        <v>48</v>
      </c>
      <c r="Q22" s="113"/>
      <c r="R22" s="117"/>
      <c r="S22" s="115"/>
      <c r="T22" s="104"/>
    </row>
    <row r="23" spans="1:22">
      <c r="A23" s="128"/>
      <c r="B23" s="109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89"/>
      <c r="Q23" s="113"/>
      <c r="R23" s="117"/>
      <c r="S23" s="115"/>
      <c r="T23" s="104"/>
    </row>
    <row r="24" spans="1:22">
      <c r="A24" s="128"/>
      <c r="B24" s="109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85" t="s">
        <v>46</v>
      </c>
      <c r="Q24" s="113"/>
      <c r="R24" s="117"/>
      <c r="S24" s="115"/>
      <c r="T24" s="104"/>
    </row>
    <row r="25" spans="1:22">
      <c r="A25" s="128"/>
      <c r="B25" s="109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89"/>
      <c r="Q25" s="113"/>
      <c r="R25" s="117"/>
      <c r="S25" s="115"/>
      <c r="T25" s="104"/>
    </row>
    <row r="26" spans="1:22">
      <c r="A26" s="128"/>
      <c r="B26" s="109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85" t="s">
        <v>46</v>
      </c>
      <c r="Q26" s="113"/>
      <c r="R26" s="117"/>
      <c r="S26" s="115"/>
      <c r="T26" s="104"/>
      <c r="U26" s="2"/>
      <c r="V26" s="2"/>
    </row>
    <row r="27" spans="1:22">
      <c r="A27" s="128"/>
      <c r="B27" s="109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89"/>
      <c r="Q27" s="113"/>
      <c r="R27" s="117"/>
      <c r="S27" s="115"/>
      <c r="T27" s="104"/>
      <c r="U27" s="2"/>
      <c r="V27" s="2"/>
    </row>
    <row r="28" spans="1:22">
      <c r="A28" s="129"/>
      <c r="B28" s="122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83" t="s">
        <v>46</v>
      </c>
      <c r="Q28" s="119"/>
      <c r="R28" s="120"/>
      <c r="S28" s="123"/>
      <c r="T28" s="105"/>
      <c r="U28" s="2"/>
      <c r="V28" s="2"/>
    </row>
    <row r="29" spans="1:22">
      <c r="A29" s="127">
        <v>4</v>
      </c>
      <c r="B29" s="108" t="s">
        <v>2780</v>
      </c>
      <c r="C29" s="110">
        <v>6</v>
      </c>
      <c r="D29" s="110">
        <v>4</v>
      </c>
      <c r="E29" s="110">
        <v>2</v>
      </c>
      <c r="F29" s="110">
        <v>0</v>
      </c>
      <c r="G29" s="110">
        <v>15</v>
      </c>
      <c r="H29" s="110">
        <v>7</v>
      </c>
      <c r="I29" s="110">
        <v>8</v>
      </c>
      <c r="J29" s="110">
        <v>14</v>
      </c>
      <c r="K29" s="110">
        <v>2.33</v>
      </c>
      <c r="L29" s="110">
        <v>10.9</v>
      </c>
      <c r="M29" s="110">
        <v>8.6999999999999993</v>
      </c>
      <c r="N29" s="110">
        <v>2.2000000000000002</v>
      </c>
      <c r="O29" s="110">
        <v>0.36</v>
      </c>
      <c r="P29" s="85" t="s">
        <v>46</v>
      </c>
      <c r="Q29" s="112">
        <v>61808</v>
      </c>
      <c r="R29" s="116" t="s">
        <v>3909</v>
      </c>
      <c r="S29" s="116" t="s">
        <v>2737</v>
      </c>
      <c r="T29" s="103"/>
    </row>
    <row r="30" spans="1:22">
      <c r="A30" s="128"/>
      <c r="B30" s="109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89"/>
      <c r="Q30" s="113"/>
      <c r="R30" s="117"/>
      <c r="S30" s="117"/>
      <c r="T30" s="104"/>
    </row>
    <row r="31" spans="1:22">
      <c r="A31" s="128"/>
      <c r="B31" s="109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85" t="s">
        <v>46</v>
      </c>
      <c r="Q31" s="113"/>
      <c r="R31" s="117"/>
      <c r="S31" s="117"/>
      <c r="T31" s="104"/>
    </row>
    <row r="32" spans="1:22">
      <c r="A32" s="128"/>
      <c r="B32" s="109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89"/>
      <c r="Q32" s="113"/>
      <c r="R32" s="117"/>
      <c r="S32" s="117"/>
      <c r="T32" s="104"/>
      <c r="U32" s="87" t="s">
        <v>61</v>
      </c>
      <c r="V32" s="87" t="s">
        <v>62</v>
      </c>
    </row>
    <row r="33" spans="1:22">
      <c r="A33" s="128"/>
      <c r="B33" s="109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85" t="s">
        <v>46</v>
      </c>
      <c r="Q33" s="113"/>
      <c r="R33" s="117"/>
      <c r="S33" s="117"/>
      <c r="T33" s="104"/>
      <c r="U33" s="2"/>
      <c r="V33" s="2"/>
    </row>
    <row r="34" spans="1:22">
      <c r="A34" s="128"/>
      <c r="B34" s="109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89"/>
      <c r="Q34" s="113"/>
      <c r="R34" s="117"/>
      <c r="S34" s="117"/>
      <c r="T34" s="104"/>
      <c r="U34" s="2"/>
      <c r="V34" s="2"/>
    </row>
    <row r="35" spans="1:22">
      <c r="A35" s="128"/>
      <c r="B35" s="109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85" t="s">
        <v>46</v>
      </c>
      <c r="Q35" s="113"/>
      <c r="R35" s="117"/>
      <c r="S35" s="117"/>
      <c r="T35" s="104"/>
      <c r="U35" s="2"/>
      <c r="V35" s="2"/>
    </row>
    <row r="36" spans="1:22">
      <c r="A36" s="128"/>
      <c r="B36" s="109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89"/>
      <c r="Q36" s="113"/>
      <c r="R36" s="117"/>
      <c r="S36" s="117"/>
      <c r="T36" s="104"/>
      <c r="U36" s="2"/>
      <c r="V36" s="2"/>
    </row>
    <row r="37" spans="1:22">
      <c r="A37" s="129"/>
      <c r="B37" s="122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83" t="s">
        <v>47</v>
      </c>
      <c r="Q37" s="119"/>
      <c r="R37" s="120"/>
      <c r="S37" s="120"/>
      <c r="T37" s="105"/>
      <c r="U37" s="2"/>
      <c r="V37" s="2"/>
    </row>
    <row r="38" spans="1:22">
      <c r="A38" s="136">
        <v>5</v>
      </c>
      <c r="B38" s="108" t="s">
        <v>2776</v>
      </c>
      <c r="C38" s="110">
        <v>6</v>
      </c>
      <c r="D38" s="110">
        <v>4</v>
      </c>
      <c r="E38" s="110">
        <v>2</v>
      </c>
      <c r="F38" s="110">
        <v>0</v>
      </c>
      <c r="G38" s="110">
        <v>11</v>
      </c>
      <c r="H38" s="110">
        <v>6</v>
      </c>
      <c r="I38" s="110">
        <v>5</v>
      </c>
      <c r="J38" s="110">
        <v>14</v>
      </c>
      <c r="K38" s="110">
        <v>2.33</v>
      </c>
      <c r="L38" s="110">
        <v>11.1</v>
      </c>
      <c r="M38" s="110">
        <v>5.5</v>
      </c>
      <c r="N38" s="110">
        <v>5.6</v>
      </c>
      <c r="O38" s="110">
        <v>0.94</v>
      </c>
      <c r="P38" s="85" t="s">
        <v>46</v>
      </c>
      <c r="Q38" s="112">
        <v>60073</v>
      </c>
      <c r="R38" s="116" t="s">
        <v>3910</v>
      </c>
      <c r="S38" s="116" t="s">
        <v>64</v>
      </c>
      <c r="T38" s="103"/>
      <c r="U38" s="2"/>
      <c r="V38" s="2"/>
    </row>
    <row r="39" spans="1:22">
      <c r="A39" s="137"/>
      <c r="B39" s="109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89"/>
      <c r="Q39" s="113"/>
      <c r="R39" s="117"/>
      <c r="S39" s="117"/>
      <c r="T39" s="104"/>
      <c r="U39" s="2"/>
      <c r="V39" s="2"/>
    </row>
    <row r="40" spans="1:22">
      <c r="A40" s="137"/>
      <c r="B40" s="109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85" t="s">
        <v>47</v>
      </c>
      <c r="Q40" s="113"/>
      <c r="R40" s="117"/>
      <c r="S40" s="117"/>
      <c r="T40" s="104"/>
      <c r="U40" s="2"/>
      <c r="V40" s="2"/>
    </row>
    <row r="41" spans="1:22">
      <c r="A41" s="137"/>
      <c r="B41" s="109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89"/>
      <c r="Q41" s="113"/>
      <c r="R41" s="117"/>
      <c r="S41" s="117"/>
      <c r="T41" s="104"/>
      <c r="U41" s="2"/>
      <c r="V41" s="2"/>
    </row>
    <row r="42" spans="1:22">
      <c r="A42" s="137"/>
      <c r="B42" s="109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85" t="s">
        <v>46</v>
      </c>
      <c r="Q42" s="113"/>
      <c r="R42" s="117"/>
      <c r="S42" s="117"/>
      <c r="T42" s="104"/>
      <c r="U42" s="2"/>
      <c r="V42" s="2"/>
    </row>
    <row r="43" spans="1:22">
      <c r="A43" s="137"/>
      <c r="B43" s="109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89"/>
      <c r="Q43" s="113"/>
      <c r="R43" s="117"/>
      <c r="S43" s="117"/>
      <c r="T43" s="104"/>
      <c r="U43" s="2"/>
      <c r="V43" s="2"/>
    </row>
    <row r="44" spans="1:22">
      <c r="A44" s="137"/>
      <c r="B44" s="109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85" t="s">
        <v>46</v>
      </c>
      <c r="Q44" s="113"/>
      <c r="R44" s="117"/>
      <c r="S44" s="117"/>
      <c r="T44" s="104"/>
      <c r="U44" s="2"/>
      <c r="V44" s="2"/>
    </row>
    <row r="45" spans="1:22">
      <c r="A45" s="137"/>
      <c r="B45" s="109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89"/>
      <c r="Q45" s="113"/>
      <c r="R45" s="117"/>
      <c r="S45" s="117"/>
      <c r="T45" s="104"/>
      <c r="U45" s="2"/>
      <c r="V45" s="2"/>
    </row>
    <row r="46" spans="1:22">
      <c r="A46" s="138"/>
      <c r="B46" s="122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83" t="s">
        <v>47</v>
      </c>
      <c r="Q46" s="119"/>
      <c r="R46" s="120"/>
      <c r="S46" s="120"/>
      <c r="T46" s="105"/>
      <c r="U46" s="2"/>
      <c r="V46" s="2"/>
    </row>
    <row r="47" spans="1:22">
      <c r="A47" s="124">
        <v>6</v>
      </c>
      <c r="B47" s="108" t="s">
        <v>2792</v>
      </c>
      <c r="C47" s="110">
        <v>6</v>
      </c>
      <c r="D47" s="110">
        <v>4</v>
      </c>
      <c r="E47" s="110">
        <v>0</v>
      </c>
      <c r="F47" s="110">
        <v>2</v>
      </c>
      <c r="G47" s="110">
        <v>12</v>
      </c>
      <c r="H47" s="110">
        <v>10</v>
      </c>
      <c r="I47" s="110">
        <v>2</v>
      </c>
      <c r="J47" s="110">
        <v>12</v>
      </c>
      <c r="K47" s="110">
        <v>2</v>
      </c>
      <c r="L47" s="110">
        <v>11.9</v>
      </c>
      <c r="M47" s="110">
        <v>9.6</v>
      </c>
      <c r="N47" s="110">
        <v>2.2999999999999998</v>
      </c>
      <c r="O47" s="110">
        <v>0.38</v>
      </c>
      <c r="P47" s="85" t="s">
        <v>46</v>
      </c>
      <c r="Q47" s="112">
        <v>41252</v>
      </c>
      <c r="R47" s="114" t="s">
        <v>3392</v>
      </c>
      <c r="S47" s="116" t="s">
        <v>84</v>
      </c>
      <c r="T47" s="103"/>
      <c r="U47" s="2"/>
      <c r="V47" s="2"/>
    </row>
    <row r="48" spans="1:22">
      <c r="A48" s="125"/>
      <c r="B48" s="109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89"/>
      <c r="Q48" s="113"/>
      <c r="R48" s="115"/>
      <c r="S48" s="117"/>
      <c r="T48" s="104"/>
      <c r="U48" s="2"/>
      <c r="V48" s="2"/>
    </row>
    <row r="49" spans="1:22">
      <c r="A49" s="125"/>
      <c r="B49" s="109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85" t="s">
        <v>46</v>
      </c>
      <c r="Q49" s="113"/>
      <c r="R49" s="115"/>
      <c r="S49" s="117"/>
      <c r="T49" s="104"/>
      <c r="U49" s="2"/>
      <c r="V49" s="2"/>
    </row>
    <row r="50" spans="1:22">
      <c r="A50" s="125"/>
      <c r="B50" s="109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89"/>
      <c r="Q50" s="113"/>
      <c r="R50" s="115"/>
      <c r="S50" s="117"/>
      <c r="T50" s="104"/>
      <c r="U50" s="2"/>
      <c r="V50" s="2"/>
    </row>
    <row r="51" spans="1:22">
      <c r="A51" s="125"/>
      <c r="B51" s="109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85" t="s">
        <v>48</v>
      </c>
      <c r="Q51" s="113"/>
      <c r="R51" s="115"/>
      <c r="S51" s="117"/>
      <c r="T51" s="104"/>
      <c r="U51" s="2"/>
      <c r="V51" s="2"/>
    </row>
    <row r="52" spans="1:22">
      <c r="A52" s="125"/>
      <c r="B52" s="109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89"/>
      <c r="Q52" s="113"/>
      <c r="R52" s="115"/>
      <c r="S52" s="117"/>
      <c r="T52" s="104"/>
      <c r="U52" s="2"/>
      <c r="V52" s="2"/>
    </row>
    <row r="53" spans="1:22">
      <c r="A53" s="125"/>
      <c r="B53" s="109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85" t="s">
        <v>46</v>
      </c>
      <c r="Q53" s="113"/>
      <c r="R53" s="115"/>
      <c r="S53" s="117"/>
      <c r="T53" s="104"/>
    </row>
    <row r="54" spans="1:22">
      <c r="A54" s="125"/>
      <c r="B54" s="109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89"/>
      <c r="Q54" s="113"/>
      <c r="R54" s="115"/>
      <c r="S54" s="117"/>
      <c r="T54" s="104"/>
    </row>
    <row r="55" spans="1:22">
      <c r="A55" s="126"/>
      <c r="B55" s="122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83" t="s">
        <v>46</v>
      </c>
      <c r="Q55" s="119"/>
      <c r="R55" s="123"/>
      <c r="S55" s="120"/>
      <c r="T55" s="105"/>
    </row>
    <row r="56" spans="1:22">
      <c r="A56" s="124">
        <v>7</v>
      </c>
      <c r="B56" s="108" t="s">
        <v>2783</v>
      </c>
      <c r="C56" s="110">
        <v>6</v>
      </c>
      <c r="D56" s="110">
        <v>3</v>
      </c>
      <c r="E56" s="110">
        <v>1</v>
      </c>
      <c r="F56" s="110">
        <v>2</v>
      </c>
      <c r="G56" s="110">
        <v>11</v>
      </c>
      <c r="H56" s="110">
        <v>10</v>
      </c>
      <c r="I56" s="110">
        <v>1</v>
      </c>
      <c r="J56" s="110">
        <v>10</v>
      </c>
      <c r="K56" s="110">
        <v>1.67</v>
      </c>
      <c r="L56" s="110">
        <v>9</v>
      </c>
      <c r="M56" s="110">
        <v>13.3</v>
      </c>
      <c r="N56" s="110">
        <v>-4.3</v>
      </c>
      <c r="O56" s="110">
        <v>-0.72</v>
      </c>
      <c r="P56" s="85" t="s">
        <v>46</v>
      </c>
      <c r="Q56" s="112">
        <v>62463</v>
      </c>
      <c r="R56" s="116" t="s">
        <v>3911</v>
      </c>
      <c r="S56" s="116" t="s">
        <v>120</v>
      </c>
      <c r="T56" s="103"/>
    </row>
    <row r="57" spans="1:22">
      <c r="A57" s="125"/>
      <c r="B57" s="109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89"/>
      <c r="Q57" s="113"/>
      <c r="R57" s="117"/>
      <c r="S57" s="117"/>
      <c r="T57" s="104"/>
    </row>
    <row r="58" spans="1:22">
      <c r="A58" s="125"/>
      <c r="B58" s="109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85" t="s">
        <v>46</v>
      </c>
      <c r="Q58" s="113"/>
      <c r="R58" s="117"/>
      <c r="S58" s="117"/>
      <c r="T58" s="104"/>
    </row>
    <row r="59" spans="1:22">
      <c r="A59" s="125"/>
      <c r="B59" s="109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89"/>
      <c r="Q59" s="113"/>
      <c r="R59" s="117"/>
      <c r="S59" s="117"/>
      <c r="T59" s="104"/>
    </row>
    <row r="60" spans="1:22">
      <c r="A60" s="125"/>
      <c r="B60" s="109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85" t="s">
        <v>46</v>
      </c>
      <c r="Q60" s="113"/>
      <c r="R60" s="117"/>
      <c r="S60" s="117"/>
      <c r="T60" s="104"/>
    </row>
    <row r="61" spans="1:22">
      <c r="A61" s="125"/>
      <c r="B61" s="109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89"/>
      <c r="Q61" s="113"/>
      <c r="R61" s="117"/>
      <c r="S61" s="117"/>
      <c r="T61" s="104"/>
    </row>
    <row r="62" spans="1:22">
      <c r="A62" s="125"/>
      <c r="B62" s="109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85" t="s">
        <v>48</v>
      </c>
      <c r="Q62" s="113"/>
      <c r="R62" s="117"/>
      <c r="S62" s="117"/>
      <c r="T62" s="104"/>
    </row>
    <row r="63" spans="1:22">
      <c r="A63" s="125"/>
      <c r="B63" s="109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89"/>
      <c r="Q63" s="113"/>
      <c r="R63" s="117"/>
      <c r="S63" s="117"/>
      <c r="T63" s="104"/>
    </row>
    <row r="64" spans="1:22">
      <c r="A64" s="126"/>
      <c r="B64" s="122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83" t="s">
        <v>48</v>
      </c>
      <c r="Q64" s="119"/>
      <c r="R64" s="120"/>
      <c r="S64" s="120"/>
      <c r="T64" s="105"/>
    </row>
    <row r="65" spans="1:20">
      <c r="A65" s="124">
        <v>8</v>
      </c>
      <c r="B65" s="108" t="s">
        <v>2773</v>
      </c>
      <c r="C65" s="110">
        <v>6</v>
      </c>
      <c r="D65" s="110">
        <v>3</v>
      </c>
      <c r="E65" s="110">
        <v>0</v>
      </c>
      <c r="F65" s="110">
        <v>3</v>
      </c>
      <c r="G65" s="110">
        <v>16</v>
      </c>
      <c r="H65" s="110">
        <v>7</v>
      </c>
      <c r="I65" s="110">
        <v>9</v>
      </c>
      <c r="J65" s="110">
        <v>9</v>
      </c>
      <c r="K65" s="110">
        <v>1.5</v>
      </c>
      <c r="L65" s="110">
        <v>12.1</v>
      </c>
      <c r="M65" s="110">
        <v>6.4</v>
      </c>
      <c r="N65" s="110">
        <v>5.8</v>
      </c>
      <c r="O65" s="110">
        <v>0.96</v>
      </c>
      <c r="P65" s="85" t="s">
        <v>48</v>
      </c>
      <c r="Q65" s="112">
        <v>52030</v>
      </c>
      <c r="R65" s="116" t="s">
        <v>3912</v>
      </c>
      <c r="S65" s="116" t="s">
        <v>68</v>
      </c>
      <c r="T65" s="103"/>
    </row>
    <row r="66" spans="1:20">
      <c r="A66" s="125"/>
      <c r="B66" s="109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89"/>
      <c r="Q66" s="113"/>
      <c r="R66" s="117"/>
      <c r="S66" s="117"/>
      <c r="T66" s="104"/>
    </row>
    <row r="67" spans="1:20">
      <c r="A67" s="125"/>
      <c r="B67" s="109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85" t="s">
        <v>48</v>
      </c>
      <c r="Q67" s="113"/>
      <c r="R67" s="117"/>
      <c r="S67" s="117"/>
      <c r="T67" s="104"/>
    </row>
    <row r="68" spans="1:20">
      <c r="A68" s="125"/>
      <c r="B68" s="109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89"/>
      <c r="Q68" s="113"/>
      <c r="R68" s="117"/>
      <c r="S68" s="117"/>
      <c r="T68" s="104"/>
    </row>
    <row r="69" spans="1:20">
      <c r="A69" s="125"/>
      <c r="B69" s="109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85" t="s">
        <v>48</v>
      </c>
      <c r="Q69" s="113"/>
      <c r="R69" s="117"/>
      <c r="S69" s="117"/>
      <c r="T69" s="104"/>
    </row>
    <row r="70" spans="1:20">
      <c r="A70" s="125"/>
      <c r="B70" s="109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89"/>
      <c r="Q70" s="113"/>
      <c r="R70" s="117"/>
      <c r="S70" s="117"/>
      <c r="T70" s="104"/>
    </row>
    <row r="71" spans="1:20">
      <c r="A71" s="125"/>
      <c r="B71" s="109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85" t="s">
        <v>46</v>
      </c>
      <c r="Q71" s="113"/>
      <c r="R71" s="117"/>
      <c r="S71" s="117"/>
      <c r="T71" s="104"/>
    </row>
    <row r="72" spans="1:20">
      <c r="A72" s="125"/>
      <c r="B72" s="109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89"/>
      <c r="Q72" s="113"/>
      <c r="R72" s="117"/>
      <c r="S72" s="117"/>
      <c r="T72" s="104"/>
    </row>
    <row r="73" spans="1:20">
      <c r="A73" s="126"/>
      <c r="B73" s="122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83" t="s">
        <v>46</v>
      </c>
      <c r="Q73" s="119"/>
      <c r="R73" s="120"/>
      <c r="S73" s="120"/>
      <c r="T73" s="105"/>
    </row>
    <row r="74" spans="1:20">
      <c r="A74" s="124">
        <v>9</v>
      </c>
      <c r="B74" s="108" t="s">
        <v>2779</v>
      </c>
      <c r="C74" s="110">
        <v>6</v>
      </c>
      <c r="D74" s="110">
        <v>3</v>
      </c>
      <c r="E74" s="110">
        <v>0</v>
      </c>
      <c r="F74" s="110">
        <v>3</v>
      </c>
      <c r="G74" s="110">
        <v>7</v>
      </c>
      <c r="H74" s="110">
        <v>10</v>
      </c>
      <c r="I74" s="110">
        <v>-3</v>
      </c>
      <c r="J74" s="110">
        <v>9</v>
      </c>
      <c r="K74" s="110">
        <v>1.5</v>
      </c>
      <c r="L74" s="110">
        <v>9.9</v>
      </c>
      <c r="M74" s="110">
        <v>10.199999999999999</v>
      </c>
      <c r="N74" s="110">
        <v>-0.3</v>
      </c>
      <c r="O74" s="110">
        <v>-0.05</v>
      </c>
      <c r="P74" s="85" t="s">
        <v>48</v>
      </c>
      <c r="Q74" s="112">
        <v>73515</v>
      </c>
      <c r="R74" s="116" t="s">
        <v>3913</v>
      </c>
      <c r="S74" s="116" t="s">
        <v>2721</v>
      </c>
      <c r="T74" s="103"/>
    </row>
    <row r="75" spans="1:20">
      <c r="A75" s="125"/>
      <c r="B75" s="109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89"/>
      <c r="Q75" s="113"/>
      <c r="R75" s="117"/>
      <c r="S75" s="117"/>
      <c r="T75" s="104"/>
    </row>
    <row r="76" spans="1:20">
      <c r="A76" s="125"/>
      <c r="B76" s="109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85" t="s">
        <v>46</v>
      </c>
      <c r="Q76" s="113"/>
      <c r="R76" s="117"/>
      <c r="S76" s="117"/>
      <c r="T76" s="104"/>
    </row>
    <row r="77" spans="1:20">
      <c r="A77" s="125"/>
      <c r="B77" s="109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89"/>
      <c r="Q77" s="113"/>
      <c r="R77" s="117"/>
      <c r="S77" s="117"/>
      <c r="T77" s="104"/>
    </row>
    <row r="78" spans="1:20">
      <c r="A78" s="125"/>
      <c r="B78" s="109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85" t="s">
        <v>48</v>
      </c>
      <c r="Q78" s="113"/>
      <c r="R78" s="117"/>
      <c r="S78" s="117"/>
      <c r="T78" s="104"/>
    </row>
    <row r="79" spans="1:20">
      <c r="A79" s="125"/>
      <c r="B79" s="109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89"/>
      <c r="Q79" s="113"/>
      <c r="R79" s="117"/>
      <c r="S79" s="117"/>
      <c r="T79" s="104"/>
    </row>
    <row r="80" spans="1:20">
      <c r="A80" s="125"/>
      <c r="B80" s="109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85" t="s">
        <v>48</v>
      </c>
      <c r="Q80" s="113"/>
      <c r="R80" s="117"/>
      <c r="S80" s="117"/>
      <c r="T80" s="104"/>
    </row>
    <row r="81" spans="1:20">
      <c r="A81" s="125"/>
      <c r="B81" s="109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89"/>
      <c r="Q81" s="113"/>
      <c r="R81" s="117"/>
      <c r="S81" s="117"/>
      <c r="T81" s="104"/>
    </row>
    <row r="82" spans="1:20">
      <c r="A82" s="126"/>
      <c r="B82" s="122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83" t="s">
        <v>46</v>
      </c>
      <c r="Q82" s="119"/>
      <c r="R82" s="120"/>
      <c r="S82" s="120"/>
      <c r="T82" s="105"/>
    </row>
    <row r="83" spans="1:20">
      <c r="A83" s="124">
        <v>10</v>
      </c>
      <c r="B83" s="108" t="s">
        <v>2777</v>
      </c>
      <c r="C83" s="110">
        <v>6</v>
      </c>
      <c r="D83" s="110">
        <v>2</v>
      </c>
      <c r="E83" s="110">
        <v>2</v>
      </c>
      <c r="F83" s="110">
        <v>2</v>
      </c>
      <c r="G83" s="110">
        <v>6</v>
      </c>
      <c r="H83" s="110">
        <v>7</v>
      </c>
      <c r="I83" s="110">
        <v>-1</v>
      </c>
      <c r="J83" s="110">
        <v>8</v>
      </c>
      <c r="K83" s="110">
        <v>1.33</v>
      </c>
      <c r="L83" s="110">
        <v>7.2</v>
      </c>
      <c r="M83" s="110">
        <v>8.3000000000000007</v>
      </c>
      <c r="N83" s="110">
        <v>-1</v>
      </c>
      <c r="O83" s="110">
        <v>-0.17</v>
      </c>
      <c r="P83" s="85" t="s">
        <v>48</v>
      </c>
      <c r="Q83" s="112">
        <v>16310</v>
      </c>
      <c r="R83" s="116" t="s">
        <v>3393</v>
      </c>
      <c r="S83" s="116" t="s">
        <v>372</v>
      </c>
      <c r="T83" s="103"/>
    </row>
    <row r="84" spans="1:20">
      <c r="A84" s="125"/>
      <c r="B84" s="109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89"/>
      <c r="Q84" s="113"/>
      <c r="R84" s="117"/>
      <c r="S84" s="117"/>
      <c r="T84" s="104"/>
    </row>
    <row r="85" spans="1:20">
      <c r="A85" s="125"/>
      <c r="B85" s="109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85" t="s">
        <v>47</v>
      </c>
      <c r="Q85" s="113"/>
      <c r="R85" s="117"/>
      <c r="S85" s="117"/>
      <c r="T85" s="104"/>
    </row>
    <row r="86" spans="1:20">
      <c r="A86" s="125"/>
      <c r="B86" s="109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89"/>
      <c r="Q86" s="113"/>
      <c r="R86" s="117"/>
      <c r="S86" s="117"/>
      <c r="T86" s="104"/>
    </row>
    <row r="87" spans="1:20">
      <c r="A87" s="125"/>
      <c r="B87" s="109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85" t="s">
        <v>46</v>
      </c>
      <c r="Q87" s="113"/>
      <c r="R87" s="117"/>
      <c r="S87" s="117"/>
      <c r="T87" s="104"/>
    </row>
    <row r="88" spans="1:20">
      <c r="A88" s="125"/>
      <c r="B88" s="109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89"/>
      <c r="Q88" s="113"/>
      <c r="R88" s="117"/>
      <c r="S88" s="117"/>
      <c r="T88" s="104"/>
    </row>
    <row r="89" spans="1:20">
      <c r="A89" s="125"/>
      <c r="B89" s="109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85" t="s">
        <v>48</v>
      </c>
      <c r="Q89" s="113"/>
      <c r="R89" s="117"/>
      <c r="S89" s="117"/>
      <c r="T89" s="104"/>
    </row>
    <row r="90" spans="1:20">
      <c r="A90" s="125"/>
      <c r="B90" s="109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89"/>
      <c r="Q90" s="113"/>
      <c r="R90" s="117"/>
      <c r="S90" s="117"/>
      <c r="T90" s="104"/>
    </row>
    <row r="91" spans="1:20">
      <c r="A91" s="126"/>
      <c r="B91" s="122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83" t="s">
        <v>47</v>
      </c>
      <c r="Q91" s="119"/>
      <c r="R91" s="120"/>
      <c r="S91" s="120"/>
      <c r="T91" s="105"/>
    </row>
    <row r="92" spans="1:20">
      <c r="A92" s="124">
        <v>11</v>
      </c>
      <c r="B92" s="108" t="s">
        <v>2778</v>
      </c>
      <c r="C92" s="110">
        <v>6</v>
      </c>
      <c r="D92" s="110">
        <v>2</v>
      </c>
      <c r="E92" s="110">
        <v>2</v>
      </c>
      <c r="F92" s="110">
        <v>2</v>
      </c>
      <c r="G92" s="110">
        <v>5</v>
      </c>
      <c r="H92" s="110">
        <v>10</v>
      </c>
      <c r="I92" s="110">
        <v>-5</v>
      </c>
      <c r="J92" s="110">
        <v>8</v>
      </c>
      <c r="K92" s="110">
        <v>1.33</v>
      </c>
      <c r="L92" s="110">
        <v>5.4</v>
      </c>
      <c r="M92" s="110">
        <v>13.1</v>
      </c>
      <c r="N92" s="110">
        <v>-7.6</v>
      </c>
      <c r="O92" s="110">
        <v>-1.27</v>
      </c>
      <c r="P92" s="85" t="s">
        <v>48</v>
      </c>
      <c r="Q92" s="112">
        <v>24352</v>
      </c>
      <c r="R92" s="114" t="s">
        <v>3199</v>
      </c>
      <c r="S92" s="116" t="s">
        <v>76</v>
      </c>
      <c r="T92" s="103"/>
    </row>
    <row r="93" spans="1:20">
      <c r="A93" s="125"/>
      <c r="B93" s="109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89"/>
      <c r="Q93" s="113"/>
      <c r="R93" s="115"/>
      <c r="S93" s="117"/>
      <c r="T93" s="104"/>
    </row>
    <row r="94" spans="1:20">
      <c r="A94" s="125"/>
      <c r="B94" s="109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85" t="s">
        <v>47</v>
      </c>
      <c r="Q94" s="113"/>
      <c r="R94" s="115"/>
      <c r="S94" s="117"/>
      <c r="T94" s="104"/>
    </row>
    <row r="95" spans="1:20">
      <c r="A95" s="125"/>
      <c r="B95" s="109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89"/>
      <c r="Q95" s="113"/>
      <c r="R95" s="115"/>
      <c r="S95" s="117"/>
      <c r="T95" s="104"/>
    </row>
    <row r="96" spans="1:20">
      <c r="A96" s="125"/>
      <c r="B96" s="109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85" t="s">
        <v>48</v>
      </c>
      <c r="Q96" s="113"/>
      <c r="R96" s="115"/>
      <c r="S96" s="117"/>
      <c r="T96" s="104"/>
    </row>
    <row r="97" spans="1:20">
      <c r="A97" s="125"/>
      <c r="B97" s="109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89"/>
      <c r="Q97" s="113"/>
      <c r="R97" s="115"/>
      <c r="S97" s="117"/>
      <c r="T97" s="104"/>
    </row>
    <row r="98" spans="1:20">
      <c r="A98" s="125"/>
      <c r="B98" s="109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85" t="s">
        <v>46</v>
      </c>
      <c r="Q98" s="113"/>
      <c r="R98" s="115"/>
      <c r="S98" s="117"/>
      <c r="T98" s="104"/>
    </row>
    <row r="99" spans="1:20">
      <c r="A99" s="125"/>
      <c r="B99" s="109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89"/>
      <c r="Q99" s="113"/>
      <c r="R99" s="115"/>
      <c r="S99" s="117"/>
      <c r="T99" s="104"/>
    </row>
    <row r="100" spans="1:20">
      <c r="A100" s="126"/>
      <c r="B100" s="122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83" t="s">
        <v>47</v>
      </c>
      <c r="Q100" s="119"/>
      <c r="R100" s="123"/>
      <c r="S100" s="120"/>
      <c r="T100" s="105"/>
    </row>
    <row r="101" spans="1:20">
      <c r="A101" s="124">
        <v>12</v>
      </c>
      <c r="B101" s="108" t="s">
        <v>2786</v>
      </c>
      <c r="C101" s="110">
        <v>6</v>
      </c>
      <c r="D101" s="110">
        <v>2</v>
      </c>
      <c r="E101" s="110">
        <v>1</v>
      </c>
      <c r="F101" s="110">
        <v>3</v>
      </c>
      <c r="G101" s="110">
        <v>7</v>
      </c>
      <c r="H101" s="110">
        <v>9</v>
      </c>
      <c r="I101" s="110">
        <v>-2</v>
      </c>
      <c r="J101" s="110">
        <v>7</v>
      </c>
      <c r="K101" s="110">
        <v>1.17</v>
      </c>
      <c r="L101" s="110">
        <v>6.3</v>
      </c>
      <c r="M101" s="110">
        <v>8.3000000000000007</v>
      </c>
      <c r="N101" s="110">
        <v>-2</v>
      </c>
      <c r="O101" s="110">
        <v>-0.34</v>
      </c>
      <c r="P101" s="85" t="s">
        <v>46</v>
      </c>
      <c r="Q101" s="112">
        <v>29195</v>
      </c>
      <c r="R101" s="116" t="s">
        <v>3007</v>
      </c>
      <c r="S101" s="116" t="s">
        <v>379</v>
      </c>
      <c r="T101" s="103"/>
    </row>
    <row r="102" spans="1:20">
      <c r="A102" s="125"/>
      <c r="B102" s="109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89"/>
      <c r="Q102" s="113"/>
      <c r="R102" s="117"/>
      <c r="S102" s="117"/>
      <c r="T102" s="104"/>
    </row>
    <row r="103" spans="1:20">
      <c r="A103" s="125"/>
      <c r="B103" s="109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85" t="s">
        <v>48</v>
      </c>
      <c r="Q103" s="113"/>
      <c r="R103" s="117"/>
      <c r="S103" s="117"/>
      <c r="T103" s="104"/>
    </row>
    <row r="104" spans="1:20">
      <c r="A104" s="125"/>
      <c r="B104" s="109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89"/>
      <c r="Q104" s="113"/>
      <c r="R104" s="117"/>
      <c r="S104" s="117"/>
      <c r="T104" s="104"/>
    </row>
    <row r="105" spans="1:20">
      <c r="A105" s="125"/>
      <c r="B105" s="109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85" t="s">
        <v>46</v>
      </c>
      <c r="Q105" s="113"/>
      <c r="R105" s="117"/>
      <c r="S105" s="117"/>
      <c r="T105" s="104"/>
    </row>
    <row r="106" spans="1:20">
      <c r="A106" s="125"/>
      <c r="B106" s="109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89"/>
      <c r="Q106" s="113"/>
      <c r="R106" s="117"/>
      <c r="S106" s="117"/>
      <c r="T106" s="104"/>
    </row>
    <row r="107" spans="1:20">
      <c r="A107" s="125"/>
      <c r="B107" s="109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85" t="s">
        <v>47</v>
      </c>
      <c r="Q107" s="113"/>
      <c r="R107" s="117"/>
      <c r="S107" s="117"/>
      <c r="T107" s="104"/>
    </row>
    <row r="108" spans="1:20">
      <c r="A108" s="125"/>
      <c r="B108" s="109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89"/>
      <c r="Q108" s="113"/>
      <c r="R108" s="117"/>
      <c r="S108" s="117"/>
      <c r="T108" s="104"/>
    </row>
    <row r="109" spans="1:20">
      <c r="A109" s="126"/>
      <c r="B109" s="122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83" t="s">
        <v>48</v>
      </c>
      <c r="Q109" s="119"/>
      <c r="R109" s="120"/>
      <c r="S109" s="120"/>
      <c r="T109" s="105"/>
    </row>
    <row r="110" spans="1:20">
      <c r="A110" s="124">
        <v>13</v>
      </c>
      <c r="B110" s="108" t="s">
        <v>2781</v>
      </c>
      <c r="C110" s="110">
        <v>6</v>
      </c>
      <c r="D110" s="110">
        <v>1</v>
      </c>
      <c r="E110" s="110">
        <v>3</v>
      </c>
      <c r="F110" s="110">
        <v>2</v>
      </c>
      <c r="G110" s="110">
        <v>9</v>
      </c>
      <c r="H110" s="110">
        <v>9</v>
      </c>
      <c r="I110" s="110">
        <v>0</v>
      </c>
      <c r="J110" s="110">
        <v>6</v>
      </c>
      <c r="K110" s="110">
        <v>1</v>
      </c>
      <c r="L110" s="110">
        <v>11.2</v>
      </c>
      <c r="M110" s="110">
        <v>7.9</v>
      </c>
      <c r="N110" s="110">
        <v>3.3</v>
      </c>
      <c r="O110" s="110">
        <v>0.55000000000000004</v>
      </c>
      <c r="P110" s="85" t="s">
        <v>46</v>
      </c>
      <c r="Q110" s="112">
        <v>12759</v>
      </c>
      <c r="R110" s="116" t="s">
        <v>3198</v>
      </c>
      <c r="S110" s="116" t="s">
        <v>2696</v>
      </c>
      <c r="T110" s="103"/>
    </row>
    <row r="111" spans="1:20">
      <c r="A111" s="125"/>
      <c r="B111" s="109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89"/>
      <c r="Q111" s="113"/>
      <c r="R111" s="117"/>
      <c r="S111" s="117"/>
      <c r="T111" s="104"/>
    </row>
    <row r="112" spans="1:20">
      <c r="A112" s="125"/>
      <c r="B112" s="109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85" t="s">
        <v>47</v>
      </c>
      <c r="Q112" s="113"/>
      <c r="R112" s="117"/>
      <c r="S112" s="117"/>
      <c r="T112" s="104"/>
    </row>
    <row r="113" spans="1:20">
      <c r="A113" s="125"/>
      <c r="B113" s="109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89"/>
      <c r="Q113" s="113"/>
      <c r="R113" s="117"/>
      <c r="S113" s="117"/>
      <c r="T113" s="104"/>
    </row>
    <row r="114" spans="1:20">
      <c r="A114" s="125"/>
      <c r="B114" s="109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85" t="s">
        <v>47</v>
      </c>
      <c r="Q114" s="113"/>
      <c r="R114" s="117"/>
      <c r="S114" s="117"/>
      <c r="T114" s="104"/>
    </row>
    <row r="115" spans="1:20">
      <c r="A115" s="125"/>
      <c r="B115" s="109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89"/>
      <c r="Q115" s="113"/>
      <c r="R115" s="117"/>
      <c r="S115" s="117"/>
      <c r="T115" s="104"/>
    </row>
    <row r="116" spans="1:20">
      <c r="A116" s="125"/>
      <c r="B116" s="109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85" t="s">
        <v>48</v>
      </c>
      <c r="Q116" s="113"/>
      <c r="R116" s="117"/>
      <c r="S116" s="117"/>
      <c r="T116" s="104"/>
    </row>
    <row r="117" spans="1:20">
      <c r="A117" s="125"/>
      <c r="B117" s="109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89"/>
      <c r="Q117" s="113"/>
      <c r="R117" s="117"/>
      <c r="S117" s="117"/>
      <c r="T117" s="104"/>
    </row>
    <row r="118" spans="1:20">
      <c r="A118" s="126"/>
      <c r="B118" s="122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83" t="s">
        <v>48</v>
      </c>
      <c r="Q118" s="119"/>
      <c r="R118" s="120"/>
      <c r="S118" s="120"/>
      <c r="T118" s="105"/>
    </row>
    <row r="119" spans="1:20">
      <c r="A119" s="124">
        <v>14</v>
      </c>
      <c r="B119" s="108" t="s">
        <v>2785</v>
      </c>
      <c r="C119" s="110">
        <v>6</v>
      </c>
      <c r="D119" s="110">
        <v>1</v>
      </c>
      <c r="E119" s="110">
        <v>2</v>
      </c>
      <c r="F119" s="110">
        <v>3</v>
      </c>
      <c r="G119" s="110">
        <v>5</v>
      </c>
      <c r="H119" s="110">
        <v>6</v>
      </c>
      <c r="I119" s="110">
        <v>-1</v>
      </c>
      <c r="J119" s="110">
        <v>5</v>
      </c>
      <c r="K119" s="110">
        <v>0.83</v>
      </c>
      <c r="L119" s="110">
        <v>11.5</v>
      </c>
      <c r="M119" s="110">
        <v>6.3</v>
      </c>
      <c r="N119" s="110">
        <v>5.2</v>
      </c>
      <c r="O119" s="110">
        <v>0.87</v>
      </c>
      <c r="P119" s="85" t="s">
        <v>48</v>
      </c>
      <c r="Q119" s="112">
        <v>39877</v>
      </c>
      <c r="R119" s="116" t="s">
        <v>3006</v>
      </c>
      <c r="S119" s="116" t="s">
        <v>74</v>
      </c>
      <c r="T119" s="103"/>
    </row>
    <row r="120" spans="1:20">
      <c r="A120" s="125"/>
      <c r="B120" s="109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89"/>
      <c r="Q120" s="113"/>
      <c r="R120" s="117"/>
      <c r="S120" s="117"/>
      <c r="T120" s="104"/>
    </row>
    <row r="121" spans="1:20">
      <c r="A121" s="125"/>
      <c r="B121" s="109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85" t="s">
        <v>46</v>
      </c>
      <c r="Q121" s="113"/>
      <c r="R121" s="117"/>
      <c r="S121" s="117"/>
      <c r="T121" s="104"/>
    </row>
    <row r="122" spans="1:20">
      <c r="A122" s="125"/>
      <c r="B122" s="109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89"/>
      <c r="Q122" s="113"/>
      <c r="R122" s="117"/>
      <c r="S122" s="117"/>
      <c r="T122" s="104"/>
    </row>
    <row r="123" spans="1:20">
      <c r="A123" s="125"/>
      <c r="B123" s="109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85" t="s">
        <v>48</v>
      </c>
      <c r="Q123" s="113"/>
      <c r="R123" s="117"/>
      <c r="S123" s="117"/>
      <c r="T123" s="104"/>
    </row>
    <row r="124" spans="1:20">
      <c r="A124" s="125"/>
      <c r="B124" s="109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89"/>
      <c r="Q124" s="113"/>
      <c r="R124" s="117"/>
      <c r="S124" s="117"/>
      <c r="T124" s="104"/>
    </row>
    <row r="125" spans="1:20">
      <c r="A125" s="125"/>
      <c r="B125" s="109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85" t="s">
        <v>47</v>
      </c>
      <c r="Q125" s="113"/>
      <c r="R125" s="117"/>
      <c r="S125" s="117"/>
      <c r="T125" s="104"/>
    </row>
    <row r="126" spans="1:20">
      <c r="A126" s="125"/>
      <c r="B126" s="109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89"/>
      <c r="Q126" s="113"/>
      <c r="R126" s="117"/>
      <c r="S126" s="117"/>
      <c r="T126" s="104"/>
    </row>
    <row r="127" spans="1:20">
      <c r="A127" s="126"/>
      <c r="B127" s="122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83" t="s">
        <v>48</v>
      </c>
      <c r="Q127" s="119"/>
      <c r="R127" s="120"/>
      <c r="S127" s="120"/>
      <c r="T127" s="105"/>
    </row>
    <row r="128" spans="1:20">
      <c r="A128" s="124">
        <v>15</v>
      </c>
      <c r="B128" s="108" t="s">
        <v>2787</v>
      </c>
      <c r="C128" s="110">
        <v>6</v>
      </c>
      <c r="D128" s="110">
        <v>1</v>
      </c>
      <c r="E128" s="110">
        <v>1</v>
      </c>
      <c r="F128" s="110">
        <v>4</v>
      </c>
      <c r="G128" s="110">
        <v>5</v>
      </c>
      <c r="H128" s="110">
        <v>10</v>
      </c>
      <c r="I128" s="110">
        <v>-5</v>
      </c>
      <c r="J128" s="110">
        <v>4</v>
      </c>
      <c r="K128" s="110">
        <v>0.67</v>
      </c>
      <c r="L128" s="110">
        <v>9.4</v>
      </c>
      <c r="M128" s="110">
        <v>8.6999999999999993</v>
      </c>
      <c r="N128" s="110">
        <v>0.7</v>
      </c>
      <c r="O128" s="110">
        <v>0.12</v>
      </c>
      <c r="P128" s="85" t="s">
        <v>48</v>
      </c>
      <c r="Q128" s="112">
        <v>39336</v>
      </c>
      <c r="R128" s="116" t="s">
        <v>3914</v>
      </c>
      <c r="S128" s="116" t="s">
        <v>97</v>
      </c>
      <c r="T128" s="103"/>
    </row>
    <row r="129" spans="1:20">
      <c r="A129" s="125"/>
      <c r="B129" s="109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89"/>
      <c r="Q129" s="113"/>
      <c r="R129" s="117"/>
      <c r="S129" s="117"/>
      <c r="T129" s="104"/>
    </row>
    <row r="130" spans="1:20">
      <c r="A130" s="125"/>
      <c r="B130" s="109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85" t="s">
        <v>48</v>
      </c>
      <c r="Q130" s="113"/>
      <c r="R130" s="117"/>
      <c r="S130" s="117"/>
      <c r="T130" s="104"/>
    </row>
    <row r="131" spans="1:20">
      <c r="A131" s="125"/>
      <c r="B131" s="109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89"/>
      <c r="Q131" s="113"/>
      <c r="R131" s="117"/>
      <c r="S131" s="117"/>
      <c r="T131" s="104"/>
    </row>
    <row r="132" spans="1:20">
      <c r="A132" s="125"/>
      <c r="B132" s="109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85" t="s">
        <v>47</v>
      </c>
      <c r="Q132" s="113"/>
      <c r="R132" s="117"/>
      <c r="S132" s="117"/>
      <c r="T132" s="104"/>
    </row>
    <row r="133" spans="1:20">
      <c r="A133" s="125"/>
      <c r="B133" s="109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89"/>
      <c r="Q133" s="113"/>
      <c r="R133" s="117"/>
      <c r="S133" s="117"/>
      <c r="T133" s="104"/>
    </row>
    <row r="134" spans="1:20">
      <c r="A134" s="125"/>
      <c r="B134" s="109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85" t="s">
        <v>48</v>
      </c>
      <c r="Q134" s="113"/>
      <c r="R134" s="117"/>
      <c r="S134" s="117"/>
      <c r="T134" s="104"/>
    </row>
    <row r="135" spans="1:20">
      <c r="A135" s="125"/>
      <c r="B135" s="109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89"/>
      <c r="Q135" s="113"/>
      <c r="R135" s="117"/>
      <c r="S135" s="117"/>
      <c r="T135" s="104"/>
    </row>
    <row r="136" spans="1:20">
      <c r="A136" s="126"/>
      <c r="B136" s="122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83" t="s">
        <v>46</v>
      </c>
      <c r="Q136" s="119"/>
      <c r="R136" s="120"/>
      <c r="S136" s="120"/>
      <c r="T136" s="105"/>
    </row>
    <row r="137" spans="1:20">
      <c r="A137" s="124">
        <v>16</v>
      </c>
      <c r="B137" s="108" t="s">
        <v>2789</v>
      </c>
      <c r="C137" s="110">
        <v>6</v>
      </c>
      <c r="D137" s="110">
        <v>1</v>
      </c>
      <c r="E137" s="110">
        <v>1</v>
      </c>
      <c r="F137" s="110">
        <v>4</v>
      </c>
      <c r="G137" s="110">
        <v>6</v>
      </c>
      <c r="H137" s="110">
        <v>12</v>
      </c>
      <c r="I137" s="110">
        <v>-6</v>
      </c>
      <c r="J137" s="110">
        <v>4</v>
      </c>
      <c r="K137" s="110">
        <v>0.67</v>
      </c>
      <c r="L137" s="110">
        <v>7.7</v>
      </c>
      <c r="M137" s="110">
        <v>12.5</v>
      </c>
      <c r="N137" s="110">
        <v>-4.8</v>
      </c>
      <c r="O137" s="110">
        <v>-0.79</v>
      </c>
      <c r="P137" s="85" t="s">
        <v>48</v>
      </c>
      <c r="Q137" s="112">
        <v>31287</v>
      </c>
      <c r="R137" s="116" t="s">
        <v>3394</v>
      </c>
      <c r="S137" s="116" t="s">
        <v>94</v>
      </c>
      <c r="T137" s="103"/>
    </row>
    <row r="138" spans="1:20">
      <c r="A138" s="125"/>
      <c r="B138" s="109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89"/>
      <c r="Q138" s="113"/>
      <c r="R138" s="117"/>
      <c r="S138" s="117"/>
      <c r="T138" s="104"/>
    </row>
    <row r="139" spans="1:20">
      <c r="A139" s="125"/>
      <c r="B139" s="109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85" t="s">
        <v>46</v>
      </c>
      <c r="Q139" s="113"/>
      <c r="R139" s="117"/>
      <c r="S139" s="117"/>
      <c r="T139" s="104"/>
    </row>
    <row r="140" spans="1:20">
      <c r="A140" s="125"/>
      <c r="B140" s="109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89"/>
      <c r="Q140" s="113"/>
      <c r="R140" s="117"/>
      <c r="S140" s="117"/>
      <c r="T140" s="104"/>
    </row>
    <row r="141" spans="1:20">
      <c r="A141" s="125"/>
      <c r="B141" s="109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85" t="s">
        <v>48</v>
      </c>
      <c r="Q141" s="113"/>
      <c r="R141" s="117"/>
      <c r="S141" s="117"/>
      <c r="T141" s="104"/>
    </row>
    <row r="142" spans="1:20">
      <c r="A142" s="125"/>
      <c r="B142" s="109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89"/>
      <c r="Q142" s="113"/>
      <c r="R142" s="117"/>
      <c r="S142" s="117"/>
      <c r="T142" s="104"/>
    </row>
    <row r="143" spans="1:20">
      <c r="A143" s="125"/>
      <c r="B143" s="109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85" t="s">
        <v>48</v>
      </c>
      <c r="Q143" s="113"/>
      <c r="R143" s="117"/>
      <c r="S143" s="117"/>
      <c r="T143" s="104"/>
    </row>
    <row r="144" spans="1:20">
      <c r="A144" s="125"/>
      <c r="B144" s="109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89"/>
      <c r="Q144" s="113"/>
      <c r="R144" s="117"/>
      <c r="S144" s="117"/>
      <c r="T144" s="104"/>
    </row>
    <row r="145" spans="1:20">
      <c r="A145" s="126"/>
      <c r="B145" s="122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83" t="s">
        <v>47</v>
      </c>
      <c r="Q145" s="119"/>
      <c r="R145" s="120"/>
      <c r="S145" s="120"/>
      <c r="T145" s="105"/>
    </row>
    <row r="146" spans="1:20">
      <c r="A146" s="124">
        <v>17</v>
      </c>
      <c r="B146" s="108" t="s">
        <v>2784</v>
      </c>
      <c r="C146" s="110">
        <v>6</v>
      </c>
      <c r="D146" s="110">
        <v>0</v>
      </c>
      <c r="E146" s="110">
        <v>3</v>
      </c>
      <c r="F146" s="110">
        <v>3</v>
      </c>
      <c r="G146" s="110">
        <v>5</v>
      </c>
      <c r="H146" s="110">
        <v>11</v>
      </c>
      <c r="I146" s="110">
        <v>-6</v>
      </c>
      <c r="J146" s="110">
        <v>3</v>
      </c>
      <c r="K146" s="110">
        <v>0.5</v>
      </c>
      <c r="L146" s="110">
        <v>7.5</v>
      </c>
      <c r="M146" s="110">
        <v>12.8</v>
      </c>
      <c r="N146" s="110">
        <v>-5.3</v>
      </c>
      <c r="O146" s="110">
        <v>-0.88</v>
      </c>
      <c r="P146" s="85" t="s">
        <v>48</v>
      </c>
      <c r="Q146" s="112">
        <v>10744</v>
      </c>
      <c r="R146" s="116" t="s">
        <v>3915</v>
      </c>
      <c r="S146" s="116" t="s">
        <v>274</v>
      </c>
      <c r="T146" s="103"/>
    </row>
    <row r="147" spans="1:20">
      <c r="A147" s="125"/>
      <c r="B147" s="109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89"/>
      <c r="Q147" s="113"/>
      <c r="R147" s="117"/>
      <c r="S147" s="117"/>
      <c r="T147" s="104"/>
    </row>
    <row r="148" spans="1:20">
      <c r="A148" s="125"/>
      <c r="B148" s="109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85" t="s">
        <v>48</v>
      </c>
      <c r="Q148" s="113"/>
      <c r="R148" s="117"/>
      <c r="S148" s="117"/>
      <c r="T148" s="104"/>
    </row>
    <row r="149" spans="1:20">
      <c r="A149" s="125"/>
      <c r="B149" s="109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89"/>
      <c r="Q149" s="113"/>
      <c r="R149" s="117"/>
      <c r="S149" s="117"/>
      <c r="T149" s="104"/>
    </row>
    <row r="150" spans="1:20">
      <c r="A150" s="125"/>
      <c r="B150" s="109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85" t="s">
        <v>47</v>
      </c>
      <c r="Q150" s="113"/>
      <c r="R150" s="117"/>
      <c r="S150" s="117"/>
      <c r="T150" s="104"/>
    </row>
    <row r="151" spans="1:20">
      <c r="A151" s="125"/>
      <c r="B151" s="109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89"/>
      <c r="Q151" s="113"/>
      <c r="R151" s="117"/>
      <c r="S151" s="117"/>
      <c r="T151" s="104"/>
    </row>
    <row r="152" spans="1:20">
      <c r="A152" s="125"/>
      <c r="B152" s="109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85" t="s">
        <v>47</v>
      </c>
      <c r="Q152" s="113"/>
      <c r="R152" s="117"/>
      <c r="S152" s="117"/>
      <c r="T152" s="104"/>
    </row>
    <row r="153" spans="1:20">
      <c r="A153" s="125"/>
      <c r="B153" s="109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89"/>
      <c r="Q153" s="113"/>
      <c r="R153" s="117"/>
      <c r="S153" s="117"/>
      <c r="T153" s="104"/>
    </row>
    <row r="154" spans="1:20">
      <c r="A154" s="126"/>
      <c r="B154" s="122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83" t="s">
        <v>48</v>
      </c>
      <c r="Q154" s="119"/>
      <c r="R154" s="120"/>
      <c r="S154" s="120"/>
      <c r="T154" s="105"/>
    </row>
    <row r="155" spans="1:20">
      <c r="A155" s="106">
        <v>18</v>
      </c>
      <c r="B155" s="108" t="s">
        <v>2790</v>
      </c>
      <c r="C155" s="110">
        <v>5</v>
      </c>
      <c r="D155" s="110">
        <v>0</v>
      </c>
      <c r="E155" s="110">
        <v>1</v>
      </c>
      <c r="F155" s="110">
        <v>4</v>
      </c>
      <c r="G155" s="110">
        <v>3</v>
      </c>
      <c r="H155" s="110">
        <v>11</v>
      </c>
      <c r="I155" s="110">
        <v>-8</v>
      </c>
      <c r="J155" s="110">
        <v>1</v>
      </c>
      <c r="K155" s="110">
        <v>0.2</v>
      </c>
      <c r="L155" s="110">
        <v>6.5</v>
      </c>
      <c r="M155" s="110">
        <v>8.8000000000000007</v>
      </c>
      <c r="N155" s="110">
        <v>-2.2999999999999998</v>
      </c>
      <c r="O155" s="110">
        <v>-0.45</v>
      </c>
      <c r="P155" s="85" t="s">
        <v>48</v>
      </c>
      <c r="Q155" s="112">
        <v>10848</v>
      </c>
      <c r="R155" s="116" t="s">
        <v>3916</v>
      </c>
      <c r="S155" s="116" t="s">
        <v>2707</v>
      </c>
      <c r="T155" s="103"/>
    </row>
    <row r="156" spans="1:20">
      <c r="A156" s="107"/>
      <c r="B156" s="109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89"/>
      <c r="Q156" s="113"/>
      <c r="R156" s="117"/>
      <c r="S156" s="117"/>
      <c r="T156" s="104"/>
    </row>
    <row r="157" spans="1:20">
      <c r="A157" s="107"/>
      <c r="B157" s="109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85" t="s">
        <v>48</v>
      </c>
      <c r="Q157" s="113"/>
      <c r="R157" s="117"/>
      <c r="S157" s="117"/>
      <c r="T157" s="104"/>
    </row>
    <row r="158" spans="1:20">
      <c r="A158" s="107"/>
      <c r="B158" s="109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89"/>
      <c r="Q158" s="113"/>
      <c r="R158" s="117"/>
      <c r="S158" s="117"/>
      <c r="T158" s="104"/>
    </row>
    <row r="159" spans="1:20">
      <c r="A159" s="107"/>
      <c r="B159" s="109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85" t="s">
        <v>48</v>
      </c>
      <c r="Q159" s="113"/>
      <c r="R159" s="117"/>
      <c r="S159" s="117"/>
      <c r="T159" s="104"/>
    </row>
    <row r="160" spans="1:20">
      <c r="A160" s="107"/>
      <c r="B160" s="109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89"/>
      <c r="Q160" s="113"/>
      <c r="R160" s="117"/>
      <c r="S160" s="117"/>
      <c r="T160" s="104"/>
    </row>
    <row r="161" spans="1:20">
      <c r="A161" s="107"/>
      <c r="B161" s="109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85" t="s">
        <v>48</v>
      </c>
      <c r="Q161" s="113"/>
      <c r="R161" s="117"/>
      <c r="S161" s="117"/>
      <c r="T161" s="104"/>
    </row>
    <row r="162" spans="1:20">
      <c r="A162" s="107"/>
      <c r="B162" s="109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89"/>
      <c r="Q162" s="113"/>
      <c r="R162" s="117"/>
      <c r="S162" s="117"/>
      <c r="T162" s="104"/>
    </row>
    <row r="163" spans="1:20">
      <c r="A163" s="121"/>
      <c r="B163" s="122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83" t="s">
        <v>47</v>
      </c>
      <c r="Q163" s="119"/>
      <c r="R163" s="120"/>
      <c r="S163" s="120"/>
      <c r="T163" s="105"/>
    </row>
    <row r="164" spans="1:20">
      <c r="A164" s="106">
        <v>19</v>
      </c>
      <c r="B164" s="108" t="s">
        <v>2791</v>
      </c>
      <c r="C164" s="110">
        <v>5</v>
      </c>
      <c r="D164" s="110">
        <v>0</v>
      </c>
      <c r="E164" s="110">
        <v>1</v>
      </c>
      <c r="F164" s="110">
        <v>4</v>
      </c>
      <c r="G164" s="110">
        <v>4</v>
      </c>
      <c r="H164" s="110">
        <v>13</v>
      </c>
      <c r="I164" s="110">
        <v>-9</v>
      </c>
      <c r="J164" s="110">
        <v>1</v>
      </c>
      <c r="K164" s="110">
        <v>0.2</v>
      </c>
      <c r="L164" s="110">
        <v>4</v>
      </c>
      <c r="M164" s="110">
        <v>8.3000000000000007</v>
      </c>
      <c r="N164" s="110">
        <v>-4.3</v>
      </c>
      <c r="O164" s="110">
        <v>-0.86</v>
      </c>
      <c r="P164" s="85" t="s">
        <v>48</v>
      </c>
      <c r="Q164" s="112">
        <v>16228</v>
      </c>
      <c r="R164" s="116" t="s">
        <v>3200</v>
      </c>
      <c r="S164" s="116" t="s">
        <v>2733</v>
      </c>
      <c r="T164" s="103"/>
    </row>
    <row r="165" spans="1:20">
      <c r="A165" s="107"/>
      <c r="B165" s="109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89"/>
      <c r="Q165" s="113"/>
      <c r="R165" s="117"/>
      <c r="S165" s="117"/>
      <c r="T165" s="104"/>
    </row>
    <row r="166" spans="1:20">
      <c r="A166" s="107"/>
      <c r="B166" s="109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85" t="s">
        <v>48</v>
      </c>
      <c r="Q166" s="113"/>
      <c r="R166" s="117"/>
      <c r="S166" s="117"/>
      <c r="T166" s="104"/>
    </row>
    <row r="167" spans="1:20">
      <c r="A167" s="107"/>
      <c r="B167" s="109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89"/>
      <c r="Q167" s="113"/>
      <c r="R167" s="117"/>
      <c r="S167" s="117"/>
      <c r="T167" s="104"/>
    </row>
    <row r="168" spans="1:20">
      <c r="A168" s="107"/>
      <c r="B168" s="109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85" t="s">
        <v>48</v>
      </c>
      <c r="Q168" s="113"/>
      <c r="R168" s="117"/>
      <c r="S168" s="117"/>
      <c r="T168" s="104"/>
    </row>
    <row r="169" spans="1:20">
      <c r="A169" s="107"/>
      <c r="B169" s="109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89"/>
      <c r="Q169" s="113"/>
      <c r="R169" s="117"/>
      <c r="S169" s="117"/>
      <c r="T169" s="104"/>
    </row>
    <row r="170" spans="1:20">
      <c r="A170" s="107"/>
      <c r="B170" s="109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85" t="s">
        <v>47</v>
      </c>
      <c r="Q170" s="113"/>
      <c r="R170" s="117"/>
      <c r="S170" s="117"/>
      <c r="T170" s="104"/>
    </row>
    <row r="171" spans="1:20">
      <c r="A171" s="107"/>
      <c r="B171" s="109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89"/>
      <c r="Q171" s="113"/>
      <c r="R171" s="117"/>
      <c r="S171" s="117"/>
      <c r="T171" s="104"/>
    </row>
    <row r="172" spans="1:20">
      <c r="A172" s="121"/>
      <c r="B172" s="122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83" t="s">
        <v>48</v>
      </c>
      <c r="Q172" s="119"/>
      <c r="R172" s="120"/>
      <c r="S172" s="120"/>
      <c r="T172" s="105"/>
    </row>
    <row r="173" spans="1:20">
      <c r="A173" s="106">
        <v>20</v>
      </c>
      <c r="B173" s="108" t="s">
        <v>2788</v>
      </c>
      <c r="C173" s="110">
        <v>6</v>
      </c>
      <c r="D173" s="110">
        <v>0</v>
      </c>
      <c r="E173" s="110">
        <v>1</v>
      </c>
      <c r="F173" s="110">
        <v>5</v>
      </c>
      <c r="G173" s="110">
        <v>5</v>
      </c>
      <c r="H173" s="110">
        <v>17</v>
      </c>
      <c r="I173" s="110">
        <v>-12</v>
      </c>
      <c r="J173" s="110">
        <v>1</v>
      </c>
      <c r="K173" s="110">
        <v>0.17</v>
      </c>
      <c r="L173" s="110">
        <v>4.5</v>
      </c>
      <c r="M173" s="110">
        <v>15.3</v>
      </c>
      <c r="N173" s="110">
        <v>-10.8</v>
      </c>
      <c r="O173" s="110">
        <v>-1.8</v>
      </c>
      <c r="P173" s="85" t="s">
        <v>48</v>
      </c>
      <c r="Q173" s="112">
        <v>23414</v>
      </c>
      <c r="R173" s="116" t="s">
        <v>3395</v>
      </c>
      <c r="S173" s="116" t="s">
        <v>2697</v>
      </c>
      <c r="T173" s="103"/>
    </row>
    <row r="174" spans="1:20">
      <c r="A174" s="107"/>
      <c r="B174" s="109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89"/>
      <c r="Q174" s="113"/>
      <c r="R174" s="117"/>
      <c r="S174" s="117"/>
      <c r="T174" s="104"/>
    </row>
    <row r="175" spans="1:20">
      <c r="A175" s="107"/>
      <c r="B175" s="109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85" t="s">
        <v>48</v>
      </c>
      <c r="Q175" s="113"/>
      <c r="R175" s="117"/>
      <c r="S175" s="117"/>
      <c r="T175" s="104"/>
    </row>
    <row r="176" spans="1:20">
      <c r="A176" s="107"/>
      <c r="B176" s="109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89"/>
      <c r="Q176" s="113"/>
      <c r="R176" s="117"/>
      <c r="S176" s="117"/>
      <c r="T176" s="104"/>
    </row>
    <row r="177" spans="1:20">
      <c r="A177" s="107"/>
      <c r="B177" s="109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85" t="s">
        <v>47</v>
      </c>
      <c r="Q177" s="113"/>
      <c r="R177" s="117"/>
      <c r="S177" s="117"/>
      <c r="T177" s="104"/>
    </row>
    <row r="178" spans="1:20">
      <c r="A178" s="107"/>
      <c r="B178" s="109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89"/>
      <c r="Q178" s="113"/>
      <c r="R178" s="117"/>
      <c r="S178" s="117"/>
      <c r="T178" s="104"/>
    </row>
    <row r="179" spans="1:20">
      <c r="A179" s="107"/>
      <c r="B179" s="109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85" t="s">
        <v>48</v>
      </c>
      <c r="Q179" s="113"/>
      <c r="R179" s="117"/>
      <c r="S179" s="117"/>
      <c r="T179" s="104"/>
    </row>
    <row r="180" spans="1:20">
      <c r="A180" s="107"/>
      <c r="B180" s="109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89"/>
      <c r="Q180" s="113"/>
      <c r="R180" s="117"/>
      <c r="S180" s="117"/>
      <c r="T180" s="104"/>
    </row>
    <row r="181" spans="1:20">
      <c r="A181" s="107"/>
      <c r="B181" s="109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85" t="s">
        <v>48</v>
      </c>
      <c r="Q181" s="113"/>
      <c r="R181" s="117"/>
      <c r="S181" s="117"/>
      <c r="T181" s="104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E56:E64"/>
    <mergeCell ref="F56:F64"/>
    <mergeCell ref="G56:G64"/>
    <mergeCell ref="H56:H64"/>
    <mergeCell ref="I56:I64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R164:R172"/>
    <mergeCell ref="S164:S172"/>
  </mergeCells>
  <hyperlinks>
    <hyperlink ref="B2" r:id="rId1" display="https://fbref.com/en/squads/b8fd03ef/Manchester-City-Stats" xr:uid="{82A1F1F1-94B6-4CAD-A880-DF0E8E459E71}"/>
    <hyperlink ref="P2" r:id="rId2" display="https://fbref.com/en/matches/0b8f50a5/Manchester-City-Newcastle-United-August-19-2023-Premier-League" xr:uid="{C4A9AAC0-6200-4FA5-A410-92DC04D335A0}"/>
    <hyperlink ref="P4" r:id="rId3" display="https://fbref.com/en/matches/0844ff10/Sheffield-United-Manchester-City-August-27-2023-Premier-League" xr:uid="{CB2F90CC-1CF9-4C1A-9DAC-FC0B8E73E9C5}"/>
    <hyperlink ref="P6" r:id="rId4" display="https://fbref.com/en/matches/88066bdf/Manchester-City-Fulham-September-2-2023-Premier-League" xr:uid="{2FF19877-3DF0-4EF7-B594-CF719C845F68}"/>
    <hyperlink ref="P8" r:id="rId5" display="https://fbref.com/en/matches/64c0a6e2/West-Ham-United-Manchester-City-September-16-2023-Premier-League" xr:uid="{E68D0F7C-D188-4864-A76E-0CA34FAFEEF2}"/>
    <hyperlink ref="P10" r:id="rId6" display="https://fbref.com/en/matches/5dc7e234/Manchester-City-Nottingham-Forest-September-23-2023-Premier-League" xr:uid="{7540D421-4940-44F9-A045-2B8B501318CF}"/>
    <hyperlink ref="R2" r:id="rId7" display="https://fbref.com/en/players/1f44ac21/Erling-Haaland" xr:uid="{03A5E095-BC30-419F-95D8-B2D5D535E4AD}"/>
    <hyperlink ref="S2" r:id="rId8" display="https://fbref.com/en/players/3bb7b8b4/Ederson" xr:uid="{D64763CF-FADB-4D51-939A-C4C7363D873D}"/>
    <hyperlink ref="B11" r:id="rId9" display="https://fbref.com/en/squads/822bd0ba/Liverpool-Stats" xr:uid="{F195446E-3CF3-4CE7-BC51-6AAF5876176D}"/>
    <hyperlink ref="P11" r:id="rId10" display="https://fbref.com/en/matches/80bebdbb/Liverpool-Bournemouth-August-19-2023-Premier-League" xr:uid="{653D21B0-0C01-4970-85E0-6ACFD2D9BEBF}"/>
    <hyperlink ref="P13" r:id="rId11" display="https://fbref.com/en/matches/b31156ab/Newcastle-United-Liverpool-August-27-2023-Premier-League" xr:uid="{88E2E4F5-6E65-4A31-965D-C1032E61F986}"/>
    <hyperlink ref="P15" r:id="rId12" display="https://fbref.com/en/matches/bdbc722e/Liverpool-Aston-Villa-September-3-2023-Premier-League" xr:uid="{3BA27037-B9E6-4A11-A14B-10A408733FEF}"/>
    <hyperlink ref="P17" r:id="rId13" display="https://fbref.com/en/matches/38daebd2/Wolverhampton-Wanderers-Liverpool-September-16-2023-Premier-League" xr:uid="{E0D1BF24-A76E-4C18-B6A6-85984668B909}"/>
    <hyperlink ref="P19" r:id="rId14" display="https://fbref.com/en/matches/90adf8b3/Liverpool-West-Ham-United-September-24-2023-Premier-League" xr:uid="{5C7B5C69-280A-47E4-B00E-0B547733FC38}"/>
    <hyperlink ref="S11" r:id="rId15" display="https://fbref.com/en/players/7a2e46a8/Alisson" xr:uid="{3C547C87-F51B-4B00-BAC9-6D851ED98555}"/>
    <hyperlink ref="B20" r:id="rId16" display="https://fbref.com/en/squads/d07537b9/Brighton-and-Hove-Albion-Stats" xr:uid="{D62EF9F6-5181-4F1B-8F28-0401E02695C8}"/>
    <hyperlink ref="P20" r:id="rId17" display="https://fbref.com/en/matches/d7c606ec/Wolverhampton-Wanderers-Brighton-and-Hove-Albion-August-19-2023-Premier-League" xr:uid="{4B11AB50-224E-4117-8DCA-E85580FA2465}"/>
    <hyperlink ref="P22" r:id="rId18" display="https://fbref.com/en/matches/ba68d60c/Brighton-and-Hove-Albion-West-Ham-United-August-26-2023-Premier-League" xr:uid="{10754329-127E-4938-B168-14D50E56E2A0}"/>
    <hyperlink ref="P24" r:id="rId19" display="https://fbref.com/en/matches/4f754e0a/Brighton-and-Hove-Albion-Newcastle-United-September-2-2023-Premier-League" xr:uid="{579DFD95-0874-4F87-98AB-B7E939F0609A}"/>
    <hyperlink ref="P26" r:id="rId20" display="https://fbref.com/en/matches/ddcf2857/Manchester-United-Brighton-and-Hove-Albion-September-16-2023-Premier-League" xr:uid="{D6B5687F-7C46-4A8E-B3AF-7AE742436917}"/>
    <hyperlink ref="P28" r:id="rId21" display="https://fbref.com/en/matches/5593f16c/Brighton-and-Hove-Albion-Bournemouth-September-24-2023-Premier-League" xr:uid="{4F6770B2-78A4-405F-85B3-7E159BF7C42C}"/>
    <hyperlink ref="R20" r:id="rId22" display="https://fbref.com/en/players/4596da74/Evan-Ferguson" xr:uid="{0E9691B1-47F6-4A18-9D9F-B25CA6610B15}"/>
    <hyperlink ref="B29" r:id="rId23" display="https://fbref.com/en/squads/361ca564/Tottenham-Hotspur-Stats" xr:uid="{9F369400-2DDD-42A4-8F42-3DDEF026D71F}"/>
    <hyperlink ref="P29" r:id="rId24" display="https://fbref.com/en/matches/4bb62251/Tottenham-Hotspur-Manchester-United-August-19-2023-Premier-League" xr:uid="{3A3DF072-F3D6-46DD-AB82-F03D52B3A16C}"/>
    <hyperlink ref="P31" r:id="rId25" display="https://fbref.com/en/matches/f49c4ad2/Bournemouth-Tottenham-Hotspur-August-26-2023-Premier-League" xr:uid="{88A72377-4516-4A26-AEC5-D0447C4466ED}"/>
    <hyperlink ref="P33" r:id="rId26" display="https://fbref.com/en/matches/f1786fb8/Burnley-Tottenham-Hotspur-September-2-2023-Premier-League" xr:uid="{BA54D5C9-1F8A-4290-98BC-E2CDFCD0BE3B}"/>
    <hyperlink ref="P35" r:id="rId27" display="https://fbref.com/en/matches/e56e96e1/Tottenham-Hotspur-Sheffield-United-September-16-2023-Premier-League" xr:uid="{145515F5-0E6F-4D91-80BD-AD1150C4DA86}"/>
    <hyperlink ref="P37" r:id="rId28" display="https://fbref.com/en/matches/08947a10/North-London-Derby-Arsenal-Tottenham-Hotspur-September-24-2023-Premier-League" xr:uid="{43526FC4-4E0B-4BC9-A410-588B98D86875}"/>
    <hyperlink ref="R29" r:id="rId29" display="https://fbref.com/en/players/92e7e919/Son-Heung-min" xr:uid="{638E9A08-ED8F-464A-ABFE-22FB91B98EB2}"/>
    <hyperlink ref="S29" r:id="rId30" display="https://fbref.com/en/players/77d6fd4d/Guglielmo-Vicario" xr:uid="{BBAE3804-F2A0-47DB-B47C-6045A3C87987}"/>
    <hyperlink ref="B38" r:id="rId31" display="https://fbref.com/en/squads/18bb7c10/Arsenal-Stats" xr:uid="{EC1A0139-3BF3-49D8-8C9B-58C1EC5DF4C7}"/>
    <hyperlink ref="P38" r:id="rId32" display="https://fbref.com/en/matches/3b5ecd36/Crystal-Palace-Arsenal-August-21-2023-Premier-League" xr:uid="{0855AB70-629D-4E6A-A40C-2F5DF436698A}"/>
    <hyperlink ref="P40" r:id="rId33" display="https://fbref.com/en/matches/d8f8f8ad/Arsenal-Fulham-August-26-2023-Premier-League" xr:uid="{4FE66B2A-AAFD-4BA2-A81F-35747F3012CF}"/>
    <hyperlink ref="P42" r:id="rId34" display="https://fbref.com/en/matches/74125d47/Arsenal-Manchester-United-September-3-2023-Premier-League" xr:uid="{A1C1B674-4E10-46B2-839C-66F284E7FCA3}"/>
    <hyperlink ref="P44" r:id="rId35" display="https://fbref.com/en/matches/b1278924/Everton-Arsenal-September-17-2023-Premier-League" xr:uid="{BA0CD309-9A28-4B98-81FC-9B5CC6AAF838}"/>
    <hyperlink ref="P46" r:id="rId36" display="https://fbref.com/en/matches/08947a10/North-London-Derby-Arsenal-Tottenham-Hotspur-September-24-2023-Premier-League" xr:uid="{506FD858-8BB4-4083-B5E7-65529D28187E}"/>
    <hyperlink ref="R38" r:id="rId37" display="https://fbref.com/en/players/bc7dc64d/Bukayo-Saka" xr:uid="{2ED4C5F0-FE87-4E7B-829E-D58C16040E2A}"/>
    <hyperlink ref="S38" r:id="rId38" display="https://fbref.com/en/players/466fb2c5/Aaron-Ramsdale" xr:uid="{1A3E7AC9-15CB-4896-9D27-E62636C3C97C}"/>
    <hyperlink ref="B47" r:id="rId39" display="https://fbref.com/en/squads/8602292d/Aston-Villa-Stats" xr:uid="{B614C6D3-A4FB-4749-9063-1C06975B299E}"/>
    <hyperlink ref="P47" r:id="rId40" display="https://fbref.com/en/matches/959b558d/Aston-Villa-Everton-August-20-2023-Premier-League" xr:uid="{7E536207-BF3F-4FE3-88C0-B9167331A0AA}"/>
    <hyperlink ref="P49" r:id="rId41" display="https://fbref.com/en/matches/b66a7def/Burnley-Aston-Villa-August-27-2023-Premier-League" xr:uid="{C3F727F7-8616-4B19-8CCE-FE3EDBE8C461}"/>
    <hyperlink ref="P51" r:id="rId42" display="https://fbref.com/en/matches/bdbc722e/Liverpool-Aston-Villa-September-3-2023-Premier-League" xr:uid="{A7A4878A-F7D1-4C74-8102-AE2690ED0206}"/>
    <hyperlink ref="P53" r:id="rId43" display="https://fbref.com/en/matches/bc77340e/Aston-Villa-Crystal-Palace-September-16-2023-Premier-League" xr:uid="{6AA2847D-1A86-4733-8A82-1143DF22F4A4}"/>
    <hyperlink ref="P55" r:id="rId44" display="https://fbref.com/en/matches/7d2c5e05/Chelsea-Aston-Villa-September-24-2023-Premier-League" xr:uid="{509F3550-70AF-4FF4-858A-EFFF87032232}"/>
    <hyperlink ref="S47" r:id="rId45" display="https://fbref.com/en/players/7956236f/Emiliano-Martinez" xr:uid="{6B99C2F0-6ACE-474C-936D-052F4F61706B}"/>
    <hyperlink ref="B56" r:id="rId46" display="https://fbref.com/en/squads/7c21e445/West-Ham-United-Stats" xr:uid="{A0057FBF-5744-4EA5-9F7A-EC32C959F2DA}"/>
    <hyperlink ref="P56" r:id="rId47" display="https://fbref.com/en/matches/44b9a07c/West-Ham-United-Chelsea-August-20-2023-Premier-League" xr:uid="{9BED4967-0758-438B-94DE-958EA723A931}"/>
    <hyperlink ref="P58" r:id="rId48" display="https://fbref.com/en/matches/ba68d60c/Brighton-and-Hove-Albion-West-Ham-United-August-26-2023-Premier-League" xr:uid="{D9D2ECC3-469B-43EB-A6B8-66524D104BB8}"/>
    <hyperlink ref="P60" r:id="rId49" display="https://fbref.com/en/matches/e929e225/Luton-Town-West-Ham-United-September-1-2023-Premier-League" xr:uid="{F462BD12-7A6D-4FF9-A432-BE3ECE836BB9}"/>
    <hyperlink ref="P62" r:id="rId50" display="https://fbref.com/en/matches/64c0a6e2/West-Ham-United-Manchester-City-September-16-2023-Premier-League" xr:uid="{672F41EB-426E-44EB-9787-3887ED40E618}"/>
    <hyperlink ref="P64" r:id="rId51" display="https://fbref.com/en/matches/90adf8b3/Liverpool-West-Ham-United-September-24-2023-Premier-League" xr:uid="{92521C66-0B20-45D3-A780-08FB315C7424}"/>
    <hyperlink ref="R56" r:id="rId52" display="https://fbref.com/en/players/79c84d1c/Jarrod-Bowen" xr:uid="{753CE9F4-8442-4CD5-A320-781ED262CB98}"/>
    <hyperlink ref="S56" r:id="rId53" display="https://fbref.com/en/players/2f965a72/Alphonse-Areola" xr:uid="{0491CE75-6FB3-413B-88E0-B73BCB2222BF}"/>
    <hyperlink ref="B65" r:id="rId54" display="https://fbref.com/en/squads/b2b47a98/Newcastle-United-Stats" xr:uid="{4B15731E-9416-4E4E-9D0C-29949A764992}"/>
    <hyperlink ref="P65" r:id="rId55" display="https://fbref.com/en/matches/0b8f50a5/Manchester-City-Newcastle-United-August-19-2023-Premier-League" xr:uid="{A04D5810-E656-475C-9F8E-AF194EFF923D}"/>
    <hyperlink ref="P67" r:id="rId56" display="https://fbref.com/en/matches/b31156ab/Newcastle-United-Liverpool-August-27-2023-Premier-League" xr:uid="{F5B77619-D2B5-4333-A1A3-3EAF4C99F046}"/>
    <hyperlink ref="P69" r:id="rId57" display="https://fbref.com/en/matches/4f754e0a/Brighton-and-Hove-Albion-Newcastle-United-September-2-2023-Premier-League" xr:uid="{B2A84C9A-8DBE-46F7-A915-2D5254BCE19C}"/>
    <hyperlink ref="P71" r:id="rId58" display="https://fbref.com/en/matches/71b7e5e2/Newcastle-United-Brentford-September-16-2023-Premier-League" xr:uid="{885DE2F0-EBBA-453D-ABF9-EC45D226B9DF}"/>
    <hyperlink ref="P73" r:id="rId59" display="https://fbref.com/en/matches/cf4fef85/Sheffield-United-Newcastle-United-September-24-2023-Premier-League" xr:uid="{B485536B-5AED-42EC-B2E0-0F77C6F4622E}"/>
    <hyperlink ref="R65" r:id="rId60" display="https://fbref.com/en/players/c596fcb0/Callum-Wilson" xr:uid="{1EE02F4C-7C74-4FB7-8422-85CE0049776C}"/>
    <hyperlink ref="S65" r:id="rId61" display="https://fbref.com/en/players/4b40d9ca/Nick-Pope" xr:uid="{62B68463-516A-4994-9FEB-604B4E7BC9DF}"/>
    <hyperlink ref="B74" r:id="rId62" display="https://fbref.com/en/squads/19538871/Manchester-United-Stats" xr:uid="{EF05FE3A-CDC7-451B-8B5B-0098FCCC5D7C}"/>
    <hyperlink ref="P74" r:id="rId63" display="https://fbref.com/en/matches/4bb62251/Tottenham-Hotspur-Manchester-United-August-19-2023-Premier-League" xr:uid="{AC37FA08-62C1-4EA8-9DCF-E2A77B0B4990}"/>
    <hyperlink ref="P76" r:id="rId64" display="https://fbref.com/en/matches/70d9b1ab/Manchester-United-Nottingham-Forest-August-26-2023-Premier-League" xr:uid="{74CE3FBF-9139-46E9-ACF4-58C9D3A04716}"/>
    <hyperlink ref="P78" r:id="rId65" display="https://fbref.com/en/matches/74125d47/Arsenal-Manchester-United-September-3-2023-Premier-League" xr:uid="{632979D2-7436-4F3A-8506-0B1AB26D9350}"/>
    <hyperlink ref="P80" r:id="rId66" display="https://fbref.com/en/matches/ddcf2857/Manchester-United-Brighton-and-Hove-Albion-September-16-2023-Premier-League" xr:uid="{0F61AB15-D187-4637-A33E-628F5540FD7E}"/>
    <hyperlink ref="P82" r:id="rId67" display="https://fbref.com/en/matches/8e26793d/Burnley-Manchester-United-September-23-2023-Premier-League" xr:uid="{8B5F21F4-9E4E-4EF4-8404-ACA84ECED662}"/>
    <hyperlink ref="R74" r:id="rId68" display="https://fbref.com/en/players/507c7bdf/Bruno-Fernandes" xr:uid="{B92B73C2-9319-47AB-A6DF-D4183C89926E}"/>
    <hyperlink ref="S74" r:id="rId69" display="https://fbref.com/en/players/e9c0c1b2/Andre-Onana" xr:uid="{7972004E-D978-4366-88C5-4A51E352A5BA}"/>
    <hyperlink ref="B83" r:id="rId70" display="https://fbref.com/en/squads/47c64c55/Crystal-Palace-Stats" xr:uid="{A4CD9873-53A6-4767-A1FF-3ADA183BB8C2}"/>
    <hyperlink ref="P83" r:id="rId71" display="https://fbref.com/en/matches/3b5ecd36/Crystal-Palace-Arsenal-August-21-2023-Premier-League" xr:uid="{CDA9859C-A4C5-45F9-9166-B454CC7FC726}"/>
    <hyperlink ref="P85" r:id="rId72" display="https://fbref.com/en/matches/537b2b0b/Brentford-Crystal-Palace-August-26-2023-Premier-League" xr:uid="{FDA5A31E-2FEE-4935-B7E2-98B5FA656159}"/>
    <hyperlink ref="P87" r:id="rId73" display="https://fbref.com/en/matches/f9436d32/Crystal-Palace-Wolverhampton-Wanderers-September-3-2023-Premier-League" xr:uid="{395361C0-203B-4107-8AB4-B517CCD58077}"/>
    <hyperlink ref="P89" r:id="rId74" display="https://fbref.com/en/matches/bc77340e/Aston-Villa-Crystal-Palace-September-16-2023-Premier-League" xr:uid="{4CF26763-234B-42BC-8540-C54AFE64387F}"/>
    <hyperlink ref="P91" r:id="rId75" display="https://fbref.com/en/matches/cf0b2b19/Crystal-Palace-Fulham-September-23-2023-Premier-League" xr:uid="{D6084C22-2811-4C00-9923-215AC5497291}"/>
    <hyperlink ref="R83" r:id="rId76" display="https://fbref.com/en/players/0562b7f1/Odsonne-Edouard" xr:uid="{01958871-C4DE-4A65-B95A-DDA6C93D0296}"/>
    <hyperlink ref="S83" r:id="rId77" display="https://fbref.com/en/players/9e5708be/Sam-Johnstone" xr:uid="{115FAA25-AB8A-4CFF-A656-B065F8DCBC65}"/>
    <hyperlink ref="B92" r:id="rId78" display="https://fbref.com/en/squads/fd962109/Fulham-Stats" xr:uid="{890A2D84-C55B-4A89-82AA-F44065FFC8E4}"/>
    <hyperlink ref="P92" r:id="rId79" display="https://fbref.com/en/matches/46be83af/Fulham-Brentford-August-19-2023-Premier-League" xr:uid="{ED1A9FD1-90CD-46AD-998C-42310C039D00}"/>
    <hyperlink ref="P94" r:id="rId80" display="https://fbref.com/en/matches/d8f8f8ad/Arsenal-Fulham-August-26-2023-Premier-League" xr:uid="{13C4DFBE-771C-452C-B6B5-E1EECF9E9B9F}"/>
    <hyperlink ref="P96" r:id="rId81" display="https://fbref.com/en/matches/88066bdf/Manchester-City-Fulham-September-2-2023-Premier-League" xr:uid="{32C44636-7949-4CB3-82AD-AFBE563F8ABF}"/>
    <hyperlink ref="P98" r:id="rId82" display="https://fbref.com/en/matches/48b1bdc7/Fulham-Luton-Town-September-16-2023-Premier-League" xr:uid="{645C2272-0069-48D3-9AFA-3D72FAF2E000}"/>
    <hyperlink ref="P100" r:id="rId83" display="https://fbref.com/en/matches/cf0b2b19/Crystal-Palace-Fulham-September-23-2023-Premier-League" xr:uid="{6FB1821C-3837-4C3F-AC2F-A9C3A99196D4}"/>
    <hyperlink ref="S92" r:id="rId84" display="https://fbref.com/en/players/2628fd2b/Bernd-Leno" xr:uid="{C2440A1F-3FF5-4532-B05C-72BC519E9E9A}"/>
    <hyperlink ref="B101" r:id="rId85" display="https://fbref.com/en/squads/e4a775cb/Nottingham-Forest-Stats" xr:uid="{B9B9E172-EF7E-4700-AC50-4EDBBFF1D830}"/>
    <hyperlink ref="P101" r:id="rId86" display="https://fbref.com/en/matches/a0a93f71/Nottingham-Forest-Sheffield-United-August-18-2023-Premier-League" xr:uid="{8FE4DE76-BA9C-47D0-9F31-A473F0FC9526}"/>
    <hyperlink ref="P103" r:id="rId87" display="https://fbref.com/en/matches/70d9b1ab/Manchester-United-Nottingham-Forest-August-26-2023-Premier-League" xr:uid="{637CF2E1-42DB-4B64-A73B-96CD338DB882}"/>
    <hyperlink ref="P105" r:id="rId88" display="https://fbref.com/en/matches/44e89d37/Chelsea-Nottingham-Forest-September-2-2023-Premier-League" xr:uid="{CCF596EA-0633-432C-9CC0-56ADAD152651}"/>
    <hyperlink ref="P107" r:id="rId89" display="https://fbref.com/en/matches/ad7ecfad/Nottingham-Forest-Burnley-September-18-2023-Premier-League" xr:uid="{11368270-817F-46D5-9D93-C5044572E8F7}"/>
    <hyperlink ref="P109" r:id="rId90" display="https://fbref.com/en/matches/5dc7e234/Manchester-City-Nottingham-Forest-September-23-2023-Premier-League" xr:uid="{C1262740-65FA-4BE7-8756-9BB2BE89CFF4}"/>
    <hyperlink ref="R101" r:id="rId91" display="https://fbref.com/en/players/e5478b87/Taiwo-Awoniyi" xr:uid="{840A0FE0-1AC1-4222-AE79-7EF13D625BF1}"/>
    <hyperlink ref="S101" r:id="rId92" display="https://fbref.com/en/players/4a51ba65/Matt-Turner" xr:uid="{71577533-FCCD-4C8D-8EE9-15A9DBA42C8E}"/>
    <hyperlink ref="B110" r:id="rId93" display="https://fbref.com/en/squads/cd051869/Brentford-Stats" xr:uid="{30357086-6D86-4833-A466-6C84B4836FA7}"/>
    <hyperlink ref="P110" r:id="rId94" display="https://fbref.com/en/matches/46be83af/Fulham-Brentford-August-19-2023-Premier-League" xr:uid="{B36498A7-2607-4E15-B2BD-7313B639B350}"/>
    <hyperlink ref="P112" r:id="rId95" display="https://fbref.com/en/matches/537b2b0b/Brentford-Crystal-Palace-August-26-2023-Premier-League" xr:uid="{34DABEC2-0855-4997-B541-8610E8CDD7A3}"/>
    <hyperlink ref="P114" r:id="rId96" display="https://fbref.com/en/matches/e2946b10/Brentford-Bournemouth-September-2-2023-Premier-League" xr:uid="{B4BF529F-AEE9-4735-881D-C38C69176F7A}"/>
    <hyperlink ref="P116" r:id="rId97" display="https://fbref.com/en/matches/71b7e5e2/Newcastle-United-Brentford-September-16-2023-Premier-League" xr:uid="{5FAFCBC6-FA7D-4B8F-85D3-8F921EEFA98A}"/>
    <hyperlink ref="P118" r:id="rId98" display="https://fbref.com/en/matches/96681b93/Brentford-Everton-September-23-2023-Premier-League" xr:uid="{BFD65E70-45B2-46B3-9569-C1FB54282868}"/>
    <hyperlink ref="R110" r:id="rId99" display="https://fbref.com/en/players/6afaebf2/Bryan-Mbeumo" xr:uid="{181DD711-8356-4D62-A3F9-82CEF7267142}"/>
    <hyperlink ref="S110" r:id="rId100" display="https://fbref.com/en/players/a92ab7be/Mark-Flekken" xr:uid="{8FFC30FF-B8B4-4757-9FE9-66FA8DDEF7F1}"/>
    <hyperlink ref="B119" r:id="rId101" display="https://fbref.com/en/squads/cff3d9bb/Chelsea-Stats" xr:uid="{9CD717D6-758C-45BF-8CB5-805A07363242}"/>
    <hyperlink ref="P119" r:id="rId102" display="https://fbref.com/en/matches/44b9a07c/West-Ham-United-Chelsea-August-20-2023-Premier-League" xr:uid="{BDB23FBD-33DF-4019-9E25-A11E9C608916}"/>
    <hyperlink ref="P121" r:id="rId103" display="https://fbref.com/en/matches/6bfb9dc0/Chelsea-Luton-Town-August-25-2023-Premier-League" xr:uid="{AB537189-4A52-45DE-B88B-DC5C25CC2E63}"/>
    <hyperlink ref="P123" r:id="rId104" display="https://fbref.com/en/matches/44e89d37/Chelsea-Nottingham-Forest-September-2-2023-Premier-League" xr:uid="{549B25BA-5B25-4066-92C5-632992C9CD1E}"/>
    <hyperlink ref="P125" r:id="rId105" display="https://fbref.com/en/matches/be0cbf88/Bournemouth-Chelsea-September-17-2023-Premier-League" xr:uid="{44AB3B52-4D6B-4271-BAF1-EDCB7C6AE031}"/>
    <hyperlink ref="P127" r:id="rId106" display="https://fbref.com/en/matches/7d2c5e05/Chelsea-Aston-Villa-September-24-2023-Premier-League" xr:uid="{BF85CE6F-A816-4B30-A82C-B75FB48CACD8}"/>
    <hyperlink ref="R119" r:id="rId107" display="https://fbref.com/en/players/b400bde0/Raheem-Sterling" xr:uid="{D3B2814C-CDE3-4DEF-8CFB-C013F6483767}"/>
    <hyperlink ref="S119" r:id="rId108" display="https://fbref.com/en/players/6a713852/Robert-Sanchez" xr:uid="{137F8BF4-6205-4640-A195-FA97070DC279}"/>
    <hyperlink ref="B128" r:id="rId109" display="https://fbref.com/en/squads/d3fd31cc/Everton-Stats" xr:uid="{5DD4EAE0-0666-4127-AEA2-0ADBE317B6C7}"/>
    <hyperlink ref="P128" r:id="rId110" display="https://fbref.com/en/matches/959b558d/Aston-Villa-Everton-August-20-2023-Premier-League" xr:uid="{9990EF1C-F91F-4F08-A379-EC62D093EBB1}"/>
    <hyperlink ref="P130" r:id="rId111" display="https://fbref.com/en/matches/18dfee28/Everton-Wolverhampton-Wanderers-August-26-2023-Premier-League" xr:uid="{2D568101-242A-42AD-9A90-25F2870CC5FB}"/>
    <hyperlink ref="P132" r:id="rId112" display="https://fbref.com/en/matches/87b46bb9/Sheffield-United-Everton-September-2-2023-Premier-League" xr:uid="{DDD9F2C1-66DA-4ABD-BCBE-BEFEA9EC71E8}"/>
    <hyperlink ref="P134" r:id="rId113" display="https://fbref.com/en/matches/b1278924/Everton-Arsenal-September-17-2023-Premier-League" xr:uid="{65A990D0-5700-4352-84F9-A4AAB9FB67DD}"/>
    <hyperlink ref="P136" r:id="rId114" display="https://fbref.com/en/matches/96681b93/Brentford-Everton-September-23-2023-Premier-League" xr:uid="{A46D73C7-28CC-48FF-A511-981EFABCA96F}"/>
    <hyperlink ref="R128" r:id="rId115" display="https://fbref.com/en/players/02b29014/Abdoulaye-Doucoure" xr:uid="{7C3675AE-BC4C-4975-A9F6-7B13FC24BF80}"/>
    <hyperlink ref="S128" r:id="rId116" display="https://fbref.com/en/players/4806ec67/Jordan-Pickford" xr:uid="{714009B9-ECCF-4F6A-9124-01C3787BB0DC}"/>
    <hyperlink ref="B137" r:id="rId117" display="https://fbref.com/en/squads/8cec06e1/Wolverhampton-Wanderers-Stats" xr:uid="{99B09D5A-D371-490F-AC6A-CC0455A97BFF}"/>
    <hyperlink ref="P137" r:id="rId118" display="https://fbref.com/en/matches/d7c606ec/Wolverhampton-Wanderers-Brighton-and-Hove-Albion-August-19-2023-Premier-League" xr:uid="{45F256CF-4D68-41FB-92DD-02DDFC76CC06}"/>
    <hyperlink ref="P139" r:id="rId119" display="https://fbref.com/en/matches/18dfee28/Everton-Wolverhampton-Wanderers-August-26-2023-Premier-League" xr:uid="{225B86C0-2CB9-40A7-B7A4-04F2BC2B425C}"/>
    <hyperlink ref="P141" r:id="rId120" display="https://fbref.com/en/matches/f9436d32/Crystal-Palace-Wolverhampton-Wanderers-September-3-2023-Premier-League" xr:uid="{845AF771-116E-4EDF-9A0D-1293E1C4311D}"/>
    <hyperlink ref="P143" r:id="rId121" display="https://fbref.com/en/matches/38daebd2/Wolverhampton-Wanderers-Liverpool-September-16-2023-Premier-League" xr:uid="{9E47442D-B3FC-4C94-ADB5-ABE87B4E7A07}"/>
    <hyperlink ref="P145" r:id="rId122" display="https://fbref.com/en/matches/76a1421e/Luton-Town-Wolverhampton-Wanderers-September-23-2023-Premier-League" xr:uid="{90C99441-64E7-4837-A7E4-5860B90875FB}"/>
    <hyperlink ref="R137" r:id="rId123" display="https://fbref.com/en/players/169fd162/Hwang-Hee-chan" xr:uid="{30575135-83C8-4559-9960-33D49924089F}"/>
    <hyperlink ref="S137" r:id="rId124" display="https://fbref.com/en/players/903b6e8b/Jose-Sa" xr:uid="{A01E25BB-342E-4629-8FF8-2680674D0908}"/>
    <hyperlink ref="B146" r:id="rId125" display="https://fbref.com/en/squads/4ba7cbea/Bournemouth-Stats" xr:uid="{C8D65E42-5014-4C96-BA4D-C52F392DE340}"/>
    <hyperlink ref="P146" r:id="rId126" display="https://fbref.com/en/matches/80bebdbb/Liverpool-Bournemouth-August-19-2023-Premier-League" xr:uid="{75C2D5D2-BDE8-4D1A-A0EC-11FA86E03281}"/>
    <hyperlink ref="P148" r:id="rId127" display="https://fbref.com/en/matches/f49c4ad2/Bournemouth-Tottenham-Hotspur-August-26-2023-Premier-League" xr:uid="{56865BFB-5DB4-4F90-9067-A0450ADAE3D1}"/>
    <hyperlink ref="P150" r:id="rId128" display="https://fbref.com/en/matches/e2946b10/Brentford-Bournemouth-September-2-2023-Premier-League" xr:uid="{B440032C-5BC7-4F54-B2FF-1FB9EF62FA52}"/>
    <hyperlink ref="P152" r:id="rId129" display="https://fbref.com/en/matches/be0cbf88/Bournemouth-Chelsea-September-17-2023-Premier-League" xr:uid="{8EDB203E-B472-4542-AE0C-963675153511}"/>
    <hyperlink ref="P154" r:id="rId130" display="https://fbref.com/en/matches/5593f16c/Brighton-and-Hove-Albion-Bournemouth-September-24-2023-Premier-League" xr:uid="{56E12AA9-337B-44F1-93A8-3259208986F7}"/>
    <hyperlink ref="R146" r:id="rId131" display="https://fbref.com/en/players/e77dc3b2/Dominic-Solanke" xr:uid="{20483630-0C71-4759-BB12-24944883CB47}"/>
    <hyperlink ref="S146" r:id="rId132" display="https://fbref.com/en/players/a9dc785c/Neto" xr:uid="{58A3ADE6-C32C-4C4E-91B3-39EC3569619D}"/>
    <hyperlink ref="B155" r:id="rId133" display="https://fbref.com/en/squads/e297cd13/Luton-Town-Stats" xr:uid="{19F9FC53-4ADC-481D-A1C3-27742E589D34}"/>
    <hyperlink ref="P155" r:id="rId134" display="https://fbref.com/en/matches/56a137f7/Brighton-and-Hove-Albion-Luton-Town-August-12-2023-Premier-League" xr:uid="{89DEF519-1198-45B4-9EE1-F8C002521C43}"/>
    <hyperlink ref="P157" r:id="rId135" display="https://fbref.com/en/matches/6bfb9dc0/Chelsea-Luton-Town-August-25-2023-Premier-League" xr:uid="{BA6B5915-8AAF-44BC-BF27-1E61928DFC54}"/>
    <hyperlink ref="P159" r:id="rId136" display="https://fbref.com/en/matches/e929e225/Luton-Town-West-Ham-United-September-1-2023-Premier-League" xr:uid="{326D0FAA-FEEC-42F0-A54A-817883D6CC37}"/>
    <hyperlink ref="P161" r:id="rId137" display="https://fbref.com/en/matches/48b1bdc7/Fulham-Luton-Town-September-16-2023-Premier-League" xr:uid="{1147DB22-B49B-438F-A35C-2A88FF15554E}"/>
    <hyperlink ref="P163" r:id="rId138" display="https://fbref.com/en/matches/76a1421e/Luton-Town-Wolverhampton-Wanderers-September-23-2023-Premier-League" xr:uid="{23EE45E1-20AF-4791-A989-4414CC19853F}"/>
    <hyperlink ref="R155" r:id="rId139" display="https://fbref.com/en/players/2da834f1/Carlton-Morris" xr:uid="{F3B11690-4E9A-45CB-89E4-5E1911D8565B}"/>
    <hyperlink ref="S155" r:id="rId140" display="https://fbref.com/en/players/1caa93a5/Thomas-Kaminski" xr:uid="{EFCCFCE6-D785-4411-929D-CA9561320CA2}"/>
    <hyperlink ref="B164" r:id="rId141" display="https://fbref.com/en/squads/943e8050/Burnley-Stats" xr:uid="{D43564FD-FC81-48B7-A27E-61F052FE1827}"/>
    <hyperlink ref="P164" r:id="rId142" display="https://fbref.com/en/matches/3a6836b4/Burnley-Manchester-City-August-11-2023-Premier-League" xr:uid="{8854822C-A772-45B7-B08E-BA2ED7C6EC21}"/>
    <hyperlink ref="P166" r:id="rId143" display="https://fbref.com/en/matches/b66a7def/Burnley-Aston-Villa-August-27-2023-Premier-League" xr:uid="{A16B7082-0D3E-43B9-9B2F-FF227CCE39D1}"/>
    <hyperlink ref="P168" r:id="rId144" display="https://fbref.com/en/matches/f1786fb8/Burnley-Tottenham-Hotspur-September-2-2023-Premier-League" xr:uid="{8401E980-220C-42A9-8DA2-9BA676C7D06E}"/>
    <hyperlink ref="P170" r:id="rId145" display="https://fbref.com/en/matches/ad7ecfad/Nottingham-Forest-Burnley-September-18-2023-Premier-League" xr:uid="{7A25295C-B21E-45C5-A0D4-96A30535303E}"/>
    <hyperlink ref="P172" r:id="rId146" display="https://fbref.com/en/matches/8e26793d/Burnley-Manchester-United-September-23-2023-Premier-League" xr:uid="{36D7F93B-0031-414A-B488-9B8923AAE018}"/>
    <hyperlink ref="R164" r:id="rId147" display="https://fbref.com/en/players/f84a807c/Lyle-Foster" xr:uid="{A3587980-FD3C-4133-B2DE-B0BC6BD7E6B9}"/>
    <hyperlink ref="S164" r:id="rId148" display="https://fbref.com/en/players/259fea27/James-Trafford" xr:uid="{795F971E-2F80-413C-81C3-3FD43AE1CA2F}"/>
    <hyperlink ref="B173" r:id="rId149" display="https://fbref.com/en/squads/1df6b87e/Sheffield-United-Stats" xr:uid="{3596D84F-6E80-4968-A4AF-A3B2205A2FF1}"/>
    <hyperlink ref="P173" r:id="rId150" display="https://fbref.com/en/matches/a0a93f71/Nottingham-Forest-Sheffield-United-August-18-2023-Premier-League" xr:uid="{88A0FB3C-861C-4612-86EC-3E09D199E129}"/>
    <hyperlink ref="P175" r:id="rId151" display="https://fbref.com/en/matches/0844ff10/Sheffield-United-Manchester-City-August-27-2023-Premier-League" xr:uid="{887FDD65-5A76-41F4-9124-27E1E8E7A0EE}"/>
    <hyperlink ref="P177" r:id="rId152" display="https://fbref.com/en/matches/87b46bb9/Sheffield-United-Everton-September-2-2023-Premier-League" xr:uid="{93CD9234-5505-4105-9642-394899B8FAAA}"/>
    <hyperlink ref="P179" r:id="rId153" display="https://fbref.com/en/matches/e56e96e1/Tottenham-Hotspur-Sheffield-United-September-16-2023-Premier-League" xr:uid="{A98B2CE2-FB59-476F-BD9C-F81912272B87}"/>
    <hyperlink ref="P181" r:id="rId154" display="https://fbref.com/en/matches/cf4fef85/Sheffield-United-Newcastle-United-September-24-2023-Premier-League" xr:uid="{E27C9310-7193-41EA-B78D-40723D0E8415}"/>
    <hyperlink ref="R173" r:id="rId155" display="https://fbref.com/en/players/eebacc07/Gustavo-Hamer" xr:uid="{52EF8152-EAC8-4FDA-8778-2DBA5E07E50D}"/>
    <hyperlink ref="S173" r:id="rId156" display="https://fbref.com/en/players/96cf7b61/Wes-Foderingham" xr:uid="{2D9E29EE-178A-4890-8DF2-E792A03272B9}"/>
  </hyperlinks>
  <pageMargins left="0.7" right="0.7" top="0.75" bottom="0.75" header="0.3" footer="0.3"/>
  <pageSetup paperSize="9" orientation="portrait" r:id="rId157"/>
  <drawing r:id="rId15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F2" sqref="F2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2" t="s">
        <v>2881</v>
      </c>
      <c r="N1" s="9" t="s">
        <v>787</v>
      </c>
      <c r="O1" s="6" t="s">
        <v>786</v>
      </c>
      <c r="P1" s="8">
        <v>-0.6</v>
      </c>
      <c r="Q1" s="92" t="s">
        <v>2882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2776</v>
      </c>
      <c r="B2" s="19" t="str">
        <f>[2]TEAMS!$J2</f>
        <v>ARS</v>
      </c>
      <c r="C2" s="17">
        <f>VLOOKUP($A2,Table!$B$1:$C$200,MATCH("MP",Table!$B$1:$C$1,0),0)</f>
        <v>6</v>
      </c>
      <c r="D2" s="17">
        <f>VLOOKUP($A2,Table!$B$1:$M$200,MATCH("xG",Table!$B$1:$M$1,0),0)</f>
        <v>11.1</v>
      </c>
      <c r="E2" s="17">
        <f>VLOOKUP($A2,Table!$B$1:$M$200,MATCH("xGA",Table!$B$1:$M$1,0),0)</f>
        <v>5.5</v>
      </c>
      <c r="F2" s="12">
        <f>(VLOOKUP($A2,Table!$B$1:$M$200,MATCH("xG",Table!$B$1:$V$1,0),0))/(VLOOKUP($A2,Table!$B$1:$M$200,MATCH("MP",Table!$B$1:$V$1,0),0))</f>
        <v>1.8499999999999999</v>
      </c>
      <c r="G2" s="12">
        <f>IFERROR(VLOOKUP(B2,[1]TRANSFER!$E$251:$O$271,MATCH($G$1,[1]TRANSFER!$E$251:$O$251,0),0),0)</f>
        <v>1.86</v>
      </c>
      <c r="H2" s="12">
        <f>(VLOOKUP($A2,Table!$B$1:$M$200,MATCH("xGA",Table!$B$1:$X$1,0),0))/(VLOOKUP($A2,Table!$B$1:$M$200,MATCH("MP",Table!$B$1:$X$1,0),0))</f>
        <v>0.91666666666666663</v>
      </c>
      <c r="I2" s="12">
        <f>IFERROR(VLOOKUP(B2,[1]TRANSFER!$E$251:$O$271,MATCH($I$1,[1]TRANSFER!$E$251:$O$251,0),0),0)</f>
        <v>0.8</v>
      </c>
      <c r="J2" s="12">
        <f>VLOOKUP($A2,Table!$B$1:$O$200,MATCH("xGD/90",Table!$B$1:$O$1,0),0)</f>
        <v>0.94</v>
      </c>
      <c r="K2" s="12">
        <f>IF([1]INFO!$B$24=1,$G$22-G2,$F$22-F2)</f>
        <v>-0.26975000000000016</v>
      </c>
      <c r="L2" s="13">
        <f>K2*$S$1</f>
        <v>-8.0925000000000052E-2</v>
      </c>
      <c r="M2" s="90">
        <f>1+L2</f>
        <v>0.91907499999999998</v>
      </c>
      <c r="N2" s="14">
        <f>(M2*(SUM([1]INFO!$B$18:$B$21)))+(VLOOKUP(Table2!B2,'2223Table2'!$B$1:$O$21,MATCH("DEF BOOST",'2223Table2'!$B$1:$O$1,0),0)*(SUM([1]INFO!$B$16:$B$17)))</f>
        <v>0.90910434210526314</v>
      </c>
      <c r="O2" s="12">
        <f>IF([1]INFO!$B$24=1,$I$22-I2,$H$22-H2)</f>
        <v>0.80699999999999972</v>
      </c>
      <c r="P2" s="12">
        <f>O2*$T$1</f>
        <v>-0.36314999999999986</v>
      </c>
      <c r="Q2" s="90">
        <f>1+P2</f>
        <v>0.63685000000000014</v>
      </c>
      <c r="R2" s="15">
        <f>(Q2*(SUM([1]INFO!$B$18:$B$21)))+(VLOOKUP(Table2!B2,'2223Table2'!$B$1:$O$21,MATCH("FWD BOOST",'2223Table2'!$B$1:$O$1,0),0)*(SUM([1]INFO!$B$16:$B$17)))</f>
        <v>0.6531992105263158</v>
      </c>
    </row>
    <row r="3" spans="1:20">
      <c r="A3" s="19" t="s">
        <v>2792</v>
      </c>
      <c r="B3" s="19" t="str">
        <f>[2]TEAMS!$J3</f>
        <v>AVL</v>
      </c>
      <c r="C3" s="17">
        <f>VLOOKUP($A3,Table!$B$1:$C$200,MATCH("MP",Table!$B$1:$C$1,0),0)</f>
        <v>6</v>
      </c>
      <c r="D3" s="17">
        <f>VLOOKUP($A3,Table!$B$1:$M$200,MATCH("xG",Table!$B$1:$M$1,0),0)</f>
        <v>11.9</v>
      </c>
      <c r="E3" s="17">
        <f>VLOOKUP($A3,Table!$B$1:$M$200,MATCH("xGA",Table!$B$1:$M$1,0),0)</f>
        <v>9.6</v>
      </c>
      <c r="F3" s="12">
        <f>(VLOOKUP($A3,Table!$B$1:$M$200,MATCH("xG",Table!$B$1:$V$1,0),0))/(VLOOKUP($A3,Table!$B$1:$M$200,MATCH("MP",Table!$B$1:$V$1,0),0))</f>
        <v>1.9833333333333334</v>
      </c>
      <c r="G3" s="12">
        <f>IFERROR(VLOOKUP(B3,[1]TRANSFER!$E$251:$O$271,MATCH($G$1,[1]TRANSFER!$E$251:$O$251,0),0),0)</f>
        <v>2.1800000000000002</v>
      </c>
      <c r="H3" s="12">
        <f>(VLOOKUP($A3,Table!$B$1:$M$200,MATCH("xGA",Table!$B$1:$X$1,0),0))/(VLOOKUP($A3,Table!$B$1:$M$200,MATCH("MP",Table!$B$1:$X$1,0),0))</f>
        <v>1.5999999999999999</v>
      </c>
      <c r="I3" s="12">
        <f>IFERROR(VLOOKUP(B3,[1]TRANSFER!$E$251:$O$271,MATCH($I$1,[1]TRANSFER!$E$251:$O$251,0),0),0)</f>
        <v>1.6600000000000001</v>
      </c>
      <c r="J3" s="12">
        <f>VLOOKUP($A3,Table!$B$1:$O$200,MATCH("xGD/90",Table!$B$1:$O$1,0),0)</f>
        <v>0.38</v>
      </c>
      <c r="K3" s="12">
        <f>IF([1]INFO!$B$24=1,$G$22-G3,$F$22-F3)</f>
        <v>-0.58975000000000022</v>
      </c>
      <c r="L3" s="13">
        <f t="shared" ref="L3:L21" si="0">K3*$S$1</f>
        <v>-0.17692500000000008</v>
      </c>
      <c r="M3" s="90">
        <f t="shared" ref="M3:M21" si="1">1+L3</f>
        <v>0.82307499999999989</v>
      </c>
      <c r="N3" s="14">
        <f>(M3*(SUM([1]INFO!$B$18:$B$21)))+(VLOOKUP(Table2!B3,'2223Table2'!$B$1:$O$21,MATCH("DEF BOOST",'2223Table2'!$B$1:$O$1,0),0)*(SUM([1]INFO!$B$16:$B$17)))</f>
        <v>0.84312539473684189</v>
      </c>
      <c r="O3" s="12">
        <f>IF([1]INFO!$B$24=1,$I$22-I3,$H$22-H3)</f>
        <v>-5.300000000000038E-2</v>
      </c>
      <c r="P3" s="12">
        <f t="shared" ref="P3:P21" si="2">O3*$T$1</f>
        <v>2.385000000000017E-2</v>
      </c>
      <c r="Q3" s="90">
        <f t="shared" ref="Q3:Q21" si="3">1+P3</f>
        <v>1.0238500000000001</v>
      </c>
      <c r="R3" s="15">
        <f>(Q3*(SUM([1]INFO!$B$18:$B$21)))+(VLOOKUP(Table2!B3,'2223Table2'!$B$1:$O$21,MATCH("FWD BOOST",'2223Table2'!$B$1:$O$1,0),0)*(SUM([1]INFO!$B$16:$B$17)))</f>
        <v>1.0141307894736844</v>
      </c>
    </row>
    <row r="4" spans="1:20">
      <c r="A4" s="19" t="s">
        <v>2784</v>
      </c>
      <c r="B4" s="19" t="str">
        <f>[2]TEAMS!$J4</f>
        <v>BOU</v>
      </c>
      <c r="C4" s="17">
        <f>VLOOKUP($A4,Table!$B$1:$C$200,MATCH("MP",Table!$B$1:$C$1,0),0)</f>
        <v>6</v>
      </c>
      <c r="D4" s="17">
        <f>VLOOKUP($A4,Table!$B$1:$M$200,MATCH("xG",Table!$B$1:$M$1,0),0)</f>
        <v>7.5</v>
      </c>
      <c r="E4" s="17">
        <f>VLOOKUP($A4,Table!$B$1:$M$200,MATCH("xGA",Table!$B$1:$M$1,0),0)</f>
        <v>12.8</v>
      </c>
      <c r="F4" s="12">
        <f>(VLOOKUP($A4,Table!$B$1:$M$200,MATCH("xG",Table!$B$1:$V$1,0),0))/(VLOOKUP($A4,Table!$B$1:$M$200,MATCH("MP",Table!$B$1:$V$1,0),0))</f>
        <v>1.25</v>
      </c>
      <c r="G4" s="12">
        <f>IFERROR(VLOOKUP(B4,[1]TRANSFER!$E$251:$O$271,MATCH($G$1,[1]TRANSFER!$E$251:$O$251,0),0),0)</f>
        <v>1.28</v>
      </c>
      <c r="H4" s="12">
        <f>(VLOOKUP($A4,Table!$B$1:$M$200,MATCH("xGA",Table!$B$1:$X$1,0),0))/(VLOOKUP($A4,Table!$B$1:$M$200,MATCH("MP",Table!$B$1:$X$1,0),0))</f>
        <v>2.1333333333333333</v>
      </c>
      <c r="I4" s="12">
        <f>IFERROR(VLOOKUP(B4,[1]TRANSFER!$E$251:$O$271,MATCH($I$1,[1]TRANSFER!$E$251:$O$251,0),0),0)</f>
        <v>2.1800000000000002</v>
      </c>
      <c r="J4" s="12">
        <f>VLOOKUP($A4,Table!$B$1:$O$200,MATCH("xGD/90",Table!$B$1:$O$1,0),0)</f>
        <v>-0.88</v>
      </c>
      <c r="K4" s="12">
        <f>IF([1]INFO!$B$24=1,$G$22-G4,$F$22-F4)</f>
        <v>0.31024999999999991</v>
      </c>
      <c r="L4" s="13">
        <f t="shared" si="0"/>
        <v>9.3074999999999991E-2</v>
      </c>
      <c r="M4" s="90">
        <f t="shared" si="1"/>
        <v>1.093075</v>
      </c>
      <c r="N4" s="14">
        <f>(M4*(SUM([1]INFO!$B$18:$B$21)))+(VLOOKUP(Table2!B4,'2223Table2'!$B$1:$O$21,MATCH("DEF BOOST",'2223Table2'!$B$1:$O$1,0),0)*(SUM([1]INFO!$B$16:$B$17)))</f>
        <v>1.1002306578947367</v>
      </c>
      <c r="O4" s="12">
        <f>IF([1]INFO!$B$24=1,$I$22-I4,$H$22-H4)</f>
        <v>-0.5730000000000004</v>
      </c>
      <c r="P4" s="12">
        <f t="shared" si="2"/>
        <v>0.25785000000000013</v>
      </c>
      <c r="Q4" s="90">
        <f t="shared" si="3"/>
        <v>1.2578500000000001</v>
      </c>
      <c r="R4" s="15">
        <f>(Q4*(SUM([1]INFO!$B$18:$B$21)))+(VLOOKUP(Table2!B4,'2223Table2'!$B$1:$O$21,MATCH("FWD BOOST",'2223Table2'!$B$1:$O$1,0),0)*(SUM([1]INFO!$B$16:$B$17)))</f>
        <v>1.246678157894737</v>
      </c>
    </row>
    <row r="5" spans="1:20">
      <c r="A5" s="19" t="s">
        <v>2781</v>
      </c>
      <c r="B5" s="19" t="str">
        <f>[2]TEAMS!$J5</f>
        <v>BRE</v>
      </c>
      <c r="C5" s="17">
        <f>VLOOKUP($A5,Table!$B$1:$C$200,MATCH("MP",Table!$B$1:$C$1,0),0)</f>
        <v>6</v>
      </c>
      <c r="D5" s="17">
        <f>VLOOKUP($A5,Table!$B$1:$M$200,MATCH("xG",Table!$B$1:$M$1,0),0)</f>
        <v>11.2</v>
      </c>
      <c r="E5" s="17">
        <f>VLOOKUP($A5,Table!$B$1:$M$200,MATCH("xGA",Table!$B$1:$M$1,0),0)</f>
        <v>7.9</v>
      </c>
      <c r="F5" s="12">
        <f>(VLOOKUP($A5,Table!$B$1:$M$200,MATCH("xG",Table!$B$1:$V$1,0),0))/(VLOOKUP($A5,Table!$B$1:$M$200,MATCH("MP",Table!$B$1:$V$1,0),0))</f>
        <v>1.8666666666666665</v>
      </c>
      <c r="G5" s="12">
        <f>IFERROR(VLOOKUP(B5,[1]TRANSFER!$E$251:$O$271,MATCH($G$1,[1]TRANSFER!$E$251:$O$251,0),0),0)</f>
        <v>2.04</v>
      </c>
      <c r="H5" s="12">
        <f>(VLOOKUP($A5,Table!$B$1:$M$200,MATCH("xGA",Table!$B$1:$X$1,0),0))/(VLOOKUP($A5,Table!$B$1:$M$200,MATCH("MP",Table!$B$1:$X$1,0),0))</f>
        <v>1.3166666666666667</v>
      </c>
      <c r="I5" s="12">
        <f>IFERROR(VLOOKUP(B5,[1]TRANSFER!$E$251:$O$271,MATCH($I$1,[1]TRANSFER!$E$251:$O$251,0),0),0)</f>
        <v>1.2</v>
      </c>
      <c r="J5" s="12">
        <f>VLOOKUP($A5,Table!$B$1:$O$200,MATCH("xGD/90",Table!$B$1:$O$1,0),0)</f>
        <v>0.55000000000000004</v>
      </c>
      <c r="K5" s="12">
        <f>IF([1]INFO!$B$24=1,$G$22-G5,$F$22-F5)</f>
        <v>-0.44975000000000009</v>
      </c>
      <c r="L5" s="13">
        <f t="shared" si="0"/>
        <v>-0.13492500000000004</v>
      </c>
      <c r="M5" s="90">
        <f t="shared" si="1"/>
        <v>0.86507499999999993</v>
      </c>
      <c r="N5" s="14">
        <f>(M5*(SUM([1]INFO!$B$18:$B$21)))+(VLOOKUP(Table2!B5,'2223Table2'!$B$1:$O$21,MATCH("DEF BOOST",'2223Table2'!$B$1:$O$1,0),0)*(SUM([1]INFO!$B$16:$B$17)))</f>
        <v>0.87682013157894723</v>
      </c>
      <c r="O5" s="12">
        <f>IF([1]INFO!$B$24=1,$I$22-I5,$H$22-H5)</f>
        <v>0.40699999999999981</v>
      </c>
      <c r="P5" s="12">
        <f t="shared" si="2"/>
        <v>-0.1831499999999999</v>
      </c>
      <c r="Q5" s="90">
        <f t="shared" si="3"/>
        <v>0.81685000000000008</v>
      </c>
      <c r="R5" s="15">
        <f>(Q5*(SUM([1]INFO!$B$18:$B$21)))+(VLOOKUP(Table2!B5,'2223Table2'!$B$1:$O$21,MATCH("FWD BOOST",'2223Table2'!$B$1:$O$1,0),0)*(SUM([1]INFO!$B$16:$B$17)))</f>
        <v>0.82609394736842101</v>
      </c>
    </row>
    <row r="6" spans="1:20">
      <c r="A6" s="19" t="s">
        <v>2774</v>
      </c>
      <c r="B6" s="19" t="str">
        <f>[2]TEAMS!$J6</f>
        <v>BHA</v>
      </c>
      <c r="C6" s="17">
        <f>VLOOKUP($A6,Table!$B$1:$C$200,MATCH("MP",Table!$B$1:$C$1,0),0)</f>
        <v>6</v>
      </c>
      <c r="D6" s="17">
        <f>VLOOKUP($A6,Table!$B$1:$M$200,MATCH("xG",Table!$B$1:$M$1,0),0)</f>
        <v>12.5</v>
      </c>
      <c r="E6" s="17">
        <f>VLOOKUP($A6,Table!$B$1:$M$200,MATCH("xGA",Table!$B$1:$M$1,0),0)</f>
        <v>9.9</v>
      </c>
      <c r="F6" s="12">
        <f>(VLOOKUP($A6,Table!$B$1:$M$200,MATCH("xG",Table!$B$1:$V$1,0),0))/(VLOOKUP($A6,Table!$B$1:$M$200,MATCH("MP",Table!$B$1:$V$1,0),0))</f>
        <v>2.0833333333333335</v>
      </c>
      <c r="G6" s="12">
        <f>IFERROR(VLOOKUP(B6,[1]TRANSFER!$E$251:$O$271,MATCH($G$1,[1]TRANSFER!$E$251:$O$251,0),0),0)</f>
        <v>2.1399999999999997</v>
      </c>
      <c r="H6" s="12">
        <f>(VLOOKUP($A6,Table!$B$1:$M$200,MATCH("xGA",Table!$B$1:$X$1,0),0))/(VLOOKUP($A6,Table!$B$1:$M$200,MATCH("MP",Table!$B$1:$X$1,0),0))</f>
        <v>1.6500000000000001</v>
      </c>
      <c r="I6" s="12">
        <f>IFERROR(VLOOKUP(B6,[1]TRANSFER!$E$251:$O$271,MATCH($I$1,[1]TRANSFER!$E$251:$O$251,0),0),0)</f>
        <v>1.7399999999999998</v>
      </c>
      <c r="J6" s="12">
        <f>VLOOKUP($A6,Table!$B$1:$O$200,MATCH("xGD/90",Table!$B$1:$O$1,0),0)</f>
        <v>0.44</v>
      </c>
      <c r="K6" s="12">
        <f>IF([1]INFO!$B$24=1,$G$22-G6,$F$22-F6)</f>
        <v>-0.54974999999999974</v>
      </c>
      <c r="L6" s="13">
        <f t="shared" si="0"/>
        <v>-0.16492499999999993</v>
      </c>
      <c r="M6" s="90">
        <f t="shared" si="1"/>
        <v>0.83507500000000001</v>
      </c>
      <c r="N6" s="14">
        <f>(M6*(SUM([1]INFO!$B$18:$B$21)))+(VLOOKUP(Table2!B6,'2223Table2'!$B$1:$O$21,MATCH("DEF BOOST",'2223Table2'!$B$1:$O$1,0),0)*(SUM([1]INFO!$B$16:$B$17)))</f>
        <v>0.83139907894736842</v>
      </c>
      <c r="O6" s="12">
        <f>IF([1]INFO!$B$24=1,$I$22-I6,$H$22-H6)</f>
        <v>-0.13300000000000001</v>
      </c>
      <c r="P6" s="12">
        <f t="shared" si="2"/>
        <v>5.985E-2</v>
      </c>
      <c r="Q6" s="90">
        <f t="shared" si="3"/>
        <v>1.05985</v>
      </c>
      <c r="R6" s="15">
        <f>(Q6*(SUM([1]INFO!$B$18:$B$21)))+(VLOOKUP(Table2!B6,'2223Table2'!$B$1:$O$21,MATCH("FWD BOOST",'2223Table2'!$B$1:$O$1,0),0)*(SUM([1]INFO!$B$16:$B$17)))</f>
        <v>1.0470044736842103</v>
      </c>
    </row>
    <row r="7" spans="1:20">
      <c r="A7" s="19" t="s">
        <v>2791</v>
      </c>
      <c r="B7" s="19" t="str">
        <f>[2]TEAMS!$J7</f>
        <v>BUR</v>
      </c>
      <c r="C7" s="17">
        <f>VLOOKUP($A7,Table!$B$1:$C$200,MATCH("MP",Table!$B$1:$C$1,0),0)</f>
        <v>5</v>
      </c>
      <c r="D7" s="17">
        <f>VLOOKUP($A7,Table!$B$1:$M$200,MATCH("xG",Table!$B$1:$M$1,0),0)</f>
        <v>4</v>
      </c>
      <c r="E7" s="17">
        <f>VLOOKUP($A7,Table!$B$1:$M$200,MATCH("xGA",Table!$B$1:$M$1,0),0)</f>
        <v>8.3000000000000007</v>
      </c>
      <c r="F7" s="12">
        <f>(VLOOKUP($A7,Table!$B$1:$M$200,MATCH("xG",Table!$B$1:$V$1,0),0))/(VLOOKUP($A7,Table!$B$1:$M$200,MATCH("MP",Table!$B$1:$V$1,0),0))</f>
        <v>0.8</v>
      </c>
      <c r="G7" s="12">
        <f>IFERROR(VLOOKUP(B7,[1]TRANSFER!$E$251:$O$271,MATCH($G$1,[1]TRANSFER!$E$251:$O$251,0),0),0)</f>
        <v>0.72499999999999998</v>
      </c>
      <c r="H7" s="12">
        <f>(VLOOKUP($A7,Table!$B$1:$M$200,MATCH("xGA",Table!$B$1:$X$1,0),0))/(VLOOKUP($A7,Table!$B$1:$M$200,MATCH("MP",Table!$B$1:$X$1,0),0))</f>
        <v>1.6600000000000001</v>
      </c>
      <c r="I7" s="12">
        <f>IFERROR(VLOOKUP(B7,[1]TRANSFER!$E$251:$O$271,MATCH($I$1,[1]TRANSFER!$E$251:$O$251,0),0),0)</f>
        <v>1.85</v>
      </c>
      <c r="J7" s="12">
        <f>VLOOKUP($A7,Table!$B$1:$O$200,MATCH("xGD/90",Table!$B$1:$O$1,0),0)</f>
        <v>-0.86</v>
      </c>
      <c r="K7" s="12">
        <f>IF([1]INFO!$B$24=1,$G$22-G7,$F$22-F7)</f>
        <v>0.86524999999999996</v>
      </c>
      <c r="L7" s="13">
        <f t="shared" si="0"/>
        <v>0.259575</v>
      </c>
      <c r="M7" s="90">
        <f t="shared" si="1"/>
        <v>1.2595749999999999</v>
      </c>
      <c r="N7" s="14">
        <f>(M7*(SUM([1]INFO!$B$18:$B$21)))+(VLOOKUP(Table2!B7,'2223Table2'!$B$1:$O$21,MATCH("DEF BOOST",'2223Table2'!$B$1:$O$1,0),0)*(SUM([1]INFO!$B$16:$B$17)))</f>
        <v>1.2433438157894734</v>
      </c>
      <c r="O7" s="12">
        <f>IF([1]INFO!$B$24=1,$I$22-I7,$H$22-H7)</f>
        <v>-0.24300000000000033</v>
      </c>
      <c r="P7" s="12">
        <f t="shared" si="2"/>
        <v>0.10935000000000014</v>
      </c>
      <c r="Q7" s="90">
        <f t="shared" si="3"/>
        <v>1.1093500000000001</v>
      </c>
      <c r="R7" s="15">
        <f>(Q7*(SUM([1]INFO!$B$18:$B$21)))+(VLOOKUP(Table2!B7,'2223Table2'!$B$1:$O$21,MATCH("FWD BOOST",'2223Table2'!$B$1:$O$1,0),0)*(SUM([1]INFO!$B$16:$B$17)))</f>
        <v>1.1122386842105263</v>
      </c>
    </row>
    <row r="8" spans="1:20">
      <c r="A8" s="19" t="s">
        <v>2785</v>
      </c>
      <c r="B8" s="19" t="str">
        <f>[2]TEAMS!$J8</f>
        <v>CHE</v>
      </c>
      <c r="C8" s="17">
        <f>VLOOKUP($A8,Table!$B$1:$C$200,MATCH("MP",Table!$B$1:$C$1,0),0)</f>
        <v>6</v>
      </c>
      <c r="D8" s="17">
        <f>VLOOKUP($A8,Table!$B$1:$M$200,MATCH("xG",Table!$B$1:$M$1,0),0)</f>
        <v>11.5</v>
      </c>
      <c r="E8" s="17">
        <f>VLOOKUP($A8,Table!$B$1:$M$200,MATCH("xGA",Table!$B$1:$M$1,0),0)</f>
        <v>6.3</v>
      </c>
      <c r="F8" s="12">
        <f>(VLOOKUP($A8,Table!$B$1:$M$200,MATCH("xG",Table!$B$1:$V$1,0),0))/(VLOOKUP($A8,Table!$B$1:$M$200,MATCH("MP",Table!$B$1:$V$1,0),0))</f>
        <v>1.9166666666666667</v>
      </c>
      <c r="G8" s="12">
        <f>IFERROR(VLOOKUP(B8,[1]TRANSFER!$E$251:$O$271,MATCH($G$1,[1]TRANSFER!$E$251:$O$251,0),0),0)</f>
        <v>2.04</v>
      </c>
      <c r="H8" s="12">
        <f>(VLOOKUP($A8,Table!$B$1:$M$200,MATCH("xGA",Table!$B$1:$X$1,0),0))/(VLOOKUP($A8,Table!$B$1:$M$200,MATCH("MP",Table!$B$1:$X$1,0),0))</f>
        <v>1.05</v>
      </c>
      <c r="I8" s="12">
        <f>IFERROR(VLOOKUP(B8,[1]TRANSFER!$E$251:$O$271,MATCH($I$1,[1]TRANSFER!$E$251:$O$251,0),0),0)</f>
        <v>1.06</v>
      </c>
      <c r="J8" s="12">
        <f>VLOOKUP($A8,Table!$B$1:$O$200,MATCH("xGD/90",Table!$B$1:$O$1,0),0)</f>
        <v>0.87</v>
      </c>
      <c r="K8" s="12">
        <f>IF([1]INFO!$B$24=1,$G$22-G8,$F$22-F8)</f>
        <v>-0.44975000000000009</v>
      </c>
      <c r="L8" s="13">
        <f t="shared" si="0"/>
        <v>-0.13492500000000004</v>
      </c>
      <c r="M8" s="90">
        <f t="shared" si="1"/>
        <v>0.86507499999999993</v>
      </c>
      <c r="N8" s="14">
        <f>(M8*(SUM([1]INFO!$B$18:$B$21)))+(VLOOKUP(Table2!B8,'2223Table2'!$B$1:$O$21,MATCH("DEF BOOST",'2223Table2'!$B$1:$O$1,0),0)*(SUM([1]INFO!$B$16:$B$17)))</f>
        <v>0.87250434210526295</v>
      </c>
      <c r="O8" s="12">
        <f>IF([1]INFO!$B$24=1,$I$22-I8,$H$22-H8)</f>
        <v>0.54699999999999971</v>
      </c>
      <c r="P8" s="12">
        <f t="shared" si="2"/>
        <v>-0.24614999999999984</v>
      </c>
      <c r="Q8" s="90">
        <f t="shared" si="3"/>
        <v>0.75385000000000013</v>
      </c>
      <c r="R8" s="15">
        <f>(Q8*(SUM([1]INFO!$B$18:$B$21)))+(VLOOKUP(Table2!B8,'2223Table2'!$B$1:$O$21,MATCH("FWD BOOST",'2223Table2'!$B$1:$O$1,0),0)*(SUM([1]INFO!$B$16:$B$17)))</f>
        <v>0.7711307894736843</v>
      </c>
    </row>
    <row r="9" spans="1:20">
      <c r="A9" s="19" t="s">
        <v>2777</v>
      </c>
      <c r="B9" s="19" t="str">
        <f>[2]TEAMS!$J9</f>
        <v>CRY</v>
      </c>
      <c r="C9" s="17">
        <f>VLOOKUP($A9,Table!$B$1:$C$200,MATCH("MP",Table!$B$1:$C$1,0),0)</f>
        <v>6</v>
      </c>
      <c r="D9" s="17">
        <f>VLOOKUP($A9,Table!$B$1:$M$200,MATCH("xG",Table!$B$1:$M$1,0),0)</f>
        <v>7.2</v>
      </c>
      <c r="E9" s="17">
        <f>VLOOKUP($A9,Table!$B$1:$M$200,MATCH("xGA",Table!$B$1:$M$1,0),0)</f>
        <v>8.3000000000000007</v>
      </c>
      <c r="F9" s="12">
        <f>(VLOOKUP($A9,Table!$B$1:$M$200,MATCH("xG",Table!$B$1:$V$1,0),0))/(VLOOKUP($A9,Table!$B$1:$M$200,MATCH("MP",Table!$B$1:$V$1,0),0))</f>
        <v>1.2</v>
      </c>
      <c r="G9" s="12">
        <f>IFERROR(VLOOKUP(B9,[1]TRANSFER!$E$251:$O$271,MATCH($G$1,[1]TRANSFER!$E$251:$O$251,0),0),0)</f>
        <v>1.3800000000000001</v>
      </c>
      <c r="H9" s="12">
        <f>(VLOOKUP($A9,Table!$B$1:$M$200,MATCH("xGA",Table!$B$1:$X$1,0),0))/(VLOOKUP($A9,Table!$B$1:$M$200,MATCH("MP",Table!$B$1:$X$1,0),0))</f>
        <v>1.3833333333333335</v>
      </c>
      <c r="I9" s="12">
        <f>IFERROR(VLOOKUP(B9,[1]TRANSFER!$E$251:$O$271,MATCH($I$1,[1]TRANSFER!$E$251:$O$251,0),0),0)</f>
        <v>1.54</v>
      </c>
      <c r="J9" s="12">
        <f>VLOOKUP($A9,Table!$B$1:$O$200,MATCH("xGD/90",Table!$B$1:$O$1,0),0)</f>
        <v>-0.17</v>
      </c>
      <c r="K9" s="12">
        <f>IF([1]INFO!$B$24=1,$G$22-G9,$F$22-F9)</f>
        <v>0.21024999999999983</v>
      </c>
      <c r="L9" s="13">
        <f t="shared" si="0"/>
        <v>6.3074999999999951E-2</v>
      </c>
      <c r="M9" s="90">
        <f t="shared" si="1"/>
        <v>1.063075</v>
      </c>
      <c r="N9" s="14">
        <f>(M9*(SUM([1]INFO!$B$18:$B$21)))+(VLOOKUP(Table2!B9,'2223Table2'!$B$1:$O$21,MATCH("DEF BOOST",'2223Table2'!$B$1:$O$1,0),0)*(SUM([1]INFO!$B$16:$B$17)))</f>
        <v>1.0724938157894734</v>
      </c>
      <c r="O9" s="12">
        <f>IF([1]INFO!$B$24=1,$I$22-I9,$H$22-H9)</f>
        <v>6.6999999999999726E-2</v>
      </c>
      <c r="P9" s="12">
        <f t="shared" si="2"/>
        <v>-3.0149999999999875E-2</v>
      </c>
      <c r="Q9" s="90">
        <f t="shared" si="3"/>
        <v>0.9698500000000001</v>
      </c>
      <c r="R9" s="15">
        <f>(Q9*(SUM([1]INFO!$B$18:$B$21)))+(VLOOKUP(Table2!B9,'2223Table2'!$B$1:$O$21,MATCH("FWD BOOST",'2223Table2'!$B$1:$O$1,0),0)*(SUM([1]INFO!$B$16:$B$17)))</f>
        <v>0.9625307894736842</v>
      </c>
    </row>
    <row r="10" spans="1:20">
      <c r="A10" s="19" t="s">
        <v>2787</v>
      </c>
      <c r="B10" s="19" t="str">
        <f>[2]TEAMS!$J10</f>
        <v>EVE</v>
      </c>
      <c r="C10" s="17">
        <f>VLOOKUP($A10,Table!$B$1:$C$200,MATCH("MP",Table!$B$1:$C$1,0),0)</f>
        <v>6</v>
      </c>
      <c r="D10" s="17">
        <f>VLOOKUP($A10,Table!$B$1:$M$200,MATCH("xG",Table!$B$1:$M$1,0),0)</f>
        <v>9.4</v>
      </c>
      <c r="E10" s="17">
        <f>VLOOKUP($A10,Table!$B$1:$M$200,MATCH("xGA",Table!$B$1:$M$1,0),0)</f>
        <v>8.6999999999999993</v>
      </c>
      <c r="F10" s="12">
        <f>(VLOOKUP($A10,Table!$B$1:$M$200,MATCH("xG",Table!$B$1:$V$1,0),0))/(VLOOKUP($A10,Table!$B$1:$M$200,MATCH("MP",Table!$B$1:$V$1,0),0))</f>
        <v>1.5666666666666667</v>
      </c>
      <c r="G10" s="12">
        <f>IFERROR(VLOOKUP(B10,[1]TRANSFER!$E$251:$O$271,MATCH($G$1,[1]TRANSFER!$E$251:$O$251,0),0),0)</f>
        <v>1.5</v>
      </c>
      <c r="H10" s="12">
        <f>(VLOOKUP($A10,Table!$B$1:$M$200,MATCH("xGA",Table!$B$1:$X$1,0),0))/(VLOOKUP($A10,Table!$B$1:$M$200,MATCH("MP",Table!$B$1:$X$1,0),0))</f>
        <v>1.45</v>
      </c>
      <c r="I10" s="12">
        <f>IFERROR(VLOOKUP(B10,[1]TRANSFER!$E$251:$O$271,MATCH($I$1,[1]TRANSFER!$E$251:$O$251,0),0),0)</f>
        <v>1.54</v>
      </c>
      <c r="J10" s="12">
        <f>VLOOKUP($A10,Table!$B$1:$O$200,MATCH("xGD/90",Table!$B$1:$O$1,0),0)</f>
        <v>0.12</v>
      </c>
      <c r="K10" s="12">
        <f>IF([1]INFO!$B$24=1,$G$22-G10,$F$22-F10)</f>
        <v>9.0249999999999941E-2</v>
      </c>
      <c r="L10" s="13">
        <f t="shared" si="0"/>
        <v>2.7074999999999988E-2</v>
      </c>
      <c r="M10" s="90">
        <f t="shared" si="1"/>
        <v>1.027075</v>
      </c>
      <c r="N10" s="14">
        <f>(M10*(SUM([1]INFO!$B$18:$B$21)))+(VLOOKUP(Table2!B10,'2223Table2'!$B$1:$O$21,MATCH("DEF BOOST",'2223Table2'!$B$1:$O$1,0),0)*(SUM([1]INFO!$B$16:$B$17)))</f>
        <v>1.033883289473684</v>
      </c>
      <c r="O10" s="12">
        <f>IF([1]INFO!$B$24=1,$I$22-I10,$H$22-H10)</f>
        <v>6.6999999999999726E-2</v>
      </c>
      <c r="P10" s="12">
        <f t="shared" si="2"/>
        <v>-3.0149999999999875E-2</v>
      </c>
      <c r="Q10" s="90">
        <f t="shared" si="3"/>
        <v>0.9698500000000001</v>
      </c>
      <c r="R10" s="15">
        <f>(Q10*(SUM([1]INFO!$B$18:$B$21)))+(VLOOKUP(Table2!B10,'2223Table2'!$B$1:$O$21,MATCH("FWD BOOST",'2223Table2'!$B$1:$O$1,0),0)*(SUM([1]INFO!$B$16:$B$17)))</f>
        <v>0.99032026315789479</v>
      </c>
    </row>
    <row r="11" spans="1:20">
      <c r="A11" s="19" t="s">
        <v>2778</v>
      </c>
      <c r="B11" s="19" t="str">
        <f>[2]TEAMS!$J11</f>
        <v>FUL</v>
      </c>
      <c r="C11" s="17">
        <f>VLOOKUP($A11,Table!$B$1:$C$200,MATCH("MP",Table!$B$1:$C$1,0),0)</f>
        <v>6</v>
      </c>
      <c r="D11" s="17">
        <f>VLOOKUP($A11,Table!$B$1:$M$200,MATCH("xG",Table!$B$1:$M$1,0),0)</f>
        <v>5.4</v>
      </c>
      <c r="E11" s="17">
        <f>VLOOKUP($A11,Table!$B$1:$M$200,MATCH("xGA",Table!$B$1:$M$1,0),0)</f>
        <v>13.1</v>
      </c>
      <c r="F11" s="12">
        <f>(VLOOKUP($A11,Table!$B$1:$M$200,MATCH("xG",Table!$B$1:$V$1,0),0))/(VLOOKUP($A11,Table!$B$1:$M$200,MATCH("MP",Table!$B$1:$V$1,0),0))</f>
        <v>0.9</v>
      </c>
      <c r="G11" s="12">
        <f>IFERROR(VLOOKUP(B11,[1]TRANSFER!$E$251:$O$271,MATCH($G$1,[1]TRANSFER!$E$251:$O$251,0),0),0)</f>
        <v>0.98000000000000009</v>
      </c>
      <c r="H11" s="12">
        <f>(VLOOKUP($A11,Table!$B$1:$M$200,MATCH("xGA",Table!$B$1:$X$1,0),0))/(VLOOKUP($A11,Table!$B$1:$M$200,MATCH("MP",Table!$B$1:$X$1,0),0))</f>
        <v>2.1833333333333331</v>
      </c>
      <c r="I11" s="12">
        <f>IFERROR(VLOOKUP(B11,[1]TRANSFER!$E$251:$O$271,MATCH($I$1,[1]TRANSFER!$E$251:$O$251,0),0),0)</f>
        <v>2.56</v>
      </c>
      <c r="J11" s="12">
        <f>VLOOKUP($A11,Table!$B$1:$O$200,MATCH("xGD/90",Table!$B$1:$O$1,0),0)</f>
        <v>-1.27</v>
      </c>
      <c r="K11" s="12">
        <f>IF([1]INFO!$B$24=1,$G$22-G11,$F$22-F11)</f>
        <v>0.61024999999999985</v>
      </c>
      <c r="L11" s="13">
        <f t="shared" si="0"/>
        <v>0.18307499999999999</v>
      </c>
      <c r="M11" s="90">
        <f t="shared" si="1"/>
        <v>1.1830750000000001</v>
      </c>
      <c r="N11" s="14">
        <f>(M11*(SUM([1]INFO!$B$18:$B$21)))+(VLOOKUP(Table2!B11,'2223Table2'!$B$1:$O$21,MATCH("DEF BOOST",'2223Table2'!$B$1:$O$1,0),0)*(SUM([1]INFO!$B$16:$B$17)))</f>
        <v>1.1732306578947369</v>
      </c>
      <c r="O11" s="12">
        <f>IF([1]INFO!$B$24=1,$I$22-I11,$H$22-H11)</f>
        <v>-0.95300000000000029</v>
      </c>
      <c r="P11" s="12">
        <f t="shared" si="2"/>
        <v>0.42885000000000006</v>
      </c>
      <c r="Q11" s="90">
        <f t="shared" si="3"/>
        <v>1.4288500000000002</v>
      </c>
      <c r="R11" s="15">
        <f>(Q11*(SUM([1]INFO!$B$18:$B$21)))+(VLOOKUP(Table2!B11,'2223Table2'!$B$1:$O$21,MATCH("FWD BOOST",'2223Table2'!$B$1:$O$1,0),0)*(SUM([1]INFO!$B$16:$B$17)))</f>
        <v>1.4038939473684211</v>
      </c>
    </row>
    <row r="12" spans="1:20">
      <c r="A12" s="19" t="s">
        <v>2782</v>
      </c>
      <c r="B12" s="19" t="str">
        <f>[2]TEAMS!$J12</f>
        <v>LIV</v>
      </c>
      <c r="C12" s="17">
        <f>VLOOKUP($A12,Table!$B$1:$C$200,MATCH("MP",Table!$B$1:$C$1,0),0)</f>
        <v>6</v>
      </c>
      <c r="D12" s="17">
        <f>VLOOKUP($A12,Table!$B$1:$M$200,MATCH("xG",Table!$B$1:$M$1,0),0)</f>
        <v>13.2</v>
      </c>
      <c r="E12" s="17">
        <f>VLOOKUP($A12,Table!$B$1:$M$200,MATCH("xGA",Table!$B$1:$M$1,0),0)</f>
        <v>7</v>
      </c>
      <c r="F12" s="12">
        <f>(VLOOKUP($A12,Table!$B$1:$M$200,MATCH("xG",Table!$B$1:$V$1,0),0))/(VLOOKUP($A12,Table!$B$1:$M$200,MATCH("MP",Table!$B$1:$V$1,0),0))</f>
        <v>2.1999999999999997</v>
      </c>
      <c r="G12" s="12">
        <f>IFERROR(VLOOKUP(B12,[1]TRANSFER!$E$251:$O$271,MATCH($G$1,[1]TRANSFER!$E$251:$O$251,0),0),0)</f>
        <v>2.04</v>
      </c>
      <c r="H12" s="12">
        <f>(VLOOKUP($A12,Table!$B$1:$M$200,MATCH("xGA",Table!$B$1:$X$1,0),0))/(VLOOKUP($A12,Table!$B$1:$M$200,MATCH("MP",Table!$B$1:$X$1,0),0))</f>
        <v>1.1666666666666667</v>
      </c>
      <c r="I12" s="12">
        <f>IFERROR(VLOOKUP(B12,[1]TRANSFER!$E$251:$O$271,MATCH($I$1,[1]TRANSFER!$E$251:$O$251,0),0),0)</f>
        <v>1.1800000000000002</v>
      </c>
      <c r="J12" s="12">
        <f>VLOOKUP($A12,Table!$B$1:$O$200,MATCH("xGD/90",Table!$B$1:$O$1,0),0)</f>
        <v>1.03</v>
      </c>
      <c r="K12" s="12">
        <f>IF([1]INFO!$B$24=1,$G$22-G12,$F$22-F12)</f>
        <v>-0.44975000000000009</v>
      </c>
      <c r="L12" s="13">
        <f t="shared" si="0"/>
        <v>-0.13492500000000004</v>
      </c>
      <c r="M12" s="90">
        <f t="shared" si="1"/>
        <v>0.86507499999999993</v>
      </c>
      <c r="N12" s="14">
        <f>(M12*(SUM([1]INFO!$B$18:$B$21)))+(VLOOKUP(Table2!B12,'2223Table2'!$B$1:$O$21,MATCH("DEF BOOST",'2223Table2'!$B$1:$O$1,0),0)*(SUM([1]INFO!$B$16:$B$17)))</f>
        <v>0.85945171052631564</v>
      </c>
      <c r="O12" s="12">
        <f>IF([1]INFO!$B$24=1,$I$22-I12,$H$22-H12)</f>
        <v>0.4269999999999996</v>
      </c>
      <c r="P12" s="12">
        <f t="shared" si="2"/>
        <v>-0.19214999999999979</v>
      </c>
      <c r="Q12" s="90">
        <f t="shared" si="3"/>
        <v>0.80785000000000018</v>
      </c>
      <c r="R12" s="15">
        <f>(Q12*(SUM([1]INFO!$B$18:$B$21)))+(VLOOKUP(Table2!B12,'2223Table2'!$B$1:$O$21,MATCH("FWD BOOST",'2223Table2'!$B$1:$O$1,0),0)*(SUM([1]INFO!$B$16:$B$17)))</f>
        <v>0.82099394736842113</v>
      </c>
    </row>
    <row r="13" spans="1:20">
      <c r="A13" s="19" t="s">
        <v>2790</v>
      </c>
      <c r="B13" s="19" t="str">
        <f>[2]TEAMS!$J13</f>
        <v>LUT</v>
      </c>
      <c r="C13" s="17">
        <f>VLOOKUP($A13,Table!$B$1:$C$200,MATCH("MP",Table!$B$1:$C$1,0),0)</f>
        <v>5</v>
      </c>
      <c r="D13" s="17">
        <f>VLOOKUP($A13,Table!$B$1:$M$200,MATCH("xG",Table!$B$1:$M$1,0),0)</f>
        <v>6.5</v>
      </c>
      <c r="E13" s="17">
        <f>VLOOKUP($A13,Table!$B$1:$M$200,MATCH("xGA",Table!$B$1:$M$1,0),0)</f>
        <v>8.8000000000000007</v>
      </c>
      <c r="F13" s="12">
        <f>(VLOOKUP($A13,Table!$B$1:$M$200,MATCH("xG",Table!$B$1:$V$1,0),0))/(VLOOKUP($A13,Table!$B$1:$M$200,MATCH("MP",Table!$B$1:$V$1,0),0))</f>
        <v>1.3</v>
      </c>
      <c r="G13" s="12">
        <f>IFERROR(VLOOKUP(B13,[1]TRANSFER!$E$251:$O$271,MATCH($G$1,[1]TRANSFER!$E$251:$O$251,0),0),0)</f>
        <v>1.1000000000000001</v>
      </c>
      <c r="H13" s="12">
        <f>(VLOOKUP($A13,Table!$B$1:$M$200,MATCH("xGA",Table!$B$1:$X$1,0),0))/(VLOOKUP($A13,Table!$B$1:$M$200,MATCH("MP",Table!$B$1:$X$1,0),0))</f>
        <v>1.7600000000000002</v>
      </c>
      <c r="I13" s="12">
        <f>IFERROR(VLOOKUP(B13,[1]TRANSFER!$E$251:$O$271,MATCH($I$1,[1]TRANSFER!$E$251:$O$251,0),0),0)</f>
        <v>2.0499999999999998</v>
      </c>
      <c r="J13" s="12">
        <f>VLOOKUP($A13,Table!$B$1:$O$200,MATCH("xGD/90",Table!$B$1:$O$1,0),0)</f>
        <v>-0.45</v>
      </c>
      <c r="K13" s="12">
        <f>IF([1]INFO!$B$24=1,$G$22-G13,$F$22-F13)</f>
        <v>0.49024999999999985</v>
      </c>
      <c r="L13" s="13">
        <f t="shared" si="0"/>
        <v>0.14707499999999998</v>
      </c>
      <c r="M13" s="90">
        <f t="shared" si="1"/>
        <v>1.1470750000000001</v>
      </c>
      <c r="N13" s="14">
        <f>(M13*(SUM([1]INFO!$B$18:$B$21)))+(VLOOKUP(Table2!B13,'2223Table2'!$B$1:$O$21,MATCH("DEF BOOST",'2223Table2'!$B$1:$O$1,0),0)*(SUM([1]INFO!$B$16:$B$17)))</f>
        <v>1.1497780263157893</v>
      </c>
      <c r="O13" s="12">
        <f>IF([1]INFO!$B$24=1,$I$22-I13,$H$22-H13)</f>
        <v>-0.44300000000000006</v>
      </c>
      <c r="P13" s="12">
        <f t="shared" si="2"/>
        <v>0.19935</v>
      </c>
      <c r="Q13" s="90">
        <f t="shared" si="3"/>
        <v>1.1993499999999999</v>
      </c>
      <c r="R13" s="15">
        <f>(Q13*(SUM([1]INFO!$B$18:$B$21)))+(VLOOKUP(Table2!B13,'2223Table2'!$B$1:$O$21,MATCH("FWD BOOST",'2223Table2'!$B$1:$O$1,0),0)*(SUM([1]INFO!$B$16:$B$17)))</f>
        <v>1.2036597368421051</v>
      </c>
    </row>
    <row r="14" spans="1:20">
      <c r="A14" s="19" t="s">
        <v>2775</v>
      </c>
      <c r="B14" s="19" t="str">
        <f>[2]TEAMS!$J14</f>
        <v>MCI</v>
      </c>
      <c r="C14" s="17">
        <f>VLOOKUP($A14,Table!$B$1:$C$200,MATCH("MP",Table!$B$1:$C$1,0),0)</f>
        <v>6</v>
      </c>
      <c r="D14" s="17">
        <f>VLOOKUP($A14,Table!$B$1:$M$200,MATCH("xG",Table!$B$1:$M$1,0),0)</f>
        <v>13.5</v>
      </c>
      <c r="E14" s="17">
        <f>VLOOKUP($A14,Table!$B$1:$M$200,MATCH("xGA",Table!$B$1:$M$1,0),0)</f>
        <v>4.5999999999999996</v>
      </c>
      <c r="F14" s="12">
        <f>(VLOOKUP($A14,Table!$B$1:$M$200,MATCH("xG",Table!$B$1:$V$1,0),0))/(VLOOKUP($A14,Table!$B$1:$M$200,MATCH("MP",Table!$B$1:$V$1,0),0))</f>
        <v>2.25</v>
      </c>
      <c r="G14" s="12">
        <f>IFERROR(VLOOKUP(B14,[1]TRANSFER!$E$251:$O$271,MATCH($G$1,[1]TRANSFER!$E$251:$O$251,0),0),0)</f>
        <v>2.44</v>
      </c>
      <c r="H14" s="12">
        <f>(VLOOKUP($A14,Table!$B$1:$M$200,MATCH("xGA",Table!$B$1:$X$1,0),0))/(VLOOKUP($A14,Table!$B$1:$M$200,MATCH("MP",Table!$B$1:$X$1,0),0))</f>
        <v>0.76666666666666661</v>
      </c>
      <c r="I14" s="12">
        <f>IFERROR(VLOOKUP(B14,[1]TRANSFER!$E$251:$O$271,MATCH($I$1,[1]TRANSFER!$E$251:$O$251,0),0),0)</f>
        <v>0.72</v>
      </c>
      <c r="J14" s="12">
        <f>VLOOKUP($A14,Table!$B$1:$O$200,MATCH("xGD/90",Table!$B$1:$O$1,0),0)</f>
        <v>1.48</v>
      </c>
      <c r="K14" s="12">
        <f>IF([1]INFO!$B$24=1,$G$22-G14,$F$22-F14)</f>
        <v>-0.84975000000000001</v>
      </c>
      <c r="L14" s="13">
        <f t="shared" si="0"/>
        <v>-0.25492500000000001</v>
      </c>
      <c r="M14" s="90">
        <f t="shared" si="1"/>
        <v>0.74507499999999993</v>
      </c>
      <c r="N14" s="14">
        <f>(M14*(SUM([1]INFO!$B$18:$B$21)))+(VLOOKUP(Table2!B14,'2223Table2'!$B$1:$O$21,MATCH("DEF BOOST",'2223Table2'!$B$1:$O$1,0),0)*(SUM([1]INFO!$B$16:$B$17)))</f>
        <v>0.74587276315789464</v>
      </c>
      <c r="O14" s="12">
        <f>IF([1]INFO!$B$24=1,$I$22-I14,$H$22-H14)</f>
        <v>0.88699999999999979</v>
      </c>
      <c r="P14" s="12">
        <f t="shared" si="2"/>
        <v>-0.39914999999999984</v>
      </c>
      <c r="Q14" s="90">
        <f t="shared" si="3"/>
        <v>0.60085000000000011</v>
      </c>
      <c r="R14" s="15">
        <f>(Q14*(SUM([1]INFO!$B$18:$B$21)))+(VLOOKUP(Table2!B14,'2223Table2'!$B$1:$O$21,MATCH("FWD BOOST",'2223Table2'!$B$1:$O$1,0),0)*(SUM([1]INFO!$B$16:$B$17)))</f>
        <v>0.60390447368421052</v>
      </c>
    </row>
    <row r="15" spans="1:20">
      <c r="A15" s="19" t="s">
        <v>2779</v>
      </c>
      <c r="B15" s="19" t="str">
        <f>[2]TEAMS!$J15</f>
        <v>MUN</v>
      </c>
      <c r="C15" s="17">
        <f>VLOOKUP($A15,Table!$B$1:$C$200,MATCH("MP",Table!$B$1:$C$1,0),0)</f>
        <v>6</v>
      </c>
      <c r="D15" s="17">
        <f>VLOOKUP($A15,Table!$B$1:$M$200,MATCH("xG",Table!$B$1:$M$1,0),0)</f>
        <v>9.9</v>
      </c>
      <c r="E15" s="17">
        <f>VLOOKUP($A15,Table!$B$1:$M$200,MATCH("xGA",Table!$B$1:$M$1,0),0)</f>
        <v>10.199999999999999</v>
      </c>
      <c r="F15" s="12">
        <f>(VLOOKUP($A15,Table!$B$1:$M$200,MATCH("xG",Table!$B$1:$V$1,0),0))/(VLOOKUP($A15,Table!$B$1:$M$200,MATCH("MP",Table!$B$1:$V$1,0),0))</f>
        <v>1.6500000000000001</v>
      </c>
      <c r="G15" s="12">
        <f>IFERROR(VLOOKUP(B15,[1]TRANSFER!$E$251:$O$271,MATCH($G$1,[1]TRANSFER!$E$251:$O$251,0),0),0)</f>
        <v>1.8</v>
      </c>
      <c r="H15" s="12">
        <f>(VLOOKUP($A15,Table!$B$1:$M$200,MATCH("xGA",Table!$B$1:$X$1,0),0))/(VLOOKUP($A15,Table!$B$1:$M$200,MATCH("MP",Table!$B$1:$X$1,0),0))</f>
        <v>1.7</v>
      </c>
      <c r="I15" s="12">
        <f>IFERROR(VLOOKUP(B15,[1]TRANSFER!$E$251:$O$271,MATCH($I$1,[1]TRANSFER!$E$251:$O$251,0),0),0)</f>
        <v>1.8199999999999998</v>
      </c>
      <c r="J15" s="12">
        <f>VLOOKUP($A15,Table!$B$1:$O$200,MATCH("xGD/90",Table!$B$1:$O$1,0),0)</f>
        <v>-0.05</v>
      </c>
      <c r="K15" s="12">
        <f>IF([1]INFO!$B$24=1,$G$22-G15,$F$22-F15)</f>
        <v>-0.2097500000000001</v>
      </c>
      <c r="L15" s="13">
        <f t="shared" si="0"/>
        <v>-6.2925000000000036E-2</v>
      </c>
      <c r="M15" s="90">
        <f t="shared" si="1"/>
        <v>0.93707499999999999</v>
      </c>
      <c r="N15" s="14">
        <f>(M15*(SUM([1]INFO!$B$18:$B$21)))+(VLOOKUP(Table2!B15,'2223Table2'!$B$1:$O$21,MATCH("DEF BOOST",'2223Table2'!$B$1:$O$1,0),0)*(SUM([1]INFO!$B$16:$B$17)))</f>
        <v>0.92919907894736831</v>
      </c>
      <c r="O15" s="12">
        <f>IF([1]INFO!$B$24=1,$I$22-I15,$H$22-H15)</f>
        <v>-0.21300000000000008</v>
      </c>
      <c r="P15" s="12">
        <f t="shared" si="2"/>
        <v>9.5850000000000032E-2</v>
      </c>
      <c r="Q15" s="90">
        <f t="shared" si="3"/>
        <v>1.09585</v>
      </c>
      <c r="R15" s="15">
        <f>(Q15*(SUM([1]INFO!$B$18:$B$21)))+(VLOOKUP(Table2!B15,'2223Table2'!$B$1:$O$21,MATCH("FWD BOOST",'2223Table2'!$B$1:$O$1,0),0)*(SUM([1]INFO!$B$16:$B$17)))</f>
        <v>1.0795623684210525</v>
      </c>
    </row>
    <row r="16" spans="1:20">
      <c r="A16" s="19" t="s">
        <v>2773</v>
      </c>
      <c r="B16" s="19" t="str">
        <f>[2]TEAMS!$J16</f>
        <v>NEW</v>
      </c>
      <c r="C16" s="17">
        <f>VLOOKUP($A16,Table!$B$1:$C$200,MATCH("MP",Table!$B$1:$C$1,0),0)</f>
        <v>6</v>
      </c>
      <c r="D16" s="17">
        <f>VLOOKUP($A16,Table!$B$1:$M$200,MATCH("xG",Table!$B$1:$M$1,0),0)</f>
        <v>12.1</v>
      </c>
      <c r="E16" s="17">
        <f>VLOOKUP($A16,Table!$B$1:$M$200,MATCH("xGA",Table!$B$1:$M$1,0),0)</f>
        <v>6.4</v>
      </c>
      <c r="F16" s="12">
        <f>(VLOOKUP($A16,Table!$B$1:$M$200,MATCH("xG",Table!$B$1:$V$1,0),0))/(VLOOKUP($A16,Table!$B$1:$M$200,MATCH("MP",Table!$B$1:$V$1,0),0))</f>
        <v>2.0166666666666666</v>
      </c>
      <c r="G16" s="12">
        <f>IFERROR(VLOOKUP(B16,[1]TRANSFER!$E$251:$O$271,MATCH($G$1,[1]TRANSFER!$E$251:$O$251,0),0),0)</f>
        <v>1.6600000000000001</v>
      </c>
      <c r="H16" s="12">
        <f>(VLOOKUP($A16,Table!$B$1:$M$200,MATCH("xGA",Table!$B$1:$X$1,0),0))/(VLOOKUP($A16,Table!$B$1:$M$200,MATCH("MP",Table!$B$1:$X$1,0),0))</f>
        <v>1.0666666666666667</v>
      </c>
      <c r="I16" s="12">
        <f>IFERROR(VLOOKUP(B16,[1]TRANSFER!$E$251:$O$271,MATCH($I$1,[1]TRANSFER!$E$251:$O$251,0),0),0)</f>
        <v>1.08</v>
      </c>
      <c r="J16" s="12">
        <f>VLOOKUP($A16,Table!$B$1:$O$200,MATCH("xGD/90",Table!$B$1:$O$1,0),0)</f>
        <v>0.96</v>
      </c>
      <c r="K16" s="12">
        <f>IF([1]INFO!$B$24=1,$G$22-G16,$F$22-F16)</f>
        <v>-6.9750000000000201E-2</v>
      </c>
      <c r="L16" s="13">
        <f t="shared" si="0"/>
        <v>-2.0925000000000062E-2</v>
      </c>
      <c r="M16" s="90">
        <f t="shared" si="1"/>
        <v>0.97907499999999992</v>
      </c>
      <c r="N16" s="14">
        <f>(M16*(SUM([1]INFO!$B$18:$B$21)))+(VLOOKUP(Table2!B16,'2223Table2'!$B$1:$O$21,MATCH("DEF BOOST",'2223Table2'!$B$1:$O$1,0),0)*(SUM([1]INFO!$B$16:$B$17)))</f>
        <v>0.96257802631578937</v>
      </c>
      <c r="O16" s="12">
        <f>IF([1]INFO!$B$24=1,$I$22-I16,$H$22-H16)</f>
        <v>0.52699999999999969</v>
      </c>
      <c r="P16" s="12">
        <f t="shared" si="2"/>
        <v>-0.23714999999999983</v>
      </c>
      <c r="Q16" s="90">
        <f t="shared" si="3"/>
        <v>0.76285000000000014</v>
      </c>
      <c r="R16" s="15">
        <f>(Q16*(SUM([1]INFO!$B$18:$B$21)))+(VLOOKUP(Table2!B16,'2223Table2'!$B$1:$O$21,MATCH("FWD BOOST",'2223Table2'!$B$1:$O$1,0),0)*(SUM([1]INFO!$B$16:$B$17)))</f>
        <v>0.77133605263157901</v>
      </c>
    </row>
    <row r="17" spans="1:18">
      <c r="A17" s="19" t="s">
        <v>2786</v>
      </c>
      <c r="B17" s="19" t="str">
        <f>[2]TEAMS!$J17</f>
        <v>NFO</v>
      </c>
      <c r="C17" s="17">
        <f>VLOOKUP($A17,Table!$B$1:$C$200,MATCH("MP",Table!$B$1:$C$1,0),0)</f>
        <v>6</v>
      </c>
      <c r="D17" s="17">
        <f>VLOOKUP($A17,Table!$B$1:$M$200,MATCH("xG",Table!$B$1:$M$1,0),0)</f>
        <v>6.3</v>
      </c>
      <c r="E17" s="17">
        <f>VLOOKUP($A17,Table!$B$1:$M$200,MATCH("xGA",Table!$B$1:$M$1,0),0)</f>
        <v>8.3000000000000007</v>
      </c>
      <c r="F17" s="12">
        <f>(VLOOKUP($A17,Table!$B$1:$M$200,MATCH("xG",Table!$B$1:$V$1,0),0))/(VLOOKUP($A17,Table!$B$1:$M$200,MATCH("MP",Table!$B$1:$V$1,0),0))</f>
        <v>1.05</v>
      </c>
      <c r="G17" s="12">
        <f>IFERROR(VLOOKUP(B17,[1]TRANSFER!$E$251:$O$271,MATCH($G$1,[1]TRANSFER!$E$251:$O$251,0),0),0)</f>
        <v>1.06</v>
      </c>
      <c r="H17" s="12">
        <f>(VLOOKUP($A17,Table!$B$1:$M$200,MATCH("xGA",Table!$B$1:$X$1,0),0))/(VLOOKUP($A17,Table!$B$1:$M$200,MATCH("MP",Table!$B$1:$X$1,0),0))</f>
        <v>1.3833333333333335</v>
      </c>
      <c r="I17" s="12">
        <f>IFERROR(VLOOKUP(B17,[1]TRANSFER!$E$251:$O$271,MATCH($I$1,[1]TRANSFER!$E$251:$O$251,0),0),0)</f>
        <v>1.4</v>
      </c>
      <c r="J17" s="12">
        <f>VLOOKUP($A17,Table!$B$1:$O$200,MATCH("xGD/90",Table!$B$1:$O$1,0),0)</f>
        <v>-0.34</v>
      </c>
      <c r="K17" s="12">
        <f>IF([1]INFO!$B$24=1,$G$22-G17,$F$22-F17)</f>
        <v>0.53024999999999989</v>
      </c>
      <c r="L17" s="13">
        <f t="shared" si="0"/>
        <v>0.15907499999999999</v>
      </c>
      <c r="M17" s="90">
        <f t="shared" si="1"/>
        <v>1.1590750000000001</v>
      </c>
      <c r="N17" s="14">
        <f>(M17*(SUM([1]INFO!$B$18:$B$21)))+(VLOOKUP(Table2!B17,'2223Table2'!$B$1:$O$21,MATCH("DEF BOOST",'2223Table2'!$B$1:$O$1,0),0)*(SUM([1]INFO!$B$16:$B$17)))</f>
        <v>1.1588938157894737</v>
      </c>
      <c r="O17" s="12">
        <f>IF([1]INFO!$B$24=1,$I$22-I17,$H$22-H17)</f>
        <v>0.20699999999999985</v>
      </c>
      <c r="P17" s="12">
        <f t="shared" si="2"/>
        <v>-9.3149999999999927E-2</v>
      </c>
      <c r="Q17" s="90">
        <f t="shared" si="3"/>
        <v>0.90685000000000004</v>
      </c>
      <c r="R17" s="15">
        <f>(Q17*(SUM([1]INFO!$B$18:$B$21)))+(VLOOKUP(Table2!B17,'2223Table2'!$B$1:$O$21,MATCH("FWD BOOST",'2223Table2'!$B$1:$O$1,0),0)*(SUM([1]INFO!$B$16:$B$17)))</f>
        <v>0.93125184210526313</v>
      </c>
    </row>
    <row r="18" spans="1:18">
      <c r="A18" s="19" t="s">
        <v>2788</v>
      </c>
      <c r="B18" s="19" t="str">
        <f>[2]TEAMS!$J18</f>
        <v>SHU</v>
      </c>
      <c r="C18" s="17">
        <f>VLOOKUP($A18,Table!$B$1:$C$200,MATCH("MP",Table!$B$1:$C$1,0),0)</f>
        <v>6</v>
      </c>
      <c r="D18" s="17">
        <f>VLOOKUP($A18,Table!$B$1:$M$200,MATCH("xG",Table!$B$1:$M$1,0),0)</f>
        <v>4.5</v>
      </c>
      <c r="E18" s="17">
        <f>VLOOKUP($A18,Table!$B$1:$M$200,MATCH("xGA",Table!$B$1:$M$1,0),0)</f>
        <v>15.3</v>
      </c>
      <c r="F18" s="12">
        <f>(VLOOKUP($A18,Table!$B$1:$M$200,MATCH("xG",Table!$B$1:$V$1,0),0))/(VLOOKUP($A18,Table!$B$1:$M$200,MATCH("MP",Table!$B$1:$V$1,0),0))</f>
        <v>0.75</v>
      </c>
      <c r="G18" s="12">
        <f>IFERROR(VLOOKUP(B18,[1]TRANSFER!$E$251:$O$271,MATCH($G$1,[1]TRANSFER!$E$251:$O$251,0),0),0)</f>
        <v>0.7</v>
      </c>
      <c r="H18" s="12">
        <f>(VLOOKUP($A18,Table!$B$1:$M$200,MATCH("xGA",Table!$B$1:$X$1,0),0))/(VLOOKUP($A18,Table!$B$1:$M$200,MATCH("MP",Table!$B$1:$X$1,0),0))</f>
        <v>2.5500000000000003</v>
      </c>
      <c r="I18" s="12">
        <f>IFERROR(VLOOKUP(B18,[1]TRANSFER!$E$251:$O$271,MATCH($I$1,[1]TRANSFER!$E$251:$O$251,0),0),0)</f>
        <v>2.2800000000000002</v>
      </c>
      <c r="J18" s="12">
        <f>VLOOKUP($A18,Table!$B$1:$O$200,MATCH("xGD/90",Table!$B$1:$O$1,0),0)</f>
        <v>-1.8</v>
      </c>
      <c r="K18" s="12">
        <f>IF([1]INFO!$B$24=1,$G$22-G18,$F$22-F18)</f>
        <v>0.89024999999999999</v>
      </c>
      <c r="L18" s="13">
        <f t="shared" si="0"/>
        <v>0.26707500000000006</v>
      </c>
      <c r="M18" s="90">
        <f t="shared" si="1"/>
        <v>1.2670750000000002</v>
      </c>
      <c r="N18" s="14">
        <f>(M18*(SUM([1]INFO!$B$18:$B$21)))+(VLOOKUP(Table2!B18,'2223Table2'!$B$1:$O$21,MATCH("DEF BOOST",'2223Table2'!$B$1:$O$1,0),0)*(SUM([1]INFO!$B$16:$B$17)))</f>
        <v>1.2500938157894737</v>
      </c>
      <c r="O18" s="12">
        <f>IF([1]INFO!$B$24=1,$I$22-I18,$H$22-H18)</f>
        <v>-0.67300000000000049</v>
      </c>
      <c r="P18" s="12">
        <f t="shared" si="2"/>
        <v>0.30285000000000017</v>
      </c>
      <c r="Q18" s="90">
        <f t="shared" si="3"/>
        <v>1.3028500000000003</v>
      </c>
      <c r="R18" s="15">
        <f>(Q18*(SUM([1]INFO!$B$18:$B$21)))+(VLOOKUP(Table2!B18,'2223Table2'!$B$1:$O$21,MATCH("FWD BOOST",'2223Table2'!$B$1:$O$1,0),0)*(SUM([1]INFO!$B$16:$B$17)))</f>
        <v>1.2923886842105263</v>
      </c>
    </row>
    <row r="19" spans="1:18">
      <c r="A19" s="19" t="s">
        <v>2780</v>
      </c>
      <c r="B19" s="19" t="str">
        <f>[2]TEAMS!$J19</f>
        <v>TOT</v>
      </c>
      <c r="C19" s="17">
        <f>VLOOKUP($A19,Table!$B$1:$C$200,MATCH("MP",Table!$B$1:$C$1,0),0)</f>
        <v>6</v>
      </c>
      <c r="D19" s="17">
        <f>VLOOKUP($A19,Table!$B$1:$M$200,MATCH("xG",Table!$B$1:$M$1,0),0)</f>
        <v>10.9</v>
      </c>
      <c r="E19" s="17">
        <f>VLOOKUP($A19,Table!$B$1:$M$200,MATCH("xGA",Table!$B$1:$M$1,0),0)</f>
        <v>8.6999999999999993</v>
      </c>
      <c r="F19" s="12">
        <f>(VLOOKUP($A19,Table!$B$1:$M$200,MATCH("xG",Table!$B$1:$V$1,0),0))/(VLOOKUP($A19,Table!$B$1:$M$200,MATCH("MP",Table!$B$1:$V$1,0),0))</f>
        <v>1.8166666666666667</v>
      </c>
      <c r="G19" s="12">
        <f>IFERROR(VLOOKUP(B19,[1]TRANSFER!$E$251:$O$271,MATCH($G$1,[1]TRANSFER!$E$251:$O$251,0),0),0)</f>
        <v>1.8800000000000001</v>
      </c>
      <c r="H19" s="12">
        <f>(VLOOKUP($A19,Table!$B$1:$M$200,MATCH("xGA",Table!$B$1:$X$1,0),0))/(VLOOKUP($A19,Table!$B$1:$M$200,MATCH("MP",Table!$B$1:$X$1,0),0))</f>
        <v>1.45</v>
      </c>
      <c r="I19" s="12">
        <f>IFERROR(VLOOKUP(B19,[1]TRANSFER!$E$251:$O$271,MATCH($I$1,[1]TRANSFER!$E$251:$O$251,0),0),0)</f>
        <v>1.3800000000000001</v>
      </c>
      <c r="J19" s="12">
        <f>VLOOKUP($A19,Table!$B$1:$O$200,MATCH("xGD/90",Table!$B$1:$O$1,0),0)</f>
        <v>0.36</v>
      </c>
      <c r="K19" s="12">
        <f>IF([1]INFO!$B$24=1,$G$22-G19,$F$22-F19)</f>
        <v>-0.28975000000000017</v>
      </c>
      <c r="L19" s="13">
        <f t="shared" si="0"/>
        <v>-8.6925000000000072E-2</v>
      </c>
      <c r="M19" s="90">
        <f t="shared" si="1"/>
        <v>0.91307499999999997</v>
      </c>
      <c r="N19" s="14">
        <f>(M19*(SUM([1]INFO!$B$18:$B$21)))+(VLOOKUP(Table2!B19,'2223Table2'!$B$1:$O$21,MATCH("DEF BOOST",'2223Table2'!$B$1:$O$1,0),0)*(SUM([1]INFO!$B$16:$B$17)))</f>
        <v>0.91570434210526308</v>
      </c>
      <c r="O19" s="12">
        <f>IF([1]INFO!$B$24=1,$I$22-I19,$H$22-H19)</f>
        <v>0.22699999999999965</v>
      </c>
      <c r="P19" s="12">
        <f t="shared" si="2"/>
        <v>-0.10214999999999982</v>
      </c>
      <c r="Q19" s="90">
        <f t="shared" si="3"/>
        <v>0.89785000000000015</v>
      </c>
      <c r="R19" s="15">
        <f>(Q19*(SUM([1]INFO!$B$18:$B$21)))+(VLOOKUP(Table2!B19,'2223Table2'!$B$1:$O$21,MATCH("FWD BOOST",'2223Table2'!$B$1:$O$1,0),0)*(SUM([1]INFO!$B$16:$B$17)))</f>
        <v>0.90025710526315794</v>
      </c>
    </row>
    <row r="20" spans="1:18">
      <c r="A20" s="19" t="s">
        <v>2783</v>
      </c>
      <c r="B20" s="19" t="str">
        <f>[2]TEAMS!$J20</f>
        <v>WHU</v>
      </c>
      <c r="C20" s="17">
        <f>VLOOKUP($A20,Table!$B$1:$C$200,MATCH("MP",Table!$B$1:$C$1,0),0)</f>
        <v>6</v>
      </c>
      <c r="D20" s="17">
        <f>VLOOKUP($A20,Table!$B$1:$M$200,MATCH("xG",Table!$B$1:$M$1,0),0)</f>
        <v>9</v>
      </c>
      <c r="E20" s="17">
        <f>VLOOKUP($A20,Table!$B$1:$M$200,MATCH("xGA",Table!$B$1:$M$1,0),0)</f>
        <v>13.3</v>
      </c>
      <c r="F20" s="12">
        <f>(VLOOKUP($A20,Table!$B$1:$M$200,MATCH("xG",Table!$B$1:$V$1,0),0))/(VLOOKUP($A20,Table!$B$1:$M$200,MATCH("MP",Table!$B$1:$V$1,0),0))</f>
        <v>1.5</v>
      </c>
      <c r="G20" s="12">
        <f>IFERROR(VLOOKUP(B20,[1]TRANSFER!$E$251:$O$271,MATCH($G$1,[1]TRANSFER!$E$251:$O$251,0),0),0)</f>
        <v>1.58</v>
      </c>
      <c r="H20" s="12">
        <f>(VLOOKUP($A20,Table!$B$1:$M$200,MATCH("xGA",Table!$B$1:$X$1,0),0))/(VLOOKUP($A20,Table!$B$1:$M$200,MATCH("MP",Table!$B$1:$X$1,0),0))</f>
        <v>2.2166666666666668</v>
      </c>
      <c r="I20" s="12">
        <f>IFERROR(VLOOKUP(B20,[1]TRANSFER!$E$251:$O$271,MATCH($I$1,[1]TRANSFER!$E$251:$O$251,0),0),0)</f>
        <v>2.04</v>
      </c>
      <c r="J20" s="12">
        <f>VLOOKUP($A20,Table!$B$1:$O$200,MATCH("xGD/90",Table!$B$1:$O$1,0),0)</f>
        <v>-0.72</v>
      </c>
      <c r="K20" s="12">
        <f>IF([1]INFO!$B$24=1,$G$22-G20,$F$22-F20)</f>
        <v>1.024999999999987E-2</v>
      </c>
      <c r="L20" s="13">
        <f t="shared" si="0"/>
        <v>3.0749999999999614E-3</v>
      </c>
      <c r="M20" s="90">
        <f t="shared" si="1"/>
        <v>1.0030749999999999</v>
      </c>
      <c r="N20" s="14">
        <f>(M20*(SUM([1]INFO!$B$18:$B$21)))+(VLOOKUP(Table2!B20,'2223Table2'!$B$1:$O$21,MATCH("DEF BOOST",'2223Table2'!$B$1:$O$1,0),0)*(SUM([1]INFO!$B$16:$B$17)))</f>
        <v>1.0080727631578945</v>
      </c>
      <c r="O20" s="12">
        <f>IF([1]INFO!$B$24=1,$I$22-I20,$H$22-H20)</f>
        <v>-0.43300000000000027</v>
      </c>
      <c r="P20" s="12">
        <f t="shared" si="2"/>
        <v>0.19485000000000011</v>
      </c>
      <c r="Q20" s="90">
        <f t="shared" si="3"/>
        <v>1.1948500000000002</v>
      </c>
      <c r="R20" s="15">
        <f>(Q20*(SUM([1]INFO!$B$18:$B$21)))+(VLOOKUP(Table2!B20,'2223Table2'!$B$1:$O$21,MATCH("FWD BOOST",'2223Table2'!$B$1:$O$1,0),0)*(SUM([1]INFO!$B$16:$B$17)))</f>
        <v>1.1727676315789475</v>
      </c>
    </row>
    <row r="21" spans="1:18">
      <c r="A21" s="19" t="s">
        <v>2789</v>
      </c>
      <c r="B21" s="19" t="str">
        <f>[2]TEAMS!$J21</f>
        <v>WOL</v>
      </c>
      <c r="C21" s="17">
        <f>VLOOKUP($A21,Table!$B$1:$C$200,MATCH("MP",Table!$B$1:$C$1,0),0)</f>
        <v>6</v>
      </c>
      <c r="D21" s="17">
        <f>VLOOKUP($A21,Table!$B$1:$M$200,MATCH("xG",Table!$B$1:$M$1,0),0)</f>
        <v>7.7</v>
      </c>
      <c r="E21" s="17">
        <f>VLOOKUP($A21,Table!$B$1:$M$200,MATCH("xGA",Table!$B$1:$M$1,0),0)</f>
        <v>12.5</v>
      </c>
      <c r="F21" s="12">
        <f>(VLOOKUP($A21,Table!$B$1:$M$200,MATCH("xG",Table!$B$1:$V$1,0),0))/(VLOOKUP($A21,Table!$B$1:$M$200,MATCH("MP",Table!$B$1:$V$1,0),0))</f>
        <v>1.2833333333333334</v>
      </c>
      <c r="G21" s="12">
        <f>IFERROR(VLOOKUP(B21,[1]TRANSFER!$E$251:$O$271,MATCH($G$1,[1]TRANSFER!$E$251:$O$251,0),0),0)</f>
        <v>1.42</v>
      </c>
      <c r="H21" s="12">
        <f>(VLOOKUP($A21,Table!$B$1:$M$200,MATCH("xGA",Table!$B$1:$X$1,0),0))/(VLOOKUP($A21,Table!$B$1:$M$200,MATCH("MP",Table!$B$1:$X$1,0),0))</f>
        <v>2.0833333333333335</v>
      </c>
      <c r="I21" s="12">
        <f>IFERROR(VLOOKUP(B21,[1]TRANSFER!$E$251:$O$271,MATCH($I$1,[1]TRANSFER!$E$251:$O$251,0),0),0)</f>
        <v>2.06</v>
      </c>
      <c r="J21" s="12">
        <f>VLOOKUP($A21,Table!$B$1:$O$200,MATCH("xGD/90",Table!$B$1:$O$1,0),0)</f>
        <v>-0.79</v>
      </c>
      <c r="K21" s="12">
        <f>IF([1]INFO!$B$24=1,$G$22-G21,$F$22-F21)</f>
        <v>0.17025000000000001</v>
      </c>
      <c r="L21" s="13">
        <f t="shared" si="0"/>
        <v>5.1075000000000009E-2</v>
      </c>
      <c r="M21" s="90">
        <f t="shared" si="1"/>
        <v>1.051075</v>
      </c>
      <c r="N21" s="14">
        <f>(M21*(SUM([1]INFO!$B$18:$B$21)))+(VLOOKUP(Table2!B21,'2223Table2'!$B$1:$O$21,MATCH("DEF BOOST",'2223Table2'!$B$1:$O$1,0),0)*(SUM([1]INFO!$B$16:$B$17)))</f>
        <v>1.0642201315789472</v>
      </c>
      <c r="O21" s="12">
        <f>IF([1]INFO!$B$24=1,$I$22-I21,$H$22-H21)</f>
        <v>-0.45300000000000029</v>
      </c>
      <c r="P21" s="12">
        <f t="shared" si="2"/>
        <v>0.20385000000000011</v>
      </c>
      <c r="Q21" s="90">
        <f t="shared" si="3"/>
        <v>1.2038500000000001</v>
      </c>
      <c r="R21" s="15">
        <f>(Q21*(SUM([1]INFO!$B$18:$B$21)))+(VLOOKUP(Table2!B21,'2223Table2'!$B$1:$O$21,MATCH("FWD BOOST",'2223Table2'!$B$1:$O$1,0),0)*(SUM([1]INFO!$B$16:$B$17)))</f>
        <v>1.1966571052631578</v>
      </c>
    </row>
    <row r="22" spans="1:18">
      <c r="A22" s="19">
        <f>COUNTA(A2:A21)</f>
        <v>20</v>
      </c>
      <c r="F22" s="12">
        <f>SUM(F2:F21)/$A$22</f>
        <v>1.5616666666666668</v>
      </c>
      <c r="G22" s="12">
        <f>SUM(G2:G21)/$A$22</f>
        <v>1.5902499999999999</v>
      </c>
      <c r="H22" s="12">
        <f>SUM(H2:H21)/$A$22</f>
        <v>1.5743333333333334</v>
      </c>
      <c r="I22" s="12">
        <f>SUM(I2:I21)/$A$22</f>
        <v>1.6069999999999998</v>
      </c>
    </row>
    <row r="23" spans="1:18">
      <c r="G23" s="49"/>
      <c r="I23" s="49" t="s">
        <v>2379</v>
      </c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9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2356</v>
      </c>
      <c r="R2" s="52" t="s">
        <v>64</v>
      </c>
      <c r="S2" s="52" t="s">
        <v>2355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2362</v>
      </c>
      <c r="R3" s="52" t="s">
        <v>84</v>
      </c>
      <c r="S3" s="52" t="s">
        <v>2363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2371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1">
        <v>55.9</v>
      </c>
      <c r="M5" s="91">
        <v>48.9</v>
      </c>
      <c r="N5" s="52">
        <v>7</v>
      </c>
      <c r="O5" s="52">
        <v>0.18</v>
      </c>
      <c r="P5" s="52">
        <v>17078</v>
      </c>
      <c r="Q5" s="52" t="s">
        <v>2365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2361</v>
      </c>
      <c r="R6" s="52" t="s">
        <v>74</v>
      </c>
      <c r="S6" s="52" t="s">
        <v>2360</v>
      </c>
      <c r="T6" s="52"/>
      <c r="U6" s="2"/>
      <c r="V6" s="2"/>
      <c r="W6" s="52"/>
    </row>
    <row r="7" spans="1:23">
      <c r="A7" s="1">
        <v>18</v>
      </c>
      <c r="B7" s="52" t="s">
        <v>2352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2374</v>
      </c>
      <c r="R7" s="52" t="s">
        <v>89</v>
      </c>
      <c r="S7" s="52" t="s">
        <v>2375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2368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6">
        <v>39.299999999999997</v>
      </c>
      <c r="M9" s="86">
        <v>48.1</v>
      </c>
      <c r="N9" s="52">
        <v>-8.8000000000000007</v>
      </c>
      <c r="O9" s="52">
        <v>-0.23</v>
      </c>
      <c r="P9" s="52">
        <v>24952</v>
      </c>
      <c r="Q9" s="52" t="s">
        <v>2367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1">
        <v>45.2</v>
      </c>
      <c r="M10" s="91">
        <v>65.7</v>
      </c>
      <c r="N10" s="52">
        <v>-20.5</v>
      </c>
      <c r="O10" s="52">
        <v>-0.54</v>
      </c>
      <c r="P10" s="52">
        <v>37180</v>
      </c>
      <c r="Q10" s="52" t="s">
        <v>2373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2366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2359</v>
      </c>
      <c r="R12" s="52" t="s">
        <v>80</v>
      </c>
      <c r="S12" s="52" t="s">
        <v>2360</v>
      </c>
      <c r="T12" s="52"/>
      <c r="U12" s="2"/>
      <c r="V12" s="2"/>
      <c r="W12" s="52"/>
    </row>
    <row r="13" spans="1:23">
      <c r="A13" s="1">
        <v>20</v>
      </c>
      <c r="B13" s="52" t="s">
        <v>2378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2377</v>
      </c>
      <c r="R13" s="52" t="s">
        <v>98</v>
      </c>
      <c r="S13" s="52" t="s">
        <v>2375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1">
        <v>31.3</v>
      </c>
      <c r="N14" s="52">
        <v>46.4</v>
      </c>
      <c r="O14" s="52">
        <v>1.22</v>
      </c>
      <c r="P14" s="52">
        <v>53249</v>
      </c>
      <c r="Q14" s="52" t="s">
        <v>2354</v>
      </c>
      <c r="R14" s="52" t="s">
        <v>66</v>
      </c>
      <c r="S14" s="52" t="s">
        <v>2355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2357</v>
      </c>
      <c r="R15" s="52" t="s">
        <v>70</v>
      </c>
      <c r="S15" s="52" t="s">
        <v>2355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2358</v>
      </c>
      <c r="R16" s="52" t="s">
        <v>68</v>
      </c>
      <c r="S16" s="52" t="s">
        <v>2355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2372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2353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6">
        <v>67.2</v>
      </c>
      <c r="N18" s="52">
        <v>-19.8</v>
      </c>
      <c r="O18" s="52">
        <v>-0.52</v>
      </c>
      <c r="P18" s="52">
        <v>34626</v>
      </c>
      <c r="Q18" s="52" t="s">
        <v>2376</v>
      </c>
      <c r="R18" s="52" t="s">
        <v>90</v>
      </c>
      <c r="S18" s="52" t="s">
        <v>2375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1">
        <v>49.7</v>
      </c>
      <c r="N19" s="52">
        <v>7.4</v>
      </c>
      <c r="O19" s="52">
        <v>0.19</v>
      </c>
      <c r="P19" s="52">
        <v>61585</v>
      </c>
      <c r="Q19" s="52" t="s">
        <v>2364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1">
        <v>49.2</v>
      </c>
      <c r="M20" s="91">
        <v>53</v>
      </c>
      <c r="N20" s="52">
        <v>-3.9</v>
      </c>
      <c r="O20" s="52">
        <v>-0.1</v>
      </c>
      <c r="P20" s="52">
        <v>62462</v>
      </c>
      <c r="Q20" s="52" t="s">
        <v>2370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2369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2381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2380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2354</v>
      </c>
      <c r="R33" s="48" t="s">
        <v>66</v>
      </c>
      <c r="S33" s="48" t="s">
        <v>2355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2356</v>
      </c>
      <c r="R34" s="48" t="s">
        <v>64</v>
      </c>
      <c r="S34" s="48" t="s">
        <v>2355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2357</v>
      </c>
      <c r="R35" s="48" t="s">
        <v>70</v>
      </c>
      <c r="S35" s="48" t="s">
        <v>2355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2358</v>
      </c>
      <c r="R36" s="48" t="s">
        <v>68</v>
      </c>
      <c r="S36" s="48" t="s">
        <v>2355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2359</v>
      </c>
      <c r="R37" s="48" t="s">
        <v>80</v>
      </c>
      <c r="S37" s="48" t="s">
        <v>2360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2361</v>
      </c>
      <c r="R38" s="48" t="s">
        <v>74</v>
      </c>
      <c r="S38" s="48" t="s">
        <v>2360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2362</v>
      </c>
      <c r="R39" s="48" t="s">
        <v>84</v>
      </c>
      <c r="S39" s="48" t="s">
        <v>2363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2364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2365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2366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2367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2368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2369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2370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2371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2372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2373</v>
      </c>
      <c r="R49" s="48" t="s">
        <v>97</v>
      </c>
      <c r="U49" s="2"/>
      <c r="V49" s="2"/>
    </row>
    <row r="50" spans="1:22">
      <c r="A50" s="1">
        <v>18</v>
      </c>
      <c r="B50" s="48" t="s">
        <v>2352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2374</v>
      </c>
      <c r="R50" s="48" t="s">
        <v>89</v>
      </c>
      <c r="S50" s="48" t="s">
        <v>2375</v>
      </c>
      <c r="U50" s="2"/>
      <c r="V50" s="2"/>
    </row>
    <row r="51" spans="1:22">
      <c r="A51" s="1">
        <v>19</v>
      </c>
      <c r="B51" s="48" t="s">
        <v>2353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2376</v>
      </c>
      <c r="R51" s="48" t="s">
        <v>90</v>
      </c>
      <c r="S51" s="48" t="s">
        <v>2375</v>
      </c>
      <c r="U51" s="2"/>
      <c r="V51" s="2"/>
    </row>
    <row r="52" spans="1:22">
      <c r="A52" s="1">
        <v>20</v>
      </c>
      <c r="B52" s="48" t="s">
        <v>2378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2377</v>
      </c>
      <c r="R52" s="48" t="s">
        <v>98</v>
      </c>
      <c r="S52" s="48" t="s">
        <v>2375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2379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2883</v>
      </c>
    </row>
    <row r="30" spans="1:15">
      <c r="H30" s="11" t="s">
        <v>2884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6</v>
      </c>
      <c r="G2" s="32">
        <f>IFERROR(VLOOKUP(A2,PlayingTime!$B$1:$Z$999,MATCH("Min",PlayingTime!$B$2:$Z$2,0),0),0)</f>
        <v>528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528</v>
      </c>
      <c r="L2" s="31">
        <f>IFERROR(VLOOKUP(A2,PlayerStats!$B$1:$Z$999,MATCH("xG",PlayerStats!$B$2:$Z$2,0),0),0)</f>
        <v>7.9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7.9</v>
      </c>
      <c r="Q2" s="31">
        <f>IFERROR(VLOOKUP(A2,PlayerStats!$B$1:$Z$999,MATCH("xAG",PlayerStats!$B$2:$Z$2,0),0),0)</f>
        <v>1.1000000000000001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1.1000000000000001</v>
      </c>
      <c r="V2" s="41">
        <f>IFERROR(VLOOKUP(A2,$X$1:$Y$1000,MATCH("total_points",$X$1:$Y$1,0),0),"")</f>
        <v>51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Evan Ferguson</v>
      </c>
      <c r="B3" s="31" t="str">
        <f>IF([1]FINAL!B3=0,"",[1]FINAL!B3)</f>
        <v>Ferguson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BHA</v>
      </c>
      <c r="F3" s="43">
        <f>IFERROR(VLOOKUP($E3,Table2!$B$1:$C$21,MATCH("MP",Table2!$B$1:$C$1,0),0),"")</f>
        <v>6</v>
      </c>
      <c r="G3" s="32">
        <f>IFERROR(VLOOKUP(A3,PlayingTime!$B$1:$Z$999,MATCH("Min",PlayingTime!$B$2:$Z$2,0),0),0)</f>
        <v>258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258</v>
      </c>
      <c r="L3" s="31">
        <f>IFERROR(VLOOKUP(A3,PlayerStats!$B$1:$Z$999,MATCH("xG",PlayerStats!$B$2:$Z$2,0),0),0)</f>
        <v>2.5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2.5</v>
      </c>
      <c r="Q3" s="31">
        <f>IFERROR(VLOOKUP(A3,PlayerStats!$B$1:$Z$999,MATCH("xAG",PlayerStats!$B$2:$Z$2,0),0),0)</f>
        <v>0.1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0.1</v>
      </c>
      <c r="V3" s="41">
        <f t="shared" ref="V3:V66" si="3">IFERROR(VLOOKUP(A3,$X$1:$Y$1000,MATCH("total_points",$X$1:$Y$1,0),0),"")</f>
        <v>27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Darwin Núñez Ribeiro</v>
      </c>
      <c r="B4" s="31" t="str">
        <f>IF([1]FINAL!B4=0,"",[1]FINAL!B4)</f>
        <v>Darwin</v>
      </c>
      <c r="C4" s="31" t="str">
        <f>IF([1]FINAL!C4=0,"",[1]FINAL!C4)</f>
        <v>Darwin Núñez</v>
      </c>
      <c r="D4" s="31" t="str">
        <f>IF([1]FINAL!D4=0,"",[1]FINAL!D4)</f>
        <v>Darwin Nunez</v>
      </c>
      <c r="E4" s="42" t="str">
        <f>[1]FINAL!M4</f>
        <v>LIV</v>
      </c>
      <c r="F4" s="43">
        <f>IFERROR(VLOOKUP($E4,Table2!$B$1:$C$21,MATCH("MP",Table2!$B$1:$C$1,0),0),"")</f>
        <v>6</v>
      </c>
      <c r="G4" s="32">
        <f>IFERROR(VLOOKUP(A4,PlayingTime!$B$1:$Z$999,MATCH("Min",PlayingTime!$B$2:$Z$2,0),0),0)</f>
        <v>0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223</v>
      </c>
      <c r="J4" s="32">
        <f>IFERROR(VLOOKUP(D4,PlayingTime!$B$1:$Z$999,MATCH("Min",PlayingTime!$B$2:$Z$2,0),0),0)</f>
        <v>0</v>
      </c>
      <c r="K4" s="37">
        <f t="shared" si="0"/>
        <v>223</v>
      </c>
      <c r="L4" s="31">
        <f>IFERROR(VLOOKUP(A4,PlayerStats!$B$1:$Z$999,MATCH("xG",PlayerStats!$B$2:$Z$2,0),0),0)</f>
        <v>0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2.6</v>
      </c>
      <c r="O4" s="31">
        <f>IFERROR(VLOOKUP(D4,PlayerStats!$B$1:$Z$999,MATCH("xG",PlayerStats!$B$2:$Z$2,0),0),0)</f>
        <v>0</v>
      </c>
      <c r="P4" s="39">
        <f t="shared" si="1"/>
        <v>2.6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0.5</v>
      </c>
      <c r="T4" s="31">
        <f>IFERROR(VLOOKUP(D4,PlayerStats!$B$1:$Z$999,MATCH("xAG",PlayerStats!$B$2:$Z$2,0),0),0)</f>
        <v>0</v>
      </c>
      <c r="U4" s="39">
        <f t="shared" si="2"/>
        <v>0.5</v>
      </c>
      <c r="V4" s="41">
        <f t="shared" si="3"/>
        <v>28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Callum Wilson</v>
      </c>
      <c r="B5" s="31" t="str">
        <f>IF([1]FINAL!B5=0,"",[1]FINAL!B5)</f>
        <v>Wilson</v>
      </c>
      <c r="C5" s="31" t="str">
        <f>IF([1]FINAL!C5=0,"",[1]FINAL!C5)</f>
        <v>C Wilson</v>
      </c>
      <c r="D5" s="31" t="str">
        <f>IF([1]FINAL!D5=0,"",[1]FINAL!D5)</f>
        <v/>
      </c>
      <c r="E5" s="42" t="str">
        <f>[1]FINAL!M5</f>
        <v>NEW</v>
      </c>
      <c r="F5" s="43">
        <f>IFERROR(VLOOKUP($E5,Table2!$B$1:$C$21,MATCH("MP",Table2!$B$1:$C$1,0),0),"")</f>
        <v>6</v>
      </c>
      <c r="G5" s="32">
        <f>IFERROR(VLOOKUP(A5,PlayingTime!$B$1:$Z$999,MATCH("Min",PlayingTime!$B$2:$Z$2,0),0),0)</f>
        <v>259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259</v>
      </c>
      <c r="L5" s="31">
        <f>IFERROR(VLOOKUP(A5,PlayerStats!$B$1:$Z$999,MATCH("xG",PlayerStats!$B$2:$Z$2,0),0),0)</f>
        <v>3.6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3.6</v>
      </c>
      <c r="Q5" s="31">
        <f>IFERROR(VLOOKUP(A5,PlayerStats!$B$1:$Z$999,MATCH("xAG",PlayerStats!$B$2:$Z$2,0),0),0)</f>
        <v>0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</v>
      </c>
      <c r="V5" s="41">
        <f t="shared" si="3"/>
        <v>24</v>
      </c>
      <c r="X5" s="42" t="str">
        <f>API!M5&amp;" "&amp;API!V5</f>
        <v>Fábio Ferreira Vieira</v>
      </c>
      <c r="Y5" s="42">
        <f>API!AC5</f>
        <v>15</v>
      </c>
    </row>
    <row r="6" spans="1:25">
      <c r="A6" s="31" t="str">
        <f>IF([1]FINAL!A6=0,"",[1]FINAL!A6)</f>
        <v>Bryan Mbeumo</v>
      </c>
      <c r="B6" s="31" t="str">
        <f>IF([1]FINAL!B6=0,"",[1]FINAL!B6)</f>
        <v>Mbeumo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6</v>
      </c>
      <c r="G6" s="32">
        <f>IFERROR(VLOOKUP(A6,PlayingTime!$B$1:$Z$999,MATCH("Min",PlayingTime!$B$2:$Z$2,0),0),0)</f>
        <v>540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540</v>
      </c>
      <c r="L6" s="31">
        <f>IFERROR(VLOOKUP(A6,PlayerStats!$B$1:$Z$999,MATCH("xG",PlayerStats!$B$2:$Z$2,0),0),0)</f>
        <v>4.4000000000000004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4.4000000000000004</v>
      </c>
      <c r="Q6" s="31">
        <f>IFERROR(VLOOKUP(A6,PlayerStats!$B$1:$Z$999,MATCH("xAG",PlayerStats!$B$2:$Z$2,0),0),0)</f>
        <v>0.6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0.6</v>
      </c>
      <c r="V6" s="41">
        <f t="shared" si="3"/>
        <v>36</v>
      </c>
      <c r="X6" s="42" t="str">
        <f>API!M6&amp;" "&amp;API!V6</f>
        <v>Gabriel dos Santos Magalhães</v>
      </c>
      <c r="Y6" s="42">
        <f>API!AC6</f>
        <v>10</v>
      </c>
    </row>
    <row r="7" spans="1:25">
      <c r="A7" s="31" t="str">
        <f>IF([1]FINAL!A7=0,"",[1]FINAL!A7)</f>
        <v>Mohamed Salah</v>
      </c>
      <c r="B7" s="31" t="str">
        <f>IF([1]FINAL!B7=0,"",[1]FINAL!B7)</f>
        <v>Salah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LIV</v>
      </c>
      <c r="F7" s="43">
        <f>IFERROR(VLOOKUP($E7,Table2!$B$1:$C$21,MATCH("MP",Table2!$B$1:$C$1,0),0),"")</f>
        <v>6</v>
      </c>
      <c r="G7" s="32">
        <f>IFERROR(VLOOKUP(A7,PlayingTime!$B$1:$Z$999,MATCH("Min",PlayingTime!$B$2:$Z$2,0),0),0)</f>
        <v>520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520</v>
      </c>
      <c r="L7" s="31">
        <f>IFERROR(VLOOKUP(A7,PlayerStats!$B$1:$Z$999,MATCH("xG",PlayerStats!$B$2:$Z$2,0),0),0)</f>
        <v>3.8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3.8</v>
      </c>
      <c r="Q7" s="31">
        <f>IFERROR(VLOOKUP(A7,PlayerStats!$B$1:$Z$999,MATCH("xAG",PlayerStats!$B$2:$Z$2,0),0),0)</f>
        <v>3.5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3.5</v>
      </c>
      <c r="V7" s="41">
        <f t="shared" si="3"/>
        <v>43</v>
      </c>
      <c r="X7" s="42" t="str">
        <f>API!M7&amp;" "&amp;API!V7</f>
        <v>Kai Havertz</v>
      </c>
      <c r="Y7" s="42">
        <f>API!AC7</f>
        <v>8</v>
      </c>
    </row>
    <row r="8" spans="1:25">
      <c r="A8" s="31" t="str">
        <f>IF([1]FINAL!A8=0,"",[1]FINAL!A8)</f>
        <v>David Brooks</v>
      </c>
      <c r="B8" s="31" t="str">
        <f>IF([1]FINAL!B8=0,"",[1]FINAL!B8)</f>
        <v>Brooks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BOU</v>
      </c>
      <c r="F8" s="43">
        <f>IFERROR(VLOOKUP($E8,Table2!$B$1:$C$21,MATCH("MP",Table2!$B$1:$C$1,0),0),"")</f>
        <v>6</v>
      </c>
      <c r="G8" s="32">
        <f>IFERROR(VLOOKUP(A8,PlayingTime!$B$1:$Z$999,MATCH("Min",PlayingTime!$B$2:$Z$2,0),0),0)</f>
        <v>149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149</v>
      </c>
      <c r="L8" s="31">
        <f>IFERROR(VLOOKUP(A8,PlayerStats!$B$1:$Z$999,MATCH("xG",PlayerStats!$B$2:$Z$2,0),0),0)</f>
        <v>1.5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1.5</v>
      </c>
      <c r="Q8" s="31">
        <f>IFERROR(VLOOKUP(A8,PlayerStats!$B$1:$Z$999,MATCH("xAG",PlayerStats!$B$2:$Z$2,0),0),0)</f>
        <v>0.4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0.4</v>
      </c>
      <c r="V8" s="41">
        <f t="shared" si="3"/>
        <v>13</v>
      </c>
      <c r="X8" s="42" t="str">
        <f>API!M8&amp;" "&amp;API!V8</f>
        <v>Gabriel Fernando de Jesus</v>
      </c>
      <c r="Y8" s="42">
        <f>API!AC8</f>
        <v>10</v>
      </c>
    </row>
    <row r="9" spans="1:25">
      <c r="A9" s="31" t="str">
        <f>IF([1]FINAL!A9=0,"",[1]FINAL!A9)</f>
        <v>Jean-Philippe Mateta</v>
      </c>
      <c r="B9" s="31" t="str">
        <f>IF([1]FINAL!B9=0,"",[1]FINAL!B9)</f>
        <v>Mateta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CRY</v>
      </c>
      <c r="F9" s="43">
        <f>IFERROR(VLOOKUP($E9,Table2!$B$1:$C$21,MATCH("MP",Table2!$B$1:$C$1,0),0),"")</f>
        <v>6</v>
      </c>
      <c r="G9" s="32">
        <f>IFERROR(VLOOKUP(A9,PlayingTime!$B$1:$Z$999,MATCH("Min",PlayingTime!$B$2:$Z$2,0),0),0)</f>
        <v>127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127</v>
      </c>
      <c r="L9" s="31">
        <f>IFERROR(VLOOKUP(A9,PlayerStats!$B$1:$Z$999,MATCH("xG",PlayerStats!$B$2:$Z$2,0),0),0)</f>
        <v>0.1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0.1</v>
      </c>
      <c r="Q9" s="31">
        <f>IFERROR(VLOOKUP(A9,PlayerStats!$B$1:$Z$999,MATCH("xAG",PlayerStats!$B$2:$Z$2,0),0),0)</f>
        <v>1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</v>
      </c>
      <c r="V9" s="41">
        <f t="shared" si="3"/>
        <v>14</v>
      </c>
      <c r="X9" s="42" t="str">
        <f>API!M9&amp;" "&amp;API!V9</f>
        <v>Jorge Luiz Frello Filho</v>
      </c>
      <c r="Y9" s="42">
        <f>API!AC9</f>
        <v>4</v>
      </c>
    </row>
    <row r="10" spans="1:25">
      <c r="A10" s="31" t="str">
        <f>IF([1]FINAL!A10=0,"",[1]FINAL!A10)</f>
        <v>Emerson Leite de Souza Junior</v>
      </c>
      <c r="B10" s="31" t="str">
        <f>IF([1]FINAL!B10=0,"",[1]FINAL!B10)</f>
        <v>E.Royal</v>
      </c>
      <c r="C10" s="31" t="str">
        <f>IF([1]FINAL!C10=0,"",[1]FINAL!C10)</f>
        <v>Emerson R</v>
      </c>
      <c r="D10" s="31" t="str">
        <f>IF([1]FINAL!D10=0,"",[1]FINAL!D10)</f>
        <v>Emerson</v>
      </c>
      <c r="E10" s="42" t="str">
        <f>[1]FINAL!M10</f>
        <v>TOT</v>
      </c>
      <c r="F10" s="43">
        <f>IFERROR(VLOOKUP($E10,Table2!$B$1:$C$21,MATCH("MP",Table2!$B$1:$C$1,0),0),"")</f>
        <v>6</v>
      </c>
      <c r="G10" s="32">
        <f>IFERROR(VLOOKUP(A10,PlayingTime!$B$1:$Z$999,MATCH("Min",PlayingTime!$B$2:$Z$2,0),0),0)</f>
        <v>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99</v>
      </c>
      <c r="K10" s="37">
        <f t="shared" si="0"/>
        <v>99</v>
      </c>
      <c r="L10" s="31">
        <f>IFERROR(VLOOKUP(A10,PlayerStats!$B$1:$Z$999,MATCH("xG",PlayerStats!$B$2:$Z$2,0),0),0)</f>
        <v>0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0</v>
      </c>
      <c r="Q10" s="31">
        <f>IFERROR(VLOOKUP(A10,PlayerStats!$B$1:$Z$999,MATCH("xAG",PlayerStats!$B$2:$Z$2,0),0),0)</f>
        <v>0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0</v>
      </c>
      <c r="V10" s="41">
        <f t="shared" si="3"/>
        <v>11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Harvey Barnes</v>
      </c>
      <c r="B11" s="31" t="str">
        <f>IF([1]FINAL!B11=0,"",[1]FINAL!B11)</f>
        <v>Barnes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NEW</v>
      </c>
      <c r="F11" s="43">
        <f>IFERROR(VLOOKUP($E11,Table2!$B$1:$C$21,MATCH("MP",Table2!$B$1:$C$1,0),0),"")</f>
        <v>6</v>
      </c>
      <c r="G11" s="32">
        <f>IFERROR(VLOOKUP(A11,PlayingTime!$B$1:$Z$999,MATCH("Min",PlayingTime!$B$2:$Z$2,0),0),0)</f>
        <v>187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187</v>
      </c>
      <c r="L11" s="31">
        <f>IFERROR(VLOOKUP(A11,PlayerStats!$B$1:$Z$999,MATCH("xG",PlayerStats!$B$2:$Z$2,0),0),0)</f>
        <v>0.7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0.7</v>
      </c>
      <c r="Q11" s="31">
        <f>IFERROR(VLOOKUP(A11,PlayerStats!$B$1:$Z$999,MATCH("xAG",PlayerStats!$B$2:$Z$2,0),0),0)</f>
        <v>0.9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0.9</v>
      </c>
      <c r="V11" s="41">
        <f t="shared" si="3"/>
        <v>17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David Raya Martin</v>
      </c>
      <c r="B12" s="31" t="str">
        <f>IF([1]FINAL!B12=0,"",[1]FINAL!B12)</f>
        <v>Raya</v>
      </c>
      <c r="C12" s="31" t="str">
        <f>IF([1]FINAL!C12=0,"",[1]FINAL!C12)</f>
        <v>David Raya</v>
      </c>
      <c r="D12" s="31" t="str">
        <f>IF([1]FINAL!D12=0,"",[1]FINAL!D12)</f>
        <v/>
      </c>
      <c r="E12" s="42" t="str">
        <f>[1]FINAL!M12</f>
        <v>ARS</v>
      </c>
      <c r="F12" s="43">
        <f>IFERROR(VLOOKUP($E12,Table2!$B$1:$C$21,MATCH("MP",Table2!$B$1:$C$1,0),0),"")</f>
        <v>6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180</v>
      </c>
      <c r="J12" s="32">
        <f>IFERROR(VLOOKUP(D12,PlayingTime!$B$1:$Z$999,MATCH("Min",PlayingTime!$B$2:$Z$2,0),0),0)</f>
        <v>0</v>
      </c>
      <c r="K12" s="37">
        <f t="shared" si="0"/>
        <v>180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</v>
      </c>
      <c r="V12" s="41">
        <f t="shared" si="3"/>
        <v>10</v>
      </c>
      <c r="X12" s="42" t="str">
        <f>API!M12&amp;" "&amp;API!V12</f>
        <v>Gabriel Martinelli Silva</v>
      </c>
      <c r="Y12" s="42">
        <f>API!AC12</f>
        <v>16</v>
      </c>
    </row>
    <row r="13" spans="1:25">
      <c r="A13" s="31" t="str">
        <f>IF([1]FINAL!A13=0,"",[1]FINAL!A13)</f>
        <v>Anthony Elanga</v>
      </c>
      <c r="B13" s="31" t="str">
        <f>IF([1]FINAL!B13=0,"",[1]FINAL!B13)</f>
        <v>Elanga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NFO</v>
      </c>
      <c r="F13" s="43">
        <f>IFERROR(VLOOKUP($E13,Table2!$B$1:$C$21,MATCH("MP",Table2!$B$1:$C$1,0),0),"")</f>
        <v>6</v>
      </c>
      <c r="G13" s="32">
        <f>IFERROR(VLOOKUP(A13,PlayingTime!$B$1:$Z$999,MATCH("Min",PlayingTime!$B$2:$Z$2,0),0),0)</f>
        <v>214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214</v>
      </c>
      <c r="L13" s="31">
        <f>IFERROR(VLOOKUP(A13,PlayerStats!$B$1:$Z$999,MATCH("xG",PlayerStats!$B$2:$Z$2,0),0),0)</f>
        <v>0.6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0.6</v>
      </c>
      <c r="Q13" s="31">
        <f>IFERROR(VLOOKUP(A13,PlayerStats!$B$1:$Z$999,MATCH("xAG",PlayerStats!$B$2:$Z$2,0),0),0)</f>
        <v>0.8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0.8</v>
      </c>
      <c r="V13" s="41">
        <f t="shared" si="3"/>
        <v>16</v>
      </c>
      <c r="X13" s="42" t="str">
        <f>API!M13&amp;" "&amp;API!V13</f>
        <v>Eddie Nketiah</v>
      </c>
      <c r="Y13" s="42">
        <f>API!AC13</f>
        <v>23</v>
      </c>
    </row>
    <row r="14" spans="1:25">
      <c r="A14" s="31" t="str">
        <f>IF([1]FINAL!A14=0,"",[1]FINAL!A14)</f>
        <v>Kristoffer Ajer</v>
      </c>
      <c r="B14" s="31" t="str">
        <f>IF([1]FINAL!B14=0,"",[1]FINAL!B14)</f>
        <v>Ajer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BRE</v>
      </c>
      <c r="F14" s="43">
        <f>IFERROR(VLOOKUP($E14,Table2!$B$1:$C$21,MATCH("MP",Table2!$B$1:$C$1,0),0),"")</f>
        <v>6</v>
      </c>
      <c r="G14" s="32">
        <f>IFERROR(VLOOKUP(A14,PlayingTime!$B$1:$Z$999,MATCH("Min",PlayingTime!$B$2:$Z$2,0),0),0)</f>
        <v>125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125</v>
      </c>
      <c r="L14" s="31">
        <f>IFERROR(VLOOKUP(A14,PlayerStats!$B$1:$Z$999,MATCH("xG",PlayerStats!$B$2:$Z$2,0),0),0)</f>
        <v>0.3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0.3</v>
      </c>
      <c r="Q14" s="31">
        <f>IFERROR(VLOOKUP(A14,PlayerStats!$B$1:$Z$999,MATCH("xAG",PlayerStats!$B$2:$Z$2,0),0),0)</f>
        <v>1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</v>
      </c>
      <c r="V14" s="41">
        <f t="shared" si="3"/>
        <v>6</v>
      </c>
      <c r="X14" s="42" t="str">
        <f>API!M14&amp;" "&amp;API!V14</f>
        <v>Martin Ødegaard</v>
      </c>
      <c r="Y14" s="42">
        <f>API!AC14</f>
        <v>26</v>
      </c>
    </row>
    <row r="15" spans="1:25">
      <c r="A15" s="31" t="str">
        <f>IF([1]FINAL!A15=0,"",[1]FINAL!A15)</f>
        <v>Bukayo Saka</v>
      </c>
      <c r="B15" s="31" t="str">
        <f>IF([1]FINAL!B15=0,"",[1]FINAL!B15)</f>
        <v>Saka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ARS</v>
      </c>
      <c r="F15" s="43">
        <f>IFERROR(VLOOKUP($E15,Table2!$B$1:$C$21,MATCH("MP",Table2!$B$1:$C$1,0),0),"")</f>
        <v>6</v>
      </c>
      <c r="G15" s="32">
        <f>IFERROR(VLOOKUP(A15,PlayingTime!$B$1:$Z$999,MATCH("Min",PlayingTime!$B$2:$Z$2,0),0),0)</f>
        <v>537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537</v>
      </c>
      <c r="L15" s="31">
        <f>IFERROR(VLOOKUP(A15,PlayerStats!$B$1:$Z$999,MATCH("xG",PlayerStats!$B$2:$Z$2,0),0),0)</f>
        <v>3.1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3.1</v>
      </c>
      <c r="Q15" s="31">
        <f>IFERROR(VLOOKUP(A15,PlayerStats!$B$1:$Z$999,MATCH("xAG",PlayerStats!$B$2:$Z$2,0),0),0)</f>
        <v>1.8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1.8</v>
      </c>
      <c r="V15" s="41">
        <f t="shared" si="3"/>
        <v>44</v>
      </c>
      <c r="X15" s="42" t="str">
        <f>API!M15&amp;" "&amp;API!V15</f>
        <v>Thomas Partey</v>
      </c>
      <c r="Y15" s="42">
        <f>API!AC15</f>
        <v>6</v>
      </c>
    </row>
    <row r="16" spans="1:25">
      <c r="A16" s="31" t="str">
        <f>IF([1]FINAL!A16=0,"",[1]FINAL!A16)</f>
        <v>Julián Álvarez</v>
      </c>
      <c r="B16" s="31" t="str">
        <f>IF([1]FINAL!B16=0,"",[1]FINAL!B16)</f>
        <v>J.Alvarez</v>
      </c>
      <c r="C16" s="31" t="str">
        <f>IF([1]FINAL!C16=0,"",[1]FINAL!C16)</f>
        <v>Alvarez</v>
      </c>
      <c r="D16" s="31" t="str">
        <f>IF([1]FINAL!D16=0,"",[1]FINAL!D16)</f>
        <v>Julian Alvarez</v>
      </c>
      <c r="E16" s="42" t="str">
        <f>[1]FINAL!M16</f>
        <v>MCI</v>
      </c>
      <c r="F16" s="43">
        <f>IFERROR(VLOOKUP($E16,Table2!$B$1:$C$21,MATCH("MP",Table2!$B$1:$C$1,0),0),"")</f>
        <v>6</v>
      </c>
      <c r="G16" s="32">
        <f>IFERROR(VLOOKUP(A16,PlayingTime!$B$1:$Z$999,MATCH("Min",PlayingTime!$B$2:$Z$2,0),0),0)</f>
        <v>505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505</v>
      </c>
      <c r="L16" s="31">
        <f>IFERROR(VLOOKUP(A16,PlayerStats!$B$1:$Z$999,MATCH("xG",PlayerStats!$B$2:$Z$2,0),0),0)</f>
        <v>2.4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2.4</v>
      </c>
      <c r="Q16" s="31">
        <f>IFERROR(VLOOKUP(A16,PlayerStats!$B$1:$Z$999,MATCH("xAG",PlayerStats!$B$2:$Z$2,0),0),0)</f>
        <v>1.1000000000000001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1.1000000000000001</v>
      </c>
      <c r="V16" s="41">
        <f t="shared" si="3"/>
        <v>38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Solly March</v>
      </c>
      <c r="B17" s="31" t="str">
        <f>IF([1]FINAL!B17=0,"",[1]FINAL!B17)</f>
        <v>March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BHA</v>
      </c>
      <c r="F17" s="43">
        <f>IFERROR(VLOOKUP($E17,Table2!$B$1:$C$21,MATCH("MP",Table2!$B$1:$C$1,0),0),"")</f>
        <v>6</v>
      </c>
      <c r="G17" s="32">
        <f>IFERROR(VLOOKUP(A17,PlayingTime!$B$1:$Z$999,MATCH("Min",PlayingTime!$B$2:$Z$2,0),0),0)</f>
        <v>314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314</v>
      </c>
      <c r="L17" s="31">
        <f>IFERROR(VLOOKUP(A17,PlayerStats!$B$1:$Z$999,MATCH("xG",PlayerStats!$B$2:$Z$2,0),0),0)</f>
        <v>1.5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1.5</v>
      </c>
      <c r="Q17" s="31">
        <f>IFERROR(VLOOKUP(A17,PlayerStats!$B$1:$Z$999,MATCH("xAG",PlayerStats!$B$2:$Z$2,0),0),0)</f>
        <v>0.2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0.2</v>
      </c>
      <c r="V17" s="41">
        <f t="shared" si="3"/>
        <v>29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Jarrod Bowen</v>
      </c>
      <c r="B18" s="31" t="str">
        <f>IF([1]FINAL!B18=0,"",[1]FINAL!B18)</f>
        <v>Bowen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WHU</v>
      </c>
      <c r="F18" s="43">
        <f>IFERROR(VLOOKUP($E18,Table2!$B$1:$C$21,MATCH("MP",Table2!$B$1:$C$1,0),0),"")</f>
        <v>6</v>
      </c>
      <c r="G18" s="32">
        <f>IFERROR(VLOOKUP(A18,PlayingTime!$B$1:$Z$999,MATCH("Min",PlayingTime!$B$2:$Z$2,0),0),0)</f>
        <v>540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540</v>
      </c>
      <c r="L18" s="31">
        <f>IFERROR(VLOOKUP(A18,PlayerStats!$B$1:$Z$999,MATCH("xG",PlayerStats!$B$2:$Z$2,0),0),0)</f>
        <v>2.8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2.8</v>
      </c>
      <c r="Q18" s="31">
        <f>IFERROR(VLOOKUP(A18,PlayerStats!$B$1:$Z$999,MATCH("xAG",PlayerStats!$B$2:$Z$2,0),0),0)</f>
        <v>0.5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0.5</v>
      </c>
      <c r="V18" s="41">
        <f t="shared" si="3"/>
        <v>39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Taiwo Awoniyi</v>
      </c>
      <c r="B19" s="31" t="str">
        <f>IF([1]FINAL!B19=0,"",[1]FINAL!B19)</f>
        <v>Awoniyi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NFO</v>
      </c>
      <c r="F19" s="43">
        <f>IFERROR(VLOOKUP($E19,Table2!$B$1:$C$21,MATCH("MP",Table2!$B$1:$C$1,0),0),"")</f>
        <v>6</v>
      </c>
      <c r="G19" s="32">
        <f>IFERROR(VLOOKUP(A19,PlayingTime!$B$1:$Z$999,MATCH("Min",PlayingTime!$B$2:$Z$2,0),0),0)</f>
        <v>408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408</v>
      </c>
      <c r="L19" s="31">
        <f>IFERROR(VLOOKUP(A19,PlayerStats!$B$1:$Z$999,MATCH("xG",PlayerStats!$B$2:$Z$2,0),0),0)</f>
        <v>2.2999999999999998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2.2999999999999998</v>
      </c>
      <c r="Q19" s="31">
        <f>IFERROR(VLOOKUP(A19,PlayerStats!$B$1:$Z$999,MATCH("xAG",PlayerStats!$B$2:$Z$2,0),0),0)</f>
        <v>0.7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0.7</v>
      </c>
      <c r="V19" s="41">
        <f t="shared" si="3"/>
        <v>31</v>
      </c>
      <c r="X19" s="42" t="str">
        <f>API!M19&amp;" "&amp;API!V19</f>
        <v>Bukayo Saka</v>
      </c>
      <c r="Y19" s="42">
        <f>API!AC19</f>
        <v>44</v>
      </c>
    </row>
    <row r="20" spans="1:25">
      <c r="A20" s="31" t="str">
        <f>IF([1]FINAL!A20=0,"",[1]FINAL!A20)</f>
        <v>Odsonne Edouard</v>
      </c>
      <c r="B20" s="31" t="str">
        <f>IF([1]FINAL!B20=0,"",[1]FINAL!B20)</f>
        <v>Edouard</v>
      </c>
      <c r="C20" s="31" t="str">
        <f>IF([1]FINAL!C20=0,"",[1]FINAL!C20)</f>
        <v>Odsonne Édouard</v>
      </c>
      <c r="D20" s="31" t="str">
        <f>IF([1]FINAL!D20=0,"",[1]FINAL!D20)</f>
        <v/>
      </c>
      <c r="E20" s="42" t="str">
        <f>[1]FINAL!M20</f>
        <v>CRY</v>
      </c>
      <c r="F20" s="43">
        <f>IFERROR(VLOOKUP($E20,Table2!$B$1:$C$21,MATCH("MP",Table2!$B$1:$C$1,0),0),"")</f>
        <v>6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517</v>
      </c>
      <c r="J20" s="32">
        <f>IFERROR(VLOOKUP(D20,PlayingTime!$B$1:$Z$999,MATCH("Min",PlayingTime!$B$2:$Z$2,0),0),0)</f>
        <v>0</v>
      </c>
      <c r="K20" s="37">
        <f t="shared" si="0"/>
        <v>517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2.6</v>
      </c>
      <c r="O20" s="31">
        <f>IFERROR(VLOOKUP(D20,PlayerStats!$B$1:$Z$999,MATCH("xG",PlayerStats!$B$2:$Z$2,0),0),0)</f>
        <v>0</v>
      </c>
      <c r="P20" s="39">
        <f t="shared" si="1"/>
        <v>2.6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0.3</v>
      </c>
      <c r="T20" s="31">
        <f>IFERROR(VLOOKUP(D20,PlayerStats!$B$1:$Z$999,MATCH("xAG",PlayerStats!$B$2:$Z$2,0),0),0)</f>
        <v>0</v>
      </c>
      <c r="U20" s="39">
        <f t="shared" si="2"/>
        <v>0.3</v>
      </c>
      <c r="V20" s="41">
        <f t="shared" si="3"/>
        <v>34</v>
      </c>
      <c r="X20" s="42" t="str">
        <f>API!M20&amp;" "&amp;API!V20</f>
        <v>William Saliba</v>
      </c>
      <c r="Y20" s="42">
        <f>API!AC20</f>
        <v>23</v>
      </c>
    </row>
    <row r="21" spans="1:25">
      <c r="A21" s="31" t="str">
        <f>IF([1]FINAL!A21=0,"",[1]FINAL!A21)</f>
        <v>James Maddison</v>
      </c>
      <c r="B21" s="31" t="str">
        <f>IF([1]FINAL!B21=0,"",[1]FINAL!B21)</f>
        <v>Maddison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TOT</v>
      </c>
      <c r="F21" s="43">
        <f>IFERROR(VLOOKUP($E21,Table2!$B$1:$C$21,MATCH("MP",Table2!$B$1:$C$1,0),0),"")</f>
        <v>6</v>
      </c>
      <c r="G21" s="32">
        <f>IFERROR(VLOOKUP(A21,PlayingTime!$B$1:$Z$999,MATCH("Min",PlayingTime!$B$2:$Z$2,0),0),0)</f>
        <v>504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504</v>
      </c>
      <c r="L21" s="31">
        <f>IFERROR(VLOOKUP(A21,PlayerStats!$B$1:$Z$999,MATCH("xG",PlayerStats!$B$2:$Z$2,0),0),0)</f>
        <v>1.8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1.8</v>
      </c>
      <c r="Q21" s="31">
        <f>IFERROR(VLOOKUP(A21,PlayerStats!$B$1:$Z$999,MATCH("xAG",PlayerStats!$B$2:$Z$2,0),0),0)</f>
        <v>1.8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1.8</v>
      </c>
      <c r="V21" s="41">
        <f t="shared" si="3"/>
        <v>39</v>
      </c>
      <c r="X21" s="42" t="str">
        <f>API!M21&amp;" "&amp;API!V21</f>
        <v>Emile Smith Rowe</v>
      </c>
      <c r="Y21" s="42">
        <f>API!AC21</f>
        <v>1</v>
      </c>
    </row>
    <row r="22" spans="1:25">
      <c r="A22" s="31" t="str">
        <f>IF([1]FINAL!A22=0,"",[1]FINAL!A22)</f>
        <v>Pervis Estupiñán</v>
      </c>
      <c r="B22" s="31" t="str">
        <f>IF([1]FINAL!B22=0,"",[1]FINAL!B22)</f>
        <v>Estupiñan</v>
      </c>
      <c r="C22" s="31" t="str">
        <f>IF([1]FINAL!C22=0,"",[1]FINAL!C22)</f>
        <v>Estupinan</v>
      </c>
      <c r="D22" s="31" t="str">
        <f>IF([1]FINAL!D22=0,"",[1]FINAL!D22)</f>
        <v>Pervis Estupinan</v>
      </c>
      <c r="E22" s="42" t="str">
        <f>[1]FINAL!M22</f>
        <v>BHA</v>
      </c>
      <c r="F22" s="43">
        <f>IFERROR(VLOOKUP($E22,Table2!$B$1:$C$21,MATCH("MP",Table2!$B$1:$C$1,0),0),"")</f>
        <v>6</v>
      </c>
      <c r="G22" s="32">
        <f>IFERROR(VLOOKUP(A22,PlayingTime!$B$1:$Z$999,MATCH("Min",PlayingTime!$B$2:$Z$2,0),0),0)</f>
        <v>450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450</v>
      </c>
      <c r="L22" s="31">
        <f>IFERROR(VLOOKUP(A22,PlayerStats!$B$1:$Z$999,MATCH("xG",PlayerStats!$B$2:$Z$2,0),0),0)</f>
        <v>0.4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0.4</v>
      </c>
      <c r="Q22" s="31">
        <f>IFERROR(VLOOKUP(A22,PlayerStats!$B$1:$Z$999,MATCH("xAG",PlayerStats!$B$2:$Z$2,0),0),0)</f>
        <v>2.8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2.8</v>
      </c>
      <c r="V22" s="41">
        <f t="shared" si="3"/>
        <v>27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Son Heung-Min</v>
      </c>
      <c r="B23" s="31" t="str">
        <f>IF([1]FINAL!B23=0,"",[1]FINAL!B23)</f>
        <v>Son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TOT</v>
      </c>
      <c r="F23" s="43">
        <f>IFERROR(VLOOKUP($E23,Table2!$B$1:$C$21,MATCH("MP",Table2!$B$1:$C$1,0),0),"")</f>
        <v>6</v>
      </c>
      <c r="G23" s="32">
        <f>IFERROR(VLOOKUP(A23,PlayingTime!$B$1:$Z$999,MATCH("Min",PlayingTime!$B$2:$Z$2,0),0),0)</f>
        <v>482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482</v>
      </c>
      <c r="L23" s="31">
        <f>IFERROR(VLOOKUP(A23,PlayerStats!$B$1:$Z$999,MATCH("xG",PlayerStats!$B$2:$Z$2,0),0),0)</f>
        <v>2.1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2.1</v>
      </c>
      <c r="Q23" s="31">
        <f>IFERROR(VLOOKUP(A23,PlayerStats!$B$1:$Z$999,MATCH("xAG",PlayerStats!$B$2:$Z$2,0),0),0)</f>
        <v>1.3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1.3</v>
      </c>
      <c r="V23" s="41">
        <f t="shared" si="3"/>
        <v>44</v>
      </c>
      <c r="X23" s="42" t="str">
        <f>API!M23&amp;" "&amp;API!V23</f>
        <v>Takehiro Tomiyasu</v>
      </c>
      <c r="Y23" s="42">
        <f>API!AC23</f>
        <v>6</v>
      </c>
    </row>
    <row r="24" spans="1:25">
      <c r="A24" s="31" t="str">
        <f>IF([1]FINAL!A24=0,"",[1]FINAL!A24)</f>
        <v>Leon Bailey</v>
      </c>
      <c r="B24" s="31" t="str">
        <f>IF([1]FINAL!B24=0,"",[1]FINAL!B24)</f>
        <v>Bailey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AVL</v>
      </c>
      <c r="F24" s="43">
        <f>IFERROR(VLOOKUP($E24,Table2!$B$1:$C$21,MATCH("MP",Table2!$B$1:$C$1,0),0),"")</f>
        <v>6</v>
      </c>
      <c r="G24" s="32">
        <f>IFERROR(VLOOKUP(A24,PlayingTime!$B$1:$Z$999,MATCH("Min",PlayingTime!$B$2:$Z$2,0),0),0)</f>
        <v>203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203</v>
      </c>
      <c r="L24" s="31">
        <f>IFERROR(VLOOKUP(A24,PlayerStats!$B$1:$Z$999,MATCH("xG",PlayerStats!$B$2:$Z$2,0),0),0)</f>
        <v>1.1000000000000001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1.1000000000000001</v>
      </c>
      <c r="Q24" s="31">
        <f>IFERROR(VLOOKUP(A24,PlayerStats!$B$1:$Z$999,MATCH("xAG",PlayerStats!$B$2:$Z$2,0),0),0)</f>
        <v>0.8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0.8</v>
      </c>
      <c r="V24" s="41">
        <f t="shared" si="3"/>
        <v>22</v>
      </c>
      <c r="X24" s="42" t="str">
        <f>API!M24&amp;" "&amp;API!V24</f>
        <v>Leandro Trossard</v>
      </c>
      <c r="Y24" s="42">
        <f>API!AC24</f>
        <v>13</v>
      </c>
    </row>
    <row r="25" spans="1:25">
      <c r="A25" s="31" t="str">
        <f>IF([1]FINAL!A25=0,"",[1]FINAL!A25)</f>
        <v>Moussa Diaby</v>
      </c>
      <c r="B25" s="31" t="str">
        <f>IF([1]FINAL!B25=0,"",[1]FINAL!B25)</f>
        <v>Diaby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AVL</v>
      </c>
      <c r="F25" s="43">
        <f>IFERROR(VLOOKUP($E25,Table2!$B$1:$C$21,MATCH("MP",Table2!$B$1:$C$1,0),0),"")</f>
        <v>6</v>
      </c>
      <c r="G25" s="32">
        <f>IFERROR(VLOOKUP(A25,PlayingTime!$B$1:$Z$999,MATCH("Min",PlayingTime!$B$2:$Z$2,0),0),0)</f>
        <v>481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481</v>
      </c>
      <c r="L25" s="31">
        <f>IFERROR(VLOOKUP(A25,PlayerStats!$B$1:$Z$999,MATCH("xG",PlayerStats!$B$2:$Z$2,0),0),0)</f>
        <v>1.2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1.2</v>
      </c>
      <c r="Q25" s="31">
        <f>IFERROR(VLOOKUP(A25,PlayerStats!$B$1:$Z$999,MATCH("xAG",PlayerStats!$B$2:$Z$2,0),0),0)</f>
        <v>2.4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2.4</v>
      </c>
      <c r="V25" s="41">
        <f t="shared" si="3"/>
        <v>32</v>
      </c>
      <c r="X25" s="42" t="str">
        <f>API!M25&amp;" "&amp;API!V25</f>
        <v>Benjamin White</v>
      </c>
      <c r="Y25" s="42">
        <f>API!AC25</f>
        <v>22</v>
      </c>
    </row>
    <row r="26" spans="1:25">
      <c r="A26" s="31" t="str">
        <f>IF([1]FINAL!A26=0,"",[1]FINAL!A26)</f>
        <v>João Pedro Junqueira de Jesus</v>
      </c>
      <c r="B26" s="31" t="str">
        <f>IF([1]FINAL!B26=0,"",[1]FINAL!B26)</f>
        <v>João Pedro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BHA</v>
      </c>
      <c r="F26" s="43">
        <f>IFERROR(VLOOKUP($E26,Table2!$B$1:$C$21,MATCH("MP",Table2!$B$1:$C$1,0),0),"")</f>
        <v>6</v>
      </c>
      <c r="G26" s="32">
        <f>IFERROR(VLOOKUP(A26,PlayingTime!$B$1:$Z$999,MATCH("Min",PlayingTime!$B$2:$Z$2,0),0),0)</f>
        <v>0</v>
      </c>
      <c r="H26" s="32">
        <f>IFERROR(VLOOKUP(B26,PlayingTime!$B$1:$Z$999,MATCH("Min",PlayingTime!$B$2:$Z$2,0),0),0)</f>
        <v>283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283</v>
      </c>
      <c r="L26" s="31">
        <f>IFERROR(VLOOKUP(A26,PlayerStats!$B$1:$Z$999,MATCH("xG",PlayerStats!$B$2:$Z$2,0),0),0)</f>
        <v>0</v>
      </c>
      <c r="M26" s="31">
        <f>IFERROR(VLOOKUP(B26,PlayerStats!$B$1:$Z$999,MATCH("xG",PlayerStats!$B$2:$Z$2,0),0),0)</f>
        <v>2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2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0.6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0.6</v>
      </c>
      <c r="V26" s="41">
        <f t="shared" si="3"/>
        <v>18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Matty Cash</v>
      </c>
      <c r="B27" s="31" t="str">
        <f>IF([1]FINAL!B27=0,"",[1]FINAL!B27)</f>
        <v>Cash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AVL</v>
      </c>
      <c r="F27" s="43">
        <f>IFERROR(VLOOKUP($E27,Table2!$B$1:$C$21,MATCH("MP",Table2!$B$1:$C$1,0),0),"")</f>
        <v>6</v>
      </c>
      <c r="G27" s="32">
        <f>IFERROR(VLOOKUP(A27,PlayingTime!$B$1:$Z$999,MATCH("Min",PlayingTime!$B$2:$Z$2,0),0),0)</f>
        <v>536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536</v>
      </c>
      <c r="L27" s="31">
        <f>IFERROR(VLOOKUP(A27,PlayerStats!$B$1:$Z$999,MATCH("xG",PlayerStats!$B$2:$Z$2,0),0),0)</f>
        <v>2.7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2.7</v>
      </c>
      <c r="Q27" s="31">
        <f>IFERROR(VLOOKUP(A27,PlayerStats!$B$1:$Z$999,MATCH("xAG",PlayerStats!$B$2:$Z$2,0),0),0)</f>
        <v>0.1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0.1</v>
      </c>
      <c r="V27" s="41">
        <f t="shared" si="3"/>
        <v>28</v>
      </c>
      <c r="X27" s="42" t="str">
        <f>API!M27&amp;" "&amp;API!V27</f>
        <v>Oleksandr Zinchenko</v>
      </c>
      <c r="Y27" s="42">
        <f>API!AC27</f>
        <v>12</v>
      </c>
    </row>
    <row r="28" spans="1:25">
      <c r="A28" s="31" t="str">
        <f>IF([1]FINAL!A28=0,"",[1]FINAL!A28)</f>
        <v>Nathan Aké</v>
      </c>
      <c r="B28" s="31" t="str">
        <f>IF([1]FINAL!B28=0,"",[1]FINAL!B28)</f>
        <v>Aké</v>
      </c>
      <c r="C28" s="31" t="str">
        <f>IF([1]FINAL!C28=0,"",[1]FINAL!C28)</f>
        <v>Ake</v>
      </c>
      <c r="D28" s="31" t="str">
        <f>IF([1]FINAL!D28=0,"",[1]FINAL!D28)</f>
        <v>Nathan Ake</v>
      </c>
      <c r="E28" s="42" t="str">
        <f>[1]FINAL!M28</f>
        <v>MCI</v>
      </c>
      <c r="F28" s="43">
        <f>IFERROR(VLOOKUP($E28,Table2!$B$1:$C$21,MATCH("MP",Table2!$B$1:$C$1,0),0),"")</f>
        <v>6</v>
      </c>
      <c r="G28" s="32">
        <f>IFERROR(VLOOKUP(A28,PlayingTime!$B$1:$Z$999,MATCH("Min",PlayingTime!$B$2:$Z$2,0),0),0)</f>
        <v>293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293</v>
      </c>
      <c r="L28" s="31">
        <f>IFERROR(VLOOKUP(A28,PlayerStats!$B$1:$Z$999,MATCH("xG",PlayerStats!$B$2:$Z$2,0),0),0)</f>
        <v>0.4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0.4</v>
      </c>
      <c r="Q28" s="31">
        <f>IFERROR(VLOOKUP(A28,PlayerStats!$B$1:$Z$999,MATCH("xAG",PlayerStats!$B$2:$Z$2,0),0),0)</f>
        <v>0.5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0.5</v>
      </c>
      <c r="V28" s="41">
        <f t="shared" si="3"/>
        <v>19</v>
      </c>
      <c r="X28" s="42" t="str">
        <f>API!M28&amp;" "&amp;API!V28</f>
        <v>David Raya Martin</v>
      </c>
      <c r="Y28" s="42">
        <f>API!AC28</f>
        <v>10</v>
      </c>
    </row>
    <row r="29" spans="1:25">
      <c r="A29" s="31" t="str">
        <f>IF([1]FINAL!A29=0,"",[1]FINAL!A29)</f>
        <v>Phil Foden</v>
      </c>
      <c r="B29" s="31" t="str">
        <f>IF([1]FINAL!B29=0,"",[1]FINAL!B29)</f>
        <v>Foden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MCI</v>
      </c>
      <c r="F29" s="43">
        <f>IFERROR(VLOOKUP($E29,Table2!$B$1:$C$21,MATCH("MP",Table2!$B$1:$C$1,0),0),"")</f>
        <v>6</v>
      </c>
      <c r="G29" s="32">
        <f>IFERROR(VLOOKUP(A29,PlayingTime!$B$1:$Z$999,MATCH("Min",PlayingTime!$B$2:$Z$2,0),0),0)</f>
        <v>426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426</v>
      </c>
      <c r="L29" s="31">
        <f>IFERROR(VLOOKUP(A29,PlayerStats!$B$1:$Z$999,MATCH("xG",PlayerStats!$B$2:$Z$2,0),0),0)</f>
        <v>0.8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0.8</v>
      </c>
      <c r="Q29" s="31">
        <f>IFERROR(VLOOKUP(A29,PlayerStats!$B$1:$Z$999,MATCH("xAG",PlayerStats!$B$2:$Z$2,0),0),0)</f>
        <v>1.2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1.2</v>
      </c>
      <c r="V29" s="41">
        <f t="shared" si="3"/>
        <v>34</v>
      </c>
      <c r="X29" s="42" t="str">
        <f>API!M29&amp;" "&amp;API!V29</f>
        <v>Declan Rice</v>
      </c>
      <c r="Y29" s="42">
        <f>API!AC29</f>
        <v>21</v>
      </c>
    </row>
    <row r="30" spans="1:25">
      <c r="A30" s="31" t="str">
        <f>IF([1]FINAL!A30=0,"",[1]FINAL!A30)</f>
        <v>Manor Solomon</v>
      </c>
      <c r="B30" s="31" t="str">
        <f>IF([1]FINAL!B30=0,"",[1]FINAL!B30)</f>
        <v>Solomon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TOT</v>
      </c>
      <c r="F30" s="43">
        <f>IFERROR(VLOOKUP($E30,Table2!$B$1:$C$21,MATCH("MP",Table2!$B$1:$C$1,0),0),"")</f>
        <v>6</v>
      </c>
      <c r="G30" s="32">
        <f>IFERROR(VLOOKUP(A30,PlayingTime!$B$1:$Z$999,MATCH("Min",PlayingTime!$B$2:$Z$2,0),0),0)</f>
        <v>177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177</v>
      </c>
      <c r="L30" s="31">
        <f>IFERROR(VLOOKUP(A30,PlayerStats!$B$1:$Z$999,MATCH("xG",PlayerStats!$B$2:$Z$2,0),0),0)</f>
        <v>0.4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0.4</v>
      </c>
      <c r="Q30" s="31">
        <f>IFERROR(VLOOKUP(A30,PlayerStats!$B$1:$Z$999,MATCH("xAG",PlayerStats!$B$2:$Z$2,0),0),0)</f>
        <v>0.7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0.7</v>
      </c>
      <c r="V30" s="41">
        <f t="shared" si="3"/>
        <v>13</v>
      </c>
      <c r="X30" s="42" t="str">
        <f>API!M30&amp;" "&amp;API!V30</f>
        <v>Reiss Nelson</v>
      </c>
      <c r="Y30" s="42">
        <f>API!AC30</f>
        <v>2</v>
      </c>
    </row>
    <row r="31" spans="1:25">
      <c r="A31" s="31" t="str">
        <f>IF([1]FINAL!A31=0,"",[1]FINAL!A31)</f>
        <v>Marcus Tavernier</v>
      </c>
      <c r="B31" s="31" t="str">
        <f>IF([1]FINAL!B31=0,"",[1]FINAL!B31)</f>
        <v>Tavernier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BOU</v>
      </c>
      <c r="F31" s="43">
        <f>IFERROR(VLOOKUP($E31,Table2!$B$1:$C$21,MATCH("MP",Table2!$B$1:$C$1,0),0),"")</f>
        <v>6</v>
      </c>
      <c r="G31" s="32">
        <f>IFERROR(VLOOKUP(A31,PlayingTime!$B$1:$Z$999,MATCH("Min",PlayingTime!$B$2:$Z$2,0),0),0)</f>
        <v>154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154</v>
      </c>
      <c r="L31" s="31">
        <f>IFERROR(VLOOKUP(A31,PlayerStats!$B$1:$Z$999,MATCH("xG",PlayerStats!$B$2:$Z$2,0),0),0)</f>
        <v>0.1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0.1</v>
      </c>
      <c r="Q31" s="31">
        <f>IFERROR(VLOOKUP(A31,PlayerStats!$B$1:$Z$999,MATCH("xAG",PlayerStats!$B$2:$Z$2,0),0),0)</f>
        <v>1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</v>
      </c>
      <c r="V31" s="41">
        <f t="shared" si="3"/>
        <v>9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Raheem Sterling</v>
      </c>
      <c r="B32" s="31" t="str">
        <f>IF([1]FINAL!B32=0,"",[1]FINAL!B32)</f>
        <v>Sterling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CHE</v>
      </c>
      <c r="F32" s="43">
        <f>IFERROR(VLOOKUP($E32,Table2!$B$1:$C$21,MATCH("MP",Table2!$B$1:$C$1,0),0),"")</f>
        <v>6</v>
      </c>
      <c r="G32" s="32">
        <f>IFERROR(VLOOKUP(A32,PlayingTime!$B$1:$Z$999,MATCH("Min",PlayingTime!$B$2:$Z$2,0),0),0)</f>
        <v>529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529</v>
      </c>
      <c r="L32" s="31">
        <f>IFERROR(VLOOKUP(A32,PlayerStats!$B$1:$Z$999,MATCH("xG",PlayerStats!$B$2:$Z$2,0),0),0)</f>
        <v>1.9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1.9</v>
      </c>
      <c r="Q32" s="31">
        <f>IFERROR(VLOOKUP(A32,PlayerStats!$B$1:$Z$999,MATCH("xAG",PlayerStats!$B$2:$Z$2,0),0),0)</f>
        <v>1.1000000000000001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1.1000000000000001</v>
      </c>
      <c r="V32" s="41">
        <f t="shared" si="3"/>
        <v>29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Bruno Borges Fernandes</v>
      </c>
      <c r="B33" s="31" t="str">
        <f>IF([1]FINAL!B33=0,"",[1]FINAL!B33)</f>
        <v>B.Fernandes</v>
      </c>
      <c r="C33" s="31" t="str">
        <f>IF([1]FINAL!C33=0,"",[1]FINAL!C33)</f>
        <v>Bruno Fernandes</v>
      </c>
      <c r="D33" s="31" t="str">
        <f>IF([1]FINAL!D33=0,"",[1]FINAL!D33)</f>
        <v/>
      </c>
      <c r="E33" s="42" t="str">
        <f>[1]FINAL!M33</f>
        <v>MUN</v>
      </c>
      <c r="F33" s="43">
        <f>IFERROR(VLOOKUP($E33,Table2!$B$1:$C$21,MATCH("MP",Table2!$B$1:$C$1,0),0),"")</f>
        <v>6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540</v>
      </c>
      <c r="J33" s="32">
        <f>IFERROR(VLOOKUP(D33,PlayingTime!$B$1:$Z$999,MATCH("Min",PlayingTime!$B$2:$Z$2,0),0),0)</f>
        <v>0</v>
      </c>
      <c r="K33" s="37">
        <f t="shared" si="0"/>
        <v>540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2.5</v>
      </c>
      <c r="O33" s="31">
        <f>IFERROR(VLOOKUP(D33,PlayerStats!$B$1:$Z$999,MATCH("xG",PlayerStats!$B$2:$Z$2,0),0),0)</f>
        <v>0</v>
      </c>
      <c r="P33" s="39">
        <f t="shared" si="1"/>
        <v>2.5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2.8</v>
      </c>
      <c r="T33" s="31">
        <f>IFERROR(VLOOKUP(D33,PlayerStats!$B$1:$Z$999,MATCH("xAG",PlayerStats!$B$2:$Z$2,0),0),0)</f>
        <v>0</v>
      </c>
      <c r="U33" s="39">
        <f t="shared" si="2"/>
        <v>2.8</v>
      </c>
      <c r="V33" s="41">
        <f t="shared" si="3"/>
        <v>29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Raphaël Varane</v>
      </c>
      <c r="B34" s="31" t="str">
        <f>IF([1]FINAL!B34=0,"",[1]FINAL!B34)</f>
        <v>R.Varane</v>
      </c>
      <c r="C34" s="31" t="str">
        <f>IF([1]FINAL!C34=0,"",[1]FINAL!C34)</f>
        <v>Raphael Varane</v>
      </c>
      <c r="D34" s="31" t="str">
        <f>IF([1]FINAL!D34=0,"",[1]FINAL!D34)</f>
        <v/>
      </c>
      <c r="E34" s="42" t="str">
        <f>[1]FINAL!M34</f>
        <v>MUN</v>
      </c>
      <c r="F34" s="43">
        <f>IFERROR(VLOOKUP($E34,Table2!$B$1:$C$21,MATCH("MP",Table2!$B$1:$C$1,0),0),"")</f>
        <v>6</v>
      </c>
      <c r="G34" s="32">
        <f>IFERROR(VLOOKUP(A34,PlayingTime!$B$1:$Z$999,MATCH("Min",PlayingTime!$B$2:$Z$2,0),0),0)</f>
        <v>237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237</v>
      </c>
      <c r="L34" s="31">
        <f>IFERROR(VLOOKUP(A34,PlayerStats!$B$1:$Z$999,MATCH("xG",PlayerStats!$B$2:$Z$2,0),0),0)</f>
        <v>1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1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</v>
      </c>
      <c r="V34" s="41">
        <f t="shared" si="3"/>
        <v>16</v>
      </c>
      <c r="X34" s="42" t="str">
        <f>API!M34&amp;" "&amp;API!V34</f>
        <v>Leon Bailey</v>
      </c>
      <c r="Y34" s="42">
        <f>API!AC34</f>
        <v>22</v>
      </c>
    </row>
    <row r="35" spans="1:25">
      <c r="A35" s="31" t="str">
        <f>IF([1]FINAL!A35=0,"",[1]FINAL!A35)</f>
        <v>Jack Grealish</v>
      </c>
      <c r="B35" s="31" t="str">
        <f>IF([1]FINAL!B35=0,"",[1]FINAL!B35)</f>
        <v>Grealish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MCI</v>
      </c>
      <c r="F35" s="43">
        <f>IFERROR(VLOOKUP($E35,Table2!$B$1:$C$21,MATCH("MP",Table2!$B$1:$C$1,0),0),"")</f>
        <v>6</v>
      </c>
      <c r="G35" s="32">
        <f>IFERROR(VLOOKUP(A35,PlayingTime!$B$1:$Z$999,MATCH("Min",PlayingTime!$B$2:$Z$2,0),0),0)</f>
        <v>184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184</v>
      </c>
      <c r="L35" s="31">
        <f>IFERROR(VLOOKUP(A35,PlayerStats!$B$1:$Z$999,MATCH("xG",PlayerStats!$B$2:$Z$2,0),0),0)</f>
        <v>0.4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0.4</v>
      </c>
      <c r="Q35" s="31">
        <f>IFERROR(VLOOKUP(A35,PlayerStats!$B$1:$Z$999,MATCH("xAG",PlayerStats!$B$2:$Z$2,0),0),0)</f>
        <v>0.5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0.5</v>
      </c>
      <c r="V35" s="41">
        <f t="shared" si="3"/>
        <v>10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Yoane Wissa</v>
      </c>
      <c r="B36" s="31" t="str">
        <f>IF([1]FINAL!B36=0,"",[1]FINAL!B36)</f>
        <v>Wissa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BRE</v>
      </c>
      <c r="F36" s="43">
        <f>IFERROR(VLOOKUP($E36,Table2!$B$1:$C$21,MATCH("MP",Table2!$B$1:$C$1,0),0),"")</f>
        <v>6</v>
      </c>
      <c r="G36" s="32">
        <f>IFERROR(VLOOKUP(A36,PlayingTime!$B$1:$Z$999,MATCH("Min",PlayingTime!$B$2:$Z$2,0),0),0)</f>
        <v>509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509</v>
      </c>
      <c r="L36" s="31">
        <f>IFERROR(VLOOKUP(A36,PlayerStats!$B$1:$Z$999,MATCH("xG",PlayerStats!$B$2:$Z$2,0),0),0)</f>
        <v>2.7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2.7</v>
      </c>
      <c r="Q36" s="31">
        <f>IFERROR(VLOOKUP(A36,PlayerStats!$B$1:$Z$999,MATCH("xAG",PlayerStats!$B$2:$Z$2,0),0),0)</f>
        <v>0.2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0.2</v>
      </c>
      <c r="V36" s="41">
        <f t="shared" si="3"/>
        <v>27</v>
      </c>
      <c r="X36" s="42" t="str">
        <f>API!M36&amp;" "&amp;API!V36</f>
        <v>Matty Cash</v>
      </c>
      <c r="Y36" s="42">
        <f>API!AC36</f>
        <v>28</v>
      </c>
    </row>
    <row r="37" spans="1:25">
      <c r="A37" s="31" t="str">
        <f>IF([1]FINAL!A37=0,"",[1]FINAL!A37)</f>
        <v>Pascal Groß</v>
      </c>
      <c r="B37" s="31" t="str">
        <f>IF([1]FINAL!B37=0,"",[1]FINAL!B37)</f>
        <v>Gross</v>
      </c>
      <c r="C37" s="31" t="str">
        <f>IF([1]FINAL!C37=0,"",[1]FINAL!C37)</f>
        <v/>
      </c>
      <c r="D37" s="31" t="str">
        <f>IF([1]FINAL!D37=0,"",[1]FINAL!D37)</f>
        <v>Pascal Gross</v>
      </c>
      <c r="E37" s="42" t="str">
        <f>[1]FINAL!M37</f>
        <v>BHA</v>
      </c>
      <c r="F37" s="43">
        <f>IFERROR(VLOOKUP($E37,Table2!$B$1:$C$21,MATCH("MP",Table2!$B$1:$C$1,0),0),"")</f>
        <v>6</v>
      </c>
      <c r="G37" s="32">
        <f>IFERROR(VLOOKUP(A37,PlayingTime!$B$1:$Z$999,MATCH("Min",PlayingTime!$B$2:$Z$2,0),0),0)</f>
        <v>438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438</v>
      </c>
      <c r="L37" s="31">
        <f>IFERROR(VLOOKUP(A37,PlayerStats!$B$1:$Z$999,MATCH("xG",PlayerStats!$B$2:$Z$2,0),0),0)</f>
        <v>1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1</v>
      </c>
      <c r="Q37" s="31">
        <f>IFERROR(VLOOKUP(A37,PlayerStats!$B$1:$Z$999,MATCH("xAG",PlayerStats!$B$2:$Z$2,0),0),0)</f>
        <v>1.1000000000000001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1.1000000000000001</v>
      </c>
      <c r="V37" s="41">
        <f t="shared" si="3"/>
        <v>26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Bernardo Veiga de Carvalho e Silva</v>
      </c>
      <c r="B38" s="31" t="str">
        <f>IF([1]FINAL!B38=0,"",[1]FINAL!B38)</f>
        <v>Bernardo</v>
      </c>
      <c r="C38" s="31" t="str">
        <f>IF([1]FINAL!C38=0,"",[1]FINAL!C38)</f>
        <v>B Silva</v>
      </c>
      <c r="D38" s="31" t="str">
        <f>IF([1]FINAL!D38=0,"",[1]FINAL!D38)</f>
        <v>Bernardo Silva</v>
      </c>
      <c r="E38" s="42" t="str">
        <f>[1]FINAL!M38</f>
        <v>MCI</v>
      </c>
      <c r="F38" s="43">
        <f>IFERROR(VLOOKUP($E38,Table2!$B$1:$C$21,MATCH("MP",Table2!$B$1:$C$1,0),0),"")</f>
        <v>6</v>
      </c>
      <c r="G38" s="32">
        <f>IFERROR(VLOOKUP(A38,PlayingTime!$B$1:$Z$999,MATCH("Min",PlayingTime!$B$2:$Z$2,0),0),0)</f>
        <v>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284</v>
      </c>
      <c r="K38" s="37">
        <f t="shared" si="0"/>
        <v>284</v>
      </c>
      <c r="L38" s="31">
        <f>IFERROR(VLOOKUP(A38,PlayerStats!$B$1:$Z$999,MATCH("xG",PlayerStats!$B$2:$Z$2,0),0),0)</f>
        <v>0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0.4</v>
      </c>
      <c r="P38" s="39">
        <f t="shared" si="1"/>
        <v>0.4</v>
      </c>
      <c r="Q38" s="31">
        <f>IFERROR(VLOOKUP(A38,PlayerStats!$B$1:$Z$999,MATCH("xAG",PlayerStats!$B$2:$Z$2,0),0),0)</f>
        <v>0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1</v>
      </c>
      <c r="U38" s="39">
        <f t="shared" si="2"/>
        <v>1</v>
      </c>
      <c r="V38" s="41">
        <f t="shared" si="3"/>
        <v>18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Martin Ødegaard</v>
      </c>
      <c r="B39" s="31" t="str">
        <f>IF([1]FINAL!B39=0,"",[1]FINAL!B39)</f>
        <v>Ødegaard</v>
      </c>
      <c r="C39" s="31" t="str">
        <f>IF([1]FINAL!C39=0,"",[1]FINAL!C39)</f>
        <v>Odegaard</v>
      </c>
      <c r="D39" s="31" t="str">
        <f>IF([1]FINAL!D39=0,"",[1]FINAL!D39)</f>
        <v>Martin Odegaard</v>
      </c>
      <c r="E39" s="42" t="str">
        <f>[1]FINAL!M39</f>
        <v>ARS</v>
      </c>
      <c r="F39" s="43">
        <f>IFERROR(VLOOKUP($E39,Table2!$B$1:$C$21,MATCH("MP",Table2!$B$1:$C$1,0),0),"")</f>
        <v>6</v>
      </c>
      <c r="G39" s="32">
        <f>IFERROR(VLOOKUP(A39,PlayingTime!$B$1:$Z$999,MATCH("Min",PlayingTime!$B$2:$Z$2,0),0),0)</f>
        <v>530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530</v>
      </c>
      <c r="L39" s="31">
        <f>IFERROR(VLOOKUP(A39,PlayerStats!$B$1:$Z$999,MATCH("xG",PlayerStats!$B$2:$Z$2,0),0),0)</f>
        <v>1.7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1.7</v>
      </c>
      <c r="Q39" s="31">
        <f>IFERROR(VLOOKUP(A39,PlayerStats!$B$1:$Z$999,MATCH("xAG",PlayerStats!$B$2:$Z$2,0),0),0)</f>
        <v>0.3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0.3</v>
      </c>
      <c r="V39" s="41">
        <f t="shared" si="3"/>
        <v>26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Christian Eriksen</v>
      </c>
      <c r="B40" s="31" t="str">
        <f>IF([1]FINAL!B40=0,"",[1]FINAL!B40)</f>
        <v>Eriksen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MUN</v>
      </c>
      <c r="F40" s="43">
        <f>IFERROR(VLOOKUP($E40,Table2!$B$1:$C$21,MATCH("MP",Table2!$B$1:$C$1,0),0),"")</f>
        <v>6</v>
      </c>
      <c r="G40" s="32">
        <f>IFERROR(VLOOKUP(A40,PlayingTime!$B$1:$Z$999,MATCH("Min",PlayingTime!$B$2:$Z$2,0),0),0)</f>
        <v>318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318</v>
      </c>
      <c r="L40" s="31">
        <f>IFERROR(VLOOKUP(A40,PlayerStats!$B$1:$Z$999,MATCH("xG",PlayerStats!$B$2:$Z$2,0),0),0)</f>
        <v>0.3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0.3</v>
      </c>
      <c r="Q40" s="31">
        <f>IFERROR(VLOOKUP(A40,PlayerStats!$B$1:$Z$999,MATCH("xAG",PlayerStats!$B$2:$Z$2,0),0),0)</f>
        <v>0.4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0.4</v>
      </c>
      <c r="V40" s="41">
        <f t="shared" si="3"/>
        <v>20</v>
      </c>
      <c r="X40" s="42" t="str">
        <f>API!M40&amp;" "&amp;API!V40</f>
        <v>Leander Dendoncker</v>
      </c>
      <c r="Y40" s="42">
        <f>API!AC40</f>
        <v>2</v>
      </c>
    </row>
    <row r="41" spans="1:25">
      <c r="A41" s="31" t="str">
        <f>IF([1]FINAL!A41=0,"",[1]FINAL!A41)</f>
        <v>Cameron Archer</v>
      </c>
      <c r="B41" s="31" t="str">
        <f>IF([1]FINAL!B41=0,"",[1]FINAL!B41)</f>
        <v>Archer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SHU</v>
      </c>
      <c r="F41" s="43">
        <f>IFERROR(VLOOKUP($E41,Table2!$B$1:$C$21,MATCH("MP",Table2!$B$1:$C$1,0),0),"")</f>
        <v>6</v>
      </c>
      <c r="G41" s="32">
        <f>IFERROR(VLOOKUP(A41,PlayingTime!$B$1:$Z$999,MATCH("Min",PlayingTime!$B$2:$Z$2,0),0),0)</f>
        <v>254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254</v>
      </c>
      <c r="L41" s="31">
        <f>IFERROR(VLOOKUP(A41,PlayerStats!$B$1:$Z$999,MATCH("xG",PlayerStats!$B$2:$Z$2,0),0),0)</f>
        <v>0.2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0.2</v>
      </c>
      <c r="Q41" s="31">
        <f>IFERROR(VLOOKUP(A41,PlayerStats!$B$1:$Z$999,MATCH("xAG",PlayerStats!$B$2:$Z$2,0),0),0)</f>
        <v>0.1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0.1</v>
      </c>
      <c r="V41" s="41">
        <f t="shared" si="3"/>
        <v>15</v>
      </c>
      <c r="X41" s="42" t="str">
        <f>API!M41&amp;" "&amp;API!V41</f>
        <v>Diego Carlos Santos Silva</v>
      </c>
      <c r="Y41" s="42">
        <f>API!AC41</f>
        <v>4</v>
      </c>
    </row>
    <row r="42" spans="1:25">
      <c r="A42" s="31" t="str">
        <f>IF([1]FINAL!A42=0,"",[1]FINAL!A42)</f>
        <v>Cristian Romero</v>
      </c>
      <c r="B42" s="31" t="str">
        <f>IF([1]FINAL!B42=0,"",[1]FINAL!B42)</f>
        <v>Romero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TOT</v>
      </c>
      <c r="F42" s="43">
        <f>IFERROR(VLOOKUP($E42,Table2!$B$1:$C$21,MATCH("MP",Table2!$B$1:$C$1,0),0),"")</f>
        <v>6</v>
      </c>
      <c r="G42" s="32">
        <f>IFERROR(VLOOKUP(A42,PlayingTime!$B$1:$Z$999,MATCH("Min",PlayingTime!$B$2:$Z$2,0),0),0)</f>
        <v>463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463</v>
      </c>
      <c r="L42" s="31">
        <f>IFERROR(VLOOKUP(A42,PlayerStats!$B$1:$Z$999,MATCH("xG",PlayerStats!$B$2:$Z$2,0),0),0)</f>
        <v>0.8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0.8</v>
      </c>
      <c r="Q42" s="31">
        <f>IFERROR(VLOOKUP(A42,PlayerStats!$B$1:$Z$999,MATCH("xAG",PlayerStats!$B$2:$Z$2,0),0),0)</f>
        <v>0.1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0.1</v>
      </c>
      <c r="V42" s="41">
        <f t="shared" si="3"/>
        <v>27</v>
      </c>
      <c r="X42" s="42" t="str">
        <f>API!M42&amp;" "&amp;API!V42</f>
        <v>Lucas Digne</v>
      </c>
      <c r="Y42" s="42">
        <f>API!AC42</f>
        <v>25</v>
      </c>
    </row>
    <row r="43" spans="1:25">
      <c r="A43" s="31" t="str">
        <f>IF([1]FINAL!A43=0,"",[1]FINAL!A43)</f>
        <v>Ollie Watkins</v>
      </c>
      <c r="B43" s="31" t="str">
        <f>IF([1]FINAL!B43=0,"",[1]FINAL!B43)</f>
        <v>Watkins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AVL</v>
      </c>
      <c r="F43" s="43">
        <f>IFERROR(VLOOKUP($E43,Table2!$B$1:$C$21,MATCH("MP",Table2!$B$1:$C$1,0),0),"")</f>
        <v>6</v>
      </c>
      <c r="G43" s="32">
        <f>IFERROR(VLOOKUP(A43,PlayingTime!$B$1:$Z$999,MATCH("Min",PlayingTime!$B$2:$Z$2,0),0),0)</f>
        <v>498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498</v>
      </c>
      <c r="L43" s="31">
        <f>IFERROR(VLOOKUP(A43,PlayerStats!$B$1:$Z$999,MATCH("xG",PlayerStats!$B$2:$Z$2,0),0),0)</f>
        <v>2.6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2.6</v>
      </c>
      <c r="Q43" s="31">
        <f>IFERROR(VLOOKUP(A43,PlayerStats!$B$1:$Z$999,MATCH("xAG",PlayerStats!$B$2:$Z$2,0),0),0)</f>
        <v>1.5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1.5</v>
      </c>
      <c r="V43" s="41">
        <f t="shared" si="3"/>
        <v>31</v>
      </c>
      <c r="X43" s="42" t="str">
        <f>API!M43&amp;" "&amp;API!V43</f>
        <v>Douglas Luiz Soares de Paulo</v>
      </c>
      <c r="Y43" s="42">
        <f>API!AC43</f>
        <v>24</v>
      </c>
    </row>
    <row r="44" spans="1:25">
      <c r="A44" s="31" t="str">
        <f>IF([1]FINAL!A44=0,"",[1]FINAL!A44)</f>
        <v>Sven Botman</v>
      </c>
      <c r="B44" s="31" t="str">
        <f>IF([1]FINAL!B44=0,"",[1]FINAL!B44)</f>
        <v>Botman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NEW</v>
      </c>
      <c r="F44" s="43">
        <f>IFERROR(VLOOKUP($E44,Table2!$B$1:$C$21,MATCH("MP",Table2!$B$1:$C$1,0),0),"")</f>
        <v>6</v>
      </c>
      <c r="G44" s="32">
        <f>IFERROR(VLOOKUP(A44,PlayingTime!$B$1:$Z$999,MATCH("Min",PlayingTime!$B$2:$Z$2,0),0),0)</f>
        <v>446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446</v>
      </c>
      <c r="L44" s="31">
        <f>IFERROR(VLOOKUP(A44,PlayerStats!$B$1:$Z$999,MATCH("xG",PlayerStats!$B$2:$Z$2,0),0),0)</f>
        <v>0.3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0.3</v>
      </c>
      <c r="Q44" s="31">
        <f>IFERROR(VLOOKUP(A44,PlayerStats!$B$1:$Z$999,MATCH("xAG",PlayerStats!$B$2:$Z$2,0),0),0)</f>
        <v>0.7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0.7</v>
      </c>
      <c r="V44" s="41">
        <f t="shared" si="3"/>
        <v>30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Ben Chilwell</v>
      </c>
      <c r="B45" s="31" t="str">
        <f>IF([1]FINAL!B45=0,"",[1]FINAL!B45)</f>
        <v>Chilwell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CHE</v>
      </c>
      <c r="F45" s="43">
        <f>IFERROR(VLOOKUP($E45,Table2!$B$1:$C$21,MATCH("MP",Table2!$B$1:$C$1,0),0),"")</f>
        <v>6</v>
      </c>
      <c r="G45" s="32">
        <f>IFERROR(VLOOKUP(A45,PlayingTime!$B$1:$Z$999,MATCH("Min",PlayingTime!$B$2:$Z$2,0),0),0)</f>
        <v>336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336</v>
      </c>
      <c r="L45" s="31">
        <f>IFERROR(VLOOKUP(A45,PlayerStats!$B$1:$Z$999,MATCH("xG",PlayerStats!$B$2:$Z$2,0),0),0)</f>
        <v>1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1</v>
      </c>
      <c r="Q45" s="31">
        <f>IFERROR(VLOOKUP(A45,PlayerStats!$B$1:$Z$999,MATCH("xAG",PlayerStats!$B$2:$Z$2,0),0),0)</f>
        <v>1.8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1.8</v>
      </c>
      <c r="V45" s="41">
        <f t="shared" si="3"/>
        <v>15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Joachim Andersen</v>
      </c>
      <c r="B46" s="31" t="str">
        <f>IF([1]FINAL!B46=0,"",[1]FINAL!B46)</f>
        <v>Andersen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CRY</v>
      </c>
      <c r="F46" s="43">
        <f>IFERROR(VLOOKUP($E46,Table2!$B$1:$C$21,MATCH("MP",Table2!$B$1:$C$1,0),0),"")</f>
        <v>6</v>
      </c>
      <c r="G46" s="32">
        <f>IFERROR(VLOOKUP(A46,PlayingTime!$B$1:$Z$999,MATCH("Min",PlayingTime!$B$2:$Z$2,0),0),0)</f>
        <v>540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540</v>
      </c>
      <c r="L46" s="31">
        <f>IFERROR(VLOOKUP(A46,PlayerStats!$B$1:$Z$999,MATCH("xG",PlayerStats!$B$2:$Z$2,0),0),0)</f>
        <v>0.3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0.3</v>
      </c>
      <c r="Q46" s="31">
        <f>IFERROR(VLOOKUP(A46,PlayerStats!$B$1:$Z$999,MATCH("xAG",PlayerStats!$B$2:$Z$2,0),0),0)</f>
        <v>0.7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0.7</v>
      </c>
      <c r="V46" s="41">
        <f t="shared" si="3"/>
        <v>30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Alexander Isak</v>
      </c>
      <c r="B47" s="31" t="str">
        <f>IF([1]FINAL!B47=0,"",[1]FINAL!B47)</f>
        <v>Isak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NEW</v>
      </c>
      <c r="F47" s="43">
        <f>IFERROR(VLOOKUP($E47,Table2!$B$1:$C$21,MATCH("MP",Table2!$B$1:$C$1,0),0),"")</f>
        <v>6</v>
      </c>
      <c r="G47" s="32">
        <f>IFERROR(VLOOKUP(A47,PlayingTime!$B$1:$Z$999,MATCH("Min",PlayingTime!$B$2:$Z$2,0),0),0)</f>
        <v>297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297</v>
      </c>
      <c r="L47" s="31">
        <f>IFERROR(VLOOKUP(A47,PlayerStats!$B$1:$Z$999,MATCH("xG",PlayerStats!$B$2:$Z$2,0),0),0)</f>
        <v>2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2</v>
      </c>
      <c r="Q47" s="31">
        <f>IFERROR(VLOOKUP(A47,PlayerStats!$B$1:$Z$999,MATCH("xAG",PlayerStats!$B$2:$Z$2,0),0),0)</f>
        <v>0.1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0.1</v>
      </c>
      <c r="V47" s="41">
        <f t="shared" si="3"/>
        <v>24</v>
      </c>
      <c r="X47" s="42" t="str">
        <f>API!M47&amp;" "&amp;API!V47</f>
        <v>Boubacar Kamara</v>
      </c>
      <c r="Y47" s="42">
        <f>API!AC47</f>
        <v>13</v>
      </c>
    </row>
    <row r="48" spans="1:25">
      <c r="A48" s="31" t="str">
        <f>IF([1]FINAL!A48=0,"",[1]FINAL!A48)</f>
        <v>Marcus Rashford</v>
      </c>
      <c r="B48" s="31" t="str">
        <f>IF([1]FINAL!B48=0,"",[1]FINAL!B48)</f>
        <v>Rashford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MUN</v>
      </c>
      <c r="F48" s="43">
        <f>IFERROR(VLOOKUP($E48,Table2!$B$1:$C$21,MATCH("MP",Table2!$B$1:$C$1,0),0),"")</f>
        <v>6</v>
      </c>
      <c r="G48" s="32">
        <f>IFERROR(VLOOKUP(A48,PlayingTime!$B$1:$Z$999,MATCH("Min",PlayingTime!$B$2:$Z$2,0),0),0)</f>
        <v>531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531</v>
      </c>
      <c r="L48" s="31">
        <f>IFERROR(VLOOKUP(A48,PlayerStats!$B$1:$Z$999,MATCH("xG",PlayerStats!$B$2:$Z$2,0),0),0)</f>
        <v>2.5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2.5</v>
      </c>
      <c r="Q48" s="31">
        <f>IFERROR(VLOOKUP(A48,PlayerStats!$B$1:$Z$999,MATCH("xAG",PlayerStats!$B$2:$Z$2,0),0),0)</f>
        <v>1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</v>
      </c>
      <c r="V48" s="41">
        <f t="shared" si="3"/>
        <v>24</v>
      </c>
      <c r="X48" s="42" t="str">
        <f>API!M48&amp;" "&amp;API!V48</f>
        <v>Ezri Konsa Ngoyo</v>
      </c>
      <c r="Y48" s="42">
        <f>API!AC48</f>
        <v>18</v>
      </c>
    </row>
    <row r="49" spans="1:25">
      <c r="A49" s="31" t="str">
        <f>IF([1]FINAL!A49=0,"",[1]FINAL!A49)</f>
        <v>Andrew Robertson</v>
      </c>
      <c r="B49" s="31" t="str">
        <f>IF([1]FINAL!B49=0,"",[1]FINAL!B49)</f>
        <v>Robertson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LIV</v>
      </c>
      <c r="F49" s="43">
        <f>IFERROR(VLOOKUP($E49,Table2!$B$1:$C$21,MATCH("MP",Table2!$B$1:$C$1,0),0),"")</f>
        <v>6</v>
      </c>
      <c r="G49" s="32">
        <f>IFERROR(VLOOKUP(A49,PlayingTime!$B$1:$Z$999,MATCH("Min",PlayingTime!$B$2:$Z$2,0),0),0)</f>
        <v>540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540</v>
      </c>
      <c r="L49" s="31">
        <f>IFERROR(VLOOKUP(A49,PlayerStats!$B$1:$Z$999,MATCH("xG",PlayerStats!$B$2:$Z$2,0),0),0)</f>
        <v>0.4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0.4</v>
      </c>
      <c r="Q49" s="31">
        <f>IFERROR(VLOOKUP(A49,PlayerStats!$B$1:$Z$999,MATCH("xAG",PlayerStats!$B$2:$Z$2,0),0),0)</f>
        <v>0.8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0.8</v>
      </c>
      <c r="V49" s="41">
        <f t="shared" si="3"/>
        <v>25</v>
      </c>
      <c r="X49" s="42" t="str">
        <f>API!M49&amp;" "&amp;API!V49</f>
        <v>Emiliano Martínez Romero</v>
      </c>
      <c r="Y49" s="42">
        <f>API!AC49</f>
        <v>18</v>
      </c>
    </row>
    <row r="50" spans="1:25">
      <c r="A50" s="31" t="str">
        <f>IF([1]FINAL!A50=0,"",[1]FINAL!A50)</f>
        <v>Kaoru Mitoma</v>
      </c>
      <c r="B50" s="31" t="str">
        <f>IF([1]FINAL!B50=0,"",[1]FINAL!B50)</f>
        <v>Mitoma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BHA</v>
      </c>
      <c r="F50" s="43">
        <f>IFERROR(VLOOKUP($E50,Table2!$B$1:$C$21,MATCH("MP",Table2!$B$1:$C$1,0),0),"")</f>
        <v>6</v>
      </c>
      <c r="G50" s="32">
        <f>IFERROR(VLOOKUP(A50,PlayingTime!$B$1:$Z$999,MATCH("Min",PlayingTime!$B$2:$Z$2,0),0),0)</f>
        <v>485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485</v>
      </c>
      <c r="L50" s="31">
        <f>IFERROR(VLOOKUP(A50,PlayerStats!$B$1:$Z$999,MATCH("xG",PlayerStats!$B$2:$Z$2,0),0),0)</f>
        <v>1.6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1.6</v>
      </c>
      <c r="Q50" s="31">
        <f>IFERROR(VLOOKUP(A50,PlayerStats!$B$1:$Z$999,MATCH("xAG",PlayerStats!$B$2:$Z$2,0),0),0)</f>
        <v>1.4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1.4</v>
      </c>
      <c r="V50" s="41">
        <f t="shared" si="3"/>
        <v>39</v>
      </c>
      <c r="X50" s="42" t="str">
        <f>API!M50&amp;" "&amp;API!V50</f>
        <v>John McGinn</v>
      </c>
      <c r="Y50" s="42">
        <f>API!AC50</f>
        <v>20</v>
      </c>
    </row>
    <row r="51" spans="1:25">
      <c r="A51" s="31" t="str">
        <f>IF([1]FINAL!A51=0,"",[1]FINAL!A51)</f>
        <v>Dominic Solanke</v>
      </c>
      <c r="B51" s="31" t="str">
        <f>IF([1]FINAL!B51=0,"",[1]FINAL!B51)</f>
        <v>Solanke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BOU</v>
      </c>
      <c r="F51" s="43">
        <f>IFERROR(VLOOKUP($E51,Table2!$B$1:$C$21,MATCH("MP",Table2!$B$1:$C$1,0),0),"")</f>
        <v>6</v>
      </c>
      <c r="G51" s="32">
        <f>IFERROR(VLOOKUP(A51,PlayingTime!$B$1:$Z$999,MATCH("Min",PlayingTime!$B$2:$Z$2,0),0),0)</f>
        <v>540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540</v>
      </c>
      <c r="L51" s="31">
        <f>IFERROR(VLOOKUP(A51,PlayerStats!$B$1:$Z$999,MATCH("xG",PlayerStats!$B$2:$Z$2,0),0),0)</f>
        <v>2.7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2.7</v>
      </c>
      <c r="Q51" s="31">
        <f>IFERROR(VLOOKUP(A51,PlayerStats!$B$1:$Z$999,MATCH("xAG",PlayerStats!$B$2:$Z$2,0),0),0)</f>
        <v>0.3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0.3</v>
      </c>
      <c r="V51" s="41">
        <f t="shared" si="3"/>
        <v>29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Destiny Udogie</v>
      </c>
      <c r="B52" s="31" t="str">
        <f>IF([1]FINAL!B52=0,"",[1]FINAL!B52)</f>
        <v>Udogie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TOT</v>
      </c>
      <c r="F52" s="43">
        <f>IFERROR(VLOOKUP($E52,Table2!$B$1:$C$21,MATCH("MP",Table2!$B$1:$C$1,0),0),"")</f>
        <v>6</v>
      </c>
      <c r="G52" s="32">
        <f>IFERROR(VLOOKUP(A52,PlayingTime!$B$1:$Z$999,MATCH("Min",PlayingTime!$B$2:$Z$2,0),0),0)</f>
        <v>510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510</v>
      </c>
      <c r="L52" s="31">
        <f>IFERROR(VLOOKUP(A52,PlayerStats!$B$1:$Z$999,MATCH("xG",PlayerStats!$B$2:$Z$2,0),0),0)</f>
        <v>0.1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0.1</v>
      </c>
      <c r="Q52" s="31">
        <f>IFERROR(VLOOKUP(A52,PlayerStats!$B$1:$Z$999,MATCH("xAG",PlayerStats!$B$2:$Z$2,0),0),0)</f>
        <v>0.6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0.6</v>
      </c>
      <c r="V52" s="41">
        <f t="shared" si="3"/>
        <v>25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Diogo Teixeira da Silva</v>
      </c>
      <c r="B53" s="31" t="str">
        <f>IF([1]FINAL!B53=0,"",[1]FINAL!B53)</f>
        <v>Diogo J.</v>
      </c>
      <c r="C53" s="31" t="str">
        <f>IF([1]FINAL!C53=0,"",[1]FINAL!C53)</f>
        <v>Diogo Jota</v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6</v>
      </c>
      <c r="G53" s="32">
        <f>IFERROR(VLOOKUP(A53,PlayingTime!$B$1:$Z$999,MATCH("Min",PlayingTime!$B$2:$Z$2,0),0),0)</f>
        <v>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264</v>
      </c>
      <c r="J53" s="32">
        <f>IFERROR(VLOOKUP(D53,PlayingTime!$B$1:$Z$999,MATCH("Min",PlayingTime!$B$2:$Z$2,0),0),0)</f>
        <v>0</v>
      </c>
      <c r="K53" s="37">
        <f t="shared" si="0"/>
        <v>264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1.4</v>
      </c>
      <c r="O53" s="31">
        <f>IFERROR(VLOOKUP(D53,PlayerStats!$B$1:$Z$999,MATCH("xG",PlayerStats!$B$2:$Z$2,0),0),0)</f>
        <v>0</v>
      </c>
      <c r="P53" s="39">
        <f t="shared" si="1"/>
        <v>1.4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0.3</v>
      </c>
      <c r="T53" s="31">
        <f>IFERROR(VLOOKUP(D53,PlayerStats!$B$1:$Z$999,MATCH("xAG",PlayerStats!$B$2:$Z$2,0),0),0)</f>
        <v>0</v>
      </c>
      <c r="U53" s="39">
        <f t="shared" si="2"/>
        <v>0.3</v>
      </c>
      <c r="V53" s="41">
        <f t="shared" si="3"/>
        <v>25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Douglas Luiz Soares de Paulo</v>
      </c>
      <c r="B54" s="31" t="str">
        <f>IF([1]FINAL!B54=0,"",[1]FINAL!B54)</f>
        <v>Douglas Luiz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AVL</v>
      </c>
      <c r="F54" s="43">
        <f>IFERROR(VLOOKUP($E54,Table2!$B$1:$C$21,MATCH("MP",Table2!$B$1:$C$1,0),0),"")</f>
        <v>6</v>
      </c>
      <c r="G54" s="32">
        <f>IFERROR(VLOOKUP(A54,PlayingTime!$B$1:$Z$999,MATCH("Min",PlayingTime!$B$2:$Z$2,0),0),0)</f>
        <v>0</v>
      </c>
      <c r="H54" s="32">
        <f>IFERROR(VLOOKUP(B54,PlayingTime!$B$1:$Z$999,MATCH("Min",PlayingTime!$B$2:$Z$2,0),0),0)</f>
        <v>489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489</v>
      </c>
      <c r="L54" s="31">
        <f>IFERROR(VLOOKUP(A54,PlayerStats!$B$1:$Z$999,MATCH("xG",PlayerStats!$B$2:$Z$2,0),0),0)</f>
        <v>0</v>
      </c>
      <c r="M54" s="31">
        <f>IFERROR(VLOOKUP(B54,PlayerStats!$B$1:$Z$999,MATCH("xG",PlayerStats!$B$2:$Z$2,0),0),0)</f>
        <v>1.8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1.8</v>
      </c>
      <c r="Q54" s="31">
        <f>IFERROR(VLOOKUP(A54,PlayerStats!$B$1:$Z$999,MATCH("xAG",PlayerStats!$B$2:$Z$2,0),0),0)</f>
        <v>0</v>
      </c>
      <c r="R54" s="31">
        <f>IFERROR(VLOOKUP(B54,PlayerStats!$B$1:$Z$999,MATCH("xAG",PlayerStats!$B$2:$Z$2,0),0),0)</f>
        <v>0.4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0.4</v>
      </c>
      <c r="V54" s="41">
        <f t="shared" si="3"/>
        <v>24</v>
      </c>
      <c r="X54" s="42" t="str">
        <f>API!M54&amp;" "&amp;API!V54</f>
        <v>Jacob Ramsey</v>
      </c>
      <c r="Y54" s="42">
        <f>API!AC54</f>
        <v>1</v>
      </c>
    </row>
    <row r="55" spans="1:25">
      <c r="A55" s="31" t="str">
        <f>IF([1]FINAL!A55=0,"",[1]FINAL!A55)</f>
        <v>Oleksandr Zinchenko</v>
      </c>
      <c r="B55" s="31" t="str">
        <f>IF([1]FINAL!B55=0,"",[1]FINAL!B55)</f>
        <v>Zinchenko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ARS</v>
      </c>
      <c r="F55" s="43">
        <f>IFERROR(VLOOKUP($E55,Table2!$B$1:$C$21,MATCH("MP",Table2!$B$1:$C$1,0),0),"")</f>
        <v>6</v>
      </c>
      <c r="G55" s="32">
        <f>IFERROR(VLOOKUP(A55,PlayingTime!$B$1:$Z$999,MATCH("Min",PlayingTime!$B$2:$Z$2,0),0),0)</f>
        <v>281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281</v>
      </c>
      <c r="L55" s="31">
        <f>IFERROR(VLOOKUP(A55,PlayerStats!$B$1:$Z$999,MATCH("xG",PlayerStats!$B$2:$Z$2,0),0),0)</f>
        <v>0.1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0.1</v>
      </c>
      <c r="Q55" s="31">
        <f>IFERROR(VLOOKUP(A55,PlayerStats!$B$1:$Z$999,MATCH("xAG",PlayerStats!$B$2:$Z$2,0),0),0)</f>
        <v>0.2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0.2</v>
      </c>
      <c r="V55" s="41">
        <f t="shared" si="3"/>
        <v>12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Leandro Trossard</v>
      </c>
      <c r="B56" s="31" t="str">
        <f>IF([1]FINAL!B56=0,"",[1]FINAL!B56)</f>
        <v>Trossard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ARS</v>
      </c>
      <c r="F56" s="43">
        <f>IFERROR(VLOOKUP($E56,Table2!$B$1:$C$21,MATCH("MP",Table2!$B$1:$C$1,0),0),"")</f>
        <v>6</v>
      </c>
      <c r="G56" s="32">
        <f>IFERROR(VLOOKUP(A56,PlayingTime!$B$1:$Z$999,MATCH("Min",PlayingTime!$B$2:$Z$2,0),0),0)</f>
        <v>129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129</v>
      </c>
      <c r="L56" s="31">
        <f>IFERROR(VLOOKUP(A56,PlayerStats!$B$1:$Z$999,MATCH("xG",PlayerStats!$B$2:$Z$2,0),0),0)</f>
        <v>0.1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0.1</v>
      </c>
      <c r="Q56" s="31">
        <f>IFERROR(VLOOKUP(A56,PlayerStats!$B$1:$Z$999,MATCH("xAG",PlayerStats!$B$2:$Z$2,0),0),0)</f>
        <v>0.8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0.8</v>
      </c>
      <c r="V56" s="41">
        <f t="shared" si="3"/>
        <v>13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Ivan Perišić</v>
      </c>
      <c r="B57" s="31" t="str">
        <f>IF([1]FINAL!B57=0,"",[1]FINAL!B57)</f>
        <v>Perišić</v>
      </c>
      <c r="C57" s="31" t="str">
        <f>IF([1]FINAL!C57=0,"",[1]FINAL!C57)</f>
        <v>Ivan Perisic</v>
      </c>
      <c r="D57" s="31" t="str">
        <f>IF([1]FINAL!D57=0,"",[1]FINAL!D57)</f>
        <v>PERISIC</v>
      </c>
      <c r="E57" s="42" t="str">
        <f>[1]FINAL!M57</f>
        <v>TOT</v>
      </c>
      <c r="F57" s="43">
        <f>IFERROR(VLOOKUP($E57,Table2!$B$1:$C$21,MATCH("MP",Table2!$B$1:$C$1,0),0),"")</f>
        <v>6</v>
      </c>
      <c r="G57" s="32">
        <f>IFERROR(VLOOKUP(A57,PlayingTime!$B$1:$Z$999,MATCH("Min",PlayingTime!$B$2:$Z$2,0),0),0)</f>
        <v>103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103</v>
      </c>
      <c r="L57" s="31">
        <f>IFERROR(VLOOKUP(A57,PlayerStats!$B$1:$Z$999,MATCH("xG",PlayerStats!$B$2:$Z$2,0),0),0)</f>
        <v>0.1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0.1</v>
      </c>
      <c r="Q57" s="31">
        <f>IFERROR(VLOOKUP(A57,PlayerStats!$B$1:$Z$999,MATCH("xAG",PlayerStats!$B$2:$Z$2,0),0),0)</f>
        <v>0.9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0.9</v>
      </c>
      <c r="V57" s="41">
        <f t="shared" si="3"/>
        <v>6</v>
      </c>
      <c r="X57" s="42" t="str">
        <f>API!M57&amp;" "&amp;API!V57</f>
        <v>Youri Tielemans</v>
      </c>
      <c r="Y57" s="42">
        <f>API!AC57</f>
        <v>6</v>
      </c>
    </row>
    <row r="58" spans="1:25">
      <c r="A58" s="31" t="str">
        <f>IF([1]FINAL!A58=0,"",[1]FINAL!A58)</f>
        <v>Dejan Kulusevski</v>
      </c>
      <c r="B58" s="31" t="str">
        <f>IF([1]FINAL!B58=0,"",[1]FINAL!B58)</f>
        <v>Kulusevski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TOT</v>
      </c>
      <c r="F58" s="43">
        <f>IFERROR(VLOOKUP($E58,Table2!$B$1:$C$21,MATCH("MP",Table2!$B$1:$C$1,0),0),"")</f>
        <v>6</v>
      </c>
      <c r="G58" s="32">
        <f>IFERROR(VLOOKUP(A58,PlayingTime!$B$1:$Z$999,MATCH("Min",PlayingTime!$B$2:$Z$2,0),0),0)</f>
        <v>532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532</v>
      </c>
      <c r="L58" s="31">
        <f>IFERROR(VLOOKUP(A58,PlayerStats!$B$1:$Z$999,MATCH("xG",PlayerStats!$B$2:$Z$2,0),0),0)</f>
        <v>0.8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0.8</v>
      </c>
      <c r="Q58" s="31">
        <f>IFERROR(VLOOKUP(A58,PlayerStats!$B$1:$Z$999,MATCH("xAG",PlayerStats!$B$2:$Z$2,0),0),0)</f>
        <v>1.5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1.5</v>
      </c>
      <c r="V58" s="41">
        <f t="shared" si="3"/>
        <v>26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Tim Ream</v>
      </c>
      <c r="B59" s="31" t="str">
        <f>IF([1]FINAL!B59=0,"",[1]FINAL!B59)</f>
        <v>Ream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FUL</v>
      </c>
      <c r="F59" s="43">
        <f>IFERROR(VLOOKUP($E59,Table2!$B$1:$C$21,MATCH("MP",Table2!$B$1:$C$1,0),0),"")</f>
        <v>6</v>
      </c>
      <c r="G59" s="32">
        <f>IFERROR(VLOOKUP(A59,PlayingTime!$B$1:$Z$999,MATCH("Min",PlayingTime!$B$2:$Z$2,0),0),0)</f>
        <v>423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423</v>
      </c>
      <c r="L59" s="31">
        <f>IFERROR(VLOOKUP(A59,PlayerStats!$B$1:$Z$999,MATCH("xG",PlayerStats!$B$2:$Z$2,0),0),0)</f>
        <v>1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</v>
      </c>
      <c r="V59" s="41">
        <f t="shared" si="3"/>
        <v>25</v>
      </c>
      <c r="X59" s="42" t="str">
        <f>API!M59&amp;" "&amp;API!V59</f>
        <v>Ollie Watkins</v>
      </c>
      <c r="Y59" s="42">
        <f>API!AC59</f>
        <v>31</v>
      </c>
    </row>
    <row r="60" spans="1:25">
      <c r="A60" s="31" t="str">
        <f>IF([1]FINAL!A60=0,"",[1]FINAL!A60)</f>
        <v>Eddie Nketiah</v>
      </c>
      <c r="B60" s="31" t="str">
        <f>IF([1]FINAL!B60=0,"",[1]FINAL!B60)</f>
        <v>Nketiah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ARS</v>
      </c>
      <c r="F60" s="43">
        <f>IFERROR(VLOOKUP($E60,Table2!$B$1:$C$21,MATCH("MP",Table2!$B$1:$C$1,0),0),"")</f>
        <v>6</v>
      </c>
      <c r="G60" s="32">
        <f>IFERROR(VLOOKUP(A60,PlayingTime!$B$1:$Z$999,MATCH("Min",PlayingTime!$B$2:$Z$2,0),0),0)</f>
        <v>426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426</v>
      </c>
      <c r="L60" s="31">
        <f>IFERROR(VLOOKUP(A60,PlayerStats!$B$1:$Z$999,MATCH("xG",PlayerStats!$B$2:$Z$2,0),0),0)</f>
        <v>1.6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1.6</v>
      </c>
      <c r="Q60" s="31">
        <f>IFERROR(VLOOKUP(A60,PlayerStats!$B$1:$Z$999,MATCH("xAG",PlayerStats!$B$2:$Z$2,0),0),0)</f>
        <v>0.2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0.2</v>
      </c>
      <c r="V60" s="41">
        <f t="shared" si="3"/>
        <v>23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Pape Matar Sarr</v>
      </c>
      <c r="B61" s="31" t="str">
        <f>IF([1]FINAL!B61=0,"",[1]FINAL!B61)</f>
        <v>Sarr</v>
      </c>
      <c r="C61" s="31" t="str">
        <f>IF([1]FINAL!C61=0,"",[1]FINAL!C61)</f>
        <v>P Sarr</v>
      </c>
      <c r="D61" s="31" t="str">
        <f>IF([1]FINAL!D61=0,"",[1]FINAL!D61)</f>
        <v/>
      </c>
      <c r="E61" s="42" t="str">
        <f>[1]FINAL!M61</f>
        <v>TOT</v>
      </c>
      <c r="F61" s="43">
        <f>IFERROR(VLOOKUP($E61,Table2!$B$1:$C$21,MATCH("MP",Table2!$B$1:$C$1,0),0),"")</f>
        <v>6</v>
      </c>
      <c r="G61" s="32">
        <f>IFERROR(VLOOKUP(A61,PlayingTime!$B$1:$Z$999,MATCH("Min",PlayingTime!$B$2:$Z$2,0),0),0)</f>
        <v>385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385</v>
      </c>
      <c r="L61" s="31">
        <f>IFERROR(VLOOKUP(A61,PlayerStats!$B$1:$Z$999,MATCH("xG",PlayerStats!$B$2:$Z$2,0),0),0)</f>
        <v>1.6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1.6</v>
      </c>
      <c r="Q61" s="31">
        <f>IFERROR(VLOOKUP(A61,PlayerStats!$B$1:$Z$999,MATCH("xAG",PlayerStats!$B$2:$Z$2,0),0),0)</f>
        <v>0.8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0.8</v>
      </c>
      <c r="V61" s="41">
        <f t="shared" si="3"/>
        <v>19</v>
      </c>
      <c r="X61" s="42" t="str">
        <f>API!M61&amp;" "&amp;API!V61</f>
        <v>Pau Torres</v>
      </c>
      <c r="Y61" s="42">
        <f>API!AC61</f>
        <v>19</v>
      </c>
    </row>
    <row r="62" spans="1:25">
      <c r="A62" s="31" t="str">
        <f>IF([1]FINAL!A62=0,"",[1]FINAL!A62)</f>
        <v>João Palhinha Gonçalves</v>
      </c>
      <c r="B62" s="31" t="str">
        <f>IF([1]FINAL!B62=0,"",[1]FINAL!B62)</f>
        <v>J.Palhinha</v>
      </c>
      <c r="C62" s="31" t="str">
        <f>IF([1]FINAL!C62=0,"",[1]FINAL!C62)</f>
        <v>Joao Palhinha</v>
      </c>
      <c r="D62" s="31" t="str">
        <f>IF([1]FINAL!D62=0,"",[1]FINAL!D62)</f>
        <v>João Palhinha</v>
      </c>
      <c r="E62" s="42" t="str">
        <f>[1]FINAL!M62</f>
        <v>FUL</v>
      </c>
      <c r="F62" s="43">
        <f>IFERROR(VLOOKUP($E62,Table2!$B$1:$C$21,MATCH("MP",Table2!$B$1:$C$1,0),0),"")</f>
        <v>6</v>
      </c>
      <c r="G62" s="32">
        <f>IFERROR(VLOOKUP(A62,PlayingTime!$B$1:$Z$999,MATCH("Min",PlayingTime!$B$2:$Z$2,0),0),0)</f>
        <v>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294</v>
      </c>
      <c r="K62" s="37">
        <f t="shared" si="0"/>
        <v>294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0.3</v>
      </c>
      <c r="P62" s="39">
        <f t="shared" si="1"/>
        <v>0.3</v>
      </c>
      <c r="Q62" s="31">
        <f>IFERROR(VLOOKUP(A62,PlayerStats!$B$1:$Z$999,MATCH("xAG",PlayerStats!$B$2:$Z$2,0),0),0)</f>
        <v>0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</v>
      </c>
      <c r="V62" s="41">
        <f t="shared" si="3"/>
        <v>15</v>
      </c>
      <c r="X62" s="42" t="str">
        <f>API!M62&amp;" "&amp;API!V62</f>
        <v>Moussa Diaby</v>
      </c>
      <c r="Y62" s="42">
        <f>API!AC62</f>
        <v>32</v>
      </c>
    </row>
    <row r="63" spans="1:25">
      <c r="A63" s="31" t="str">
        <f>IF([1]FINAL!A63=0,"",[1]FINAL!A63)</f>
        <v>Willy Boly</v>
      </c>
      <c r="B63" s="31" t="str">
        <f>IF([1]FINAL!B63=0,"",[1]FINAL!B63)</f>
        <v>Boly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NFO</v>
      </c>
      <c r="F63" s="43">
        <f>IFERROR(VLOOKUP($E63,Table2!$B$1:$C$21,MATCH("MP",Table2!$B$1:$C$1,0),0),"")</f>
        <v>6</v>
      </c>
      <c r="G63" s="32">
        <f>IFERROR(VLOOKUP(A63,PlayingTime!$B$1:$Z$999,MATCH("Min",PlayingTime!$B$2:$Z$2,0),0),0)</f>
        <v>428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428</v>
      </c>
      <c r="L63" s="31">
        <f>IFERROR(VLOOKUP(A63,PlayerStats!$B$1:$Z$999,MATCH("xG",PlayerStats!$B$2:$Z$2,0),0),0)</f>
        <v>0.9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0.9</v>
      </c>
      <c r="Q63" s="31">
        <f>IFERROR(VLOOKUP(A63,PlayerStats!$B$1:$Z$999,MATCH("xAG",PlayerStats!$B$2:$Z$2,0),0),0)</f>
        <v>0.8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0.8</v>
      </c>
      <c r="V63" s="41">
        <f t="shared" si="3"/>
        <v>19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Sean Longstaff</v>
      </c>
      <c r="B64" s="31" t="str">
        <f>IF([1]FINAL!B64=0,"",[1]FINAL!B64)</f>
        <v>Longstaff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NEW</v>
      </c>
      <c r="F64" s="43">
        <f>IFERROR(VLOOKUP($E64,Table2!$B$1:$C$21,MATCH("MP",Table2!$B$1:$C$1,0),0),"")</f>
        <v>6</v>
      </c>
      <c r="G64" s="32">
        <f>IFERROR(VLOOKUP(A64,PlayingTime!$B$1:$Z$999,MATCH("Min",PlayingTime!$B$2:$Z$2,0),0),0)</f>
        <v>272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272</v>
      </c>
      <c r="L64" s="31">
        <f>IFERROR(VLOOKUP(A64,PlayerStats!$B$1:$Z$999,MATCH("xG",PlayerStats!$B$2:$Z$2,0),0),0)</f>
        <v>0.5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0.5</v>
      </c>
      <c r="Q64" s="31">
        <f>IFERROR(VLOOKUP(A64,PlayerStats!$B$1:$Z$999,MATCH("xAG",PlayerStats!$B$2:$Z$2,0),0),0)</f>
        <v>0.6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0.6</v>
      </c>
      <c r="V64" s="41">
        <f t="shared" si="3"/>
        <v>21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Trent Alexander-Arnold</v>
      </c>
      <c r="B65" s="31" t="str">
        <f>IF([1]FINAL!B65=0,"",[1]FINAL!B65)</f>
        <v>Alexander-Arnold</v>
      </c>
      <c r="C65" s="31" t="str">
        <f>IF([1]FINAL!C65=0,"",[1]FINAL!C65)</f>
        <v>Trent</v>
      </c>
      <c r="D65" s="31" t="str">
        <f>IF([1]FINAL!D65=0,"",[1]FINAL!D65)</f>
        <v/>
      </c>
      <c r="E65" s="42" t="str">
        <f>[1]FINAL!M65</f>
        <v>LIV</v>
      </c>
      <c r="F65" s="43">
        <f>IFERROR(VLOOKUP($E65,Table2!$B$1:$C$21,MATCH("MP",Table2!$B$1:$C$1,0),0),"")</f>
        <v>6</v>
      </c>
      <c r="G65" s="32">
        <f>IFERROR(VLOOKUP(A65,PlayingTime!$B$1:$Z$999,MATCH("Min",PlayingTime!$B$2:$Z$2,0),0),0)</f>
        <v>324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324</v>
      </c>
      <c r="L65" s="31">
        <f>IFERROR(VLOOKUP(A65,PlayerStats!$B$1:$Z$999,MATCH("xG",PlayerStats!$B$2:$Z$2,0),0),0)</f>
        <v>0.2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0.2</v>
      </c>
      <c r="Q65" s="31">
        <f>IFERROR(VLOOKUP(A65,PlayerStats!$B$1:$Z$999,MATCH("xAG",PlayerStats!$B$2:$Z$2,0),0),0)</f>
        <v>0.8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0.8</v>
      </c>
      <c r="V65" s="41">
        <f t="shared" si="3"/>
        <v>16</v>
      </c>
      <c r="X65" s="42" t="str">
        <f>API!M65&amp;" "&amp;API!V65</f>
        <v>Nicolò Zaniolo</v>
      </c>
      <c r="Y65" s="42">
        <f>API!AC65</f>
        <v>5</v>
      </c>
    </row>
    <row r="66" spans="1:25">
      <c r="A66" s="31" t="str">
        <f>IF([1]FINAL!A66=0,"",[1]FINAL!A66)</f>
        <v>Eberechi Eze</v>
      </c>
      <c r="B66" s="31" t="str">
        <f>IF([1]FINAL!B66=0,"",[1]FINAL!B66)</f>
        <v>Eze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CRY</v>
      </c>
      <c r="F66" s="43">
        <f>IFERROR(VLOOKUP($E66,Table2!$B$1:$C$21,MATCH("MP",Table2!$B$1:$C$1,0),0),"")</f>
        <v>6</v>
      </c>
      <c r="G66" s="32">
        <f>IFERROR(VLOOKUP(A66,PlayingTime!$B$1:$Z$999,MATCH("Min",PlayingTime!$B$2:$Z$2,0),0),0)</f>
        <v>540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540</v>
      </c>
      <c r="L66" s="31">
        <f>IFERROR(VLOOKUP(A66,PlayerStats!$B$1:$Z$999,MATCH("xG",PlayerStats!$B$2:$Z$2,0),0),0)</f>
        <v>2.2999999999999998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2.2999999999999998</v>
      </c>
      <c r="Q66" s="31">
        <f>IFERROR(VLOOKUP(A66,PlayerStats!$B$1:$Z$999,MATCH("xAG",PlayerStats!$B$2:$Z$2,0),0),0)</f>
        <v>1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</v>
      </c>
      <c r="V66" s="41">
        <f t="shared" si="3"/>
        <v>19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Carlton Morris</v>
      </c>
      <c r="B67" s="31" t="str">
        <f>IF([1]FINAL!B67=0,"",[1]FINAL!B67)</f>
        <v>Morris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LUT</v>
      </c>
      <c r="F67" s="43">
        <f>IFERROR(VLOOKUP($E67,Table2!$B$1:$C$21,MATCH("MP",Table2!$B$1:$C$1,0),0),"")</f>
        <v>5</v>
      </c>
      <c r="G67" s="32">
        <f>IFERROR(VLOOKUP(A67,PlayingTime!$B$1:$Z$999,MATCH("Min",PlayingTime!$B$2:$Z$2,0),0),0)</f>
        <v>433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433</v>
      </c>
      <c r="L67" s="31">
        <f>IFERROR(VLOOKUP(A67,PlayerStats!$B$1:$Z$999,MATCH("xG",PlayerStats!$B$2:$Z$2,0),0),0)</f>
        <v>2.5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2.5</v>
      </c>
      <c r="Q67" s="31">
        <f>IFERROR(VLOOKUP(A67,PlayerStats!$B$1:$Z$999,MATCH("xAG",PlayerStats!$B$2:$Z$2,0),0),0)</f>
        <v>0.2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0.2</v>
      </c>
      <c r="V67" s="41">
        <f t="shared" ref="V67:V130" si="7">IFERROR(VLOOKUP(A67,$X$1:$Y$1000,MATCH("total_points",$X$1:$Y$1,0),0),"")</f>
        <v>26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William Saliba</v>
      </c>
      <c r="B68" s="31" t="str">
        <f>IF([1]FINAL!B68=0,"",[1]FINAL!B68)</f>
        <v>Saliba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ARS</v>
      </c>
      <c r="F68" s="43">
        <f>IFERROR(VLOOKUP($E68,Table2!$B$1:$C$21,MATCH("MP",Table2!$B$1:$C$1,0),0),"")</f>
        <v>6</v>
      </c>
      <c r="G68" s="32">
        <f>IFERROR(VLOOKUP(A68,PlayingTime!$B$1:$Z$999,MATCH("Min",PlayingTime!$B$2:$Z$2,0),0),0)</f>
        <v>540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540</v>
      </c>
      <c r="L68" s="31">
        <f>IFERROR(VLOOKUP(A68,PlayerStats!$B$1:$Z$999,MATCH("xG",PlayerStats!$B$2:$Z$2,0),0),0)</f>
        <v>0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</v>
      </c>
      <c r="Q68" s="31">
        <f>IFERROR(VLOOKUP(A68,PlayerStats!$B$1:$Z$999,MATCH("xAG",PlayerStats!$B$2:$Z$2,0),0),0)</f>
        <v>0.1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0.1</v>
      </c>
      <c r="V68" s="41">
        <f t="shared" si="7"/>
        <v>23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Abdoulaye Doucouré</v>
      </c>
      <c r="B69" s="31" t="str">
        <f>IF([1]FINAL!B69=0,"",[1]FINAL!B69)</f>
        <v>A.Doucoure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EVE</v>
      </c>
      <c r="F69" s="43">
        <f>IFERROR(VLOOKUP($E69,Table2!$B$1:$C$21,MATCH("MP",Table2!$B$1:$C$1,0),0),"")</f>
        <v>6</v>
      </c>
      <c r="G69" s="32">
        <f>IFERROR(VLOOKUP(A69,PlayingTime!$B$1:$Z$999,MATCH("Min",PlayingTime!$B$2:$Z$2,0),0),0)</f>
        <v>528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528</v>
      </c>
      <c r="L69" s="31">
        <f>IFERROR(VLOOKUP(A69,PlayerStats!$B$1:$Z$999,MATCH("xG",PlayerStats!$B$2:$Z$2,0),0),0)</f>
        <v>2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2</v>
      </c>
      <c r="Q69" s="31">
        <f>IFERROR(VLOOKUP(A69,PlayerStats!$B$1:$Z$999,MATCH("xAG",PlayerStats!$B$2:$Z$2,0),0),0)</f>
        <v>1.1000000000000001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1.1000000000000001</v>
      </c>
      <c r="V69" s="41">
        <f t="shared" si="7"/>
        <v>23</v>
      </c>
      <c r="X69" s="42" t="str">
        <f>API!M69&amp;" "&amp;API!V69</f>
        <v>Philip Billing</v>
      </c>
      <c r="Y69" s="42">
        <f>API!AC69</f>
        <v>13</v>
      </c>
    </row>
    <row r="70" spans="1:25">
      <c r="A70" s="31" t="str">
        <f>IF([1]FINAL!A70=0,"",[1]FINAL!A70)</f>
        <v>Pedro Porro</v>
      </c>
      <c r="B70" s="31" t="str">
        <f>IF([1]FINAL!B70=0,"",[1]FINAL!B70)</f>
        <v>Pedro Porro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TOT</v>
      </c>
      <c r="F70" s="43">
        <f>IFERROR(VLOOKUP($E70,Table2!$B$1:$C$21,MATCH("MP",Table2!$B$1:$C$1,0),0),"")</f>
        <v>6</v>
      </c>
      <c r="G70" s="32">
        <f>IFERROR(VLOOKUP(A70,PlayingTime!$B$1:$Z$999,MATCH("Min",PlayingTime!$B$2:$Z$2,0),0),0)</f>
        <v>446</v>
      </c>
      <c r="H70" s="32">
        <f>IFERROR(VLOOKUP(B70,PlayingTime!$B$1:$Z$999,MATCH("Min",PlayingTime!$B$2:$Z$2,0),0),0)</f>
        <v>446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892</v>
      </c>
      <c r="L70" s="31">
        <f>IFERROR(VLOOKUP(A70,PlayerStats!$B$1:$Z$999,MATCH("xG",PlayerStats!$B$2:$Z$2,0),0),0)</f>
        <v>0.4</v>
      </c>
      <c r="M70" s="31">
        <f>IFERROR(VLOOKUP(B70,PlayerStats!$B$1:$Z$999,MATCH("xG",PlayerStats!$B$2:$Z$2,0),0),0)</f>
        <v>0.4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0.8</v>
      </c>
      <c r="Q70" s="31">
        <f>IFERROR(VLOOKUP(A70,PlayerStats!$B$1:$Z$999,MATCH("xAG",PlayerStats!$B$2:$Z$2,0),0),0)</f>
        <v>1.2</v>
      </c>
      <c r="R70" s="31">
        <f>IFERROR(VLOOKUP(B70,PlayerStats!$B$1:$Z$999,MATCH("xAG",PlayerStats!$B$2:$Z$2,0),0),0)</f>
        <v>1.2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2.4</v>
      </c>
      <c r="V70" s="41">
        <f t="shared" si="7"/>
        <v>19</v>
      </c>
      <c r="X70" s="42" t="str">
        <f>API!M70&amp;" "&amp;API!V70</f>
        <v>David Brooks</v>
      </c>
      <c r="Y70" s="42">
        <f>API!AC70</f>
        <v>13</v>
      </c>
    </row>
    <row r="71" spans="1:25">
      <c r="A71" s="31" t="str">
        <f>IF([1]FINAL!A71=0,"",[1]FINAL!A71)</f>
        <v>Robert Sánchez</v>
      </c>
      <c r="B71" s="31" t="str">
        <f>IF([1]FINAL!B71=0,"",[1]FINAL!B71)</f>
        <v>Sanchez</v>
      </c>
      <c r="C71" s="31" t="str">
        <f>IF([1]FINAL!C71=0,"",[1]FINAL!C71)</f>
        <v>R Sanchez</v>
      </c>
      <c r="D71" s="31" t="str">
        <f>IF([1]FINAL!D71=0,"",[1]FINAL!D71)</f>
        <v/>
      </c>
      <c r="E71" s="42" t="str">
        <f>[1]FINAL!M71</f>
        <v>CHE</v>
      </c>
      <c r="F71" s="43">
        <f>IFERROR(VLOOKUP($E71,Table2!$B$1:$C$21,MATCH("MP",Table2!$B$1:$C$1,0),0),"")</f>
        <v>6</v>
      </c>
      <c r="G71" s="32">
        <f>IFERROR(VLOOKUP(A71,PlayingTime!$B$1:$Z$999,MATCH("Min",PlayingTime!$B$2:$Z$2,0),0),0)</f>
        <v>540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540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</v>
      </c>
      <c r="V71" s="41">
        <f t="shared" si="7"/>
        <v>26</v>
      </c>
      <c r="X71" s="42" t="str">
        <f>API!M71&amp;" "&amp;API!V71</f>
        <v>Ryan Christie</v>
      </c>
      <c r="Y71" s="42">
        <f>API!AC71</f>
        <v>15</v>
      </c>
    </row>
    <row r="72" spans="1:25">
      <c r="A72" s="31" t="str">
        <f>IF([1]FINAL!A72=0,"",[1]FINAL!A72)</f>
        <v>Bobby De Cordova-Reid</v>
      </c>
      <c r="B72" s="31" t="str">
        <f>IF([1]FINAL!B72=0,"",[1]FINAL!B72)</f>
        <v>De Cordova-Reid</v>
      </c>
      <c r="C72" s="31" t="str">
        <f>IF([1]FINAL!C72=0,"",[1]FINAL!C72)</f>
        <v>Reid</v>
      </c>
      <c r="D72" s="31" t="str">
        <f>IF([1]FINAL!D72=0,"",[1]FINAL!D72)</f>
        <v>Bobby Reid</v>
      </c>
      <c r="E72" s="42" t="str">
        <f>[1]FINAL!M72</f>
        <v>FUL</v>
      </c>
      <c r="F72" s="43">
        <f>IFERROR(VLOOKUP($E72,Table2!$B$1:$C$21,MATCH("MP",Table2!$B$1:$C$1,0),0),"")</f>
        <v>6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359</v>
      </c>
      <c r="K72" s="37">
        <f t="shared" si="4"/>
        <v>359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1.7</v>
      </c>
      <c r="P72" s="39">
        <f t="shared" si="5"/>
        <v>1.7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0.1</v>
      </c>
      <c r="U72" s="39">
        <f t="shared" si="6"/>
        <v>0.1</v>
      </c>
      <c r="V72" s="41">
        <f t="shared" si="7"/>
        <v>18</v>
      </c>
      <c r="X72" s="42" t="str">
        <f>API!M72&amp;" "&amp;API!V72</f>
        <v>Lewis Cook</v>
      </c>
      <c r="Y72" s="42">
        <f>API!AC72</f>
        <v>8</v>
      </c>
    </row>
    <row r="73" spans="1:25">
      <c r="A73" s="31" t="str">
        <f>IF([1]FINAL!A73=0,"",[1]FINAL!A73)</f>
        <v>Luis Díaz</v>
      </c>
      <c r="B73" s="31" t="str">
        <f>IF([1]FINAL!B73=0,"",[1]FINAL!B73)</f>
        <v>Luis Díaz</v>
      </c>
      <c r="C73" s="31" t="str">
        <f>IF([1]FINAL!C73=0,"",[1]FINAL!C73)</f>
        <v>Luis Diaz</v>
      </c>
      <c r="D73" s="31" t="str">
        <f>IF([1]FINAL!D73=0,"",[1]FINAL!D73)</f>
        <v/>
      </c>
      <c r="E73" s="42" t="str">
        <f>[1]FINAL!M73</f>
        <v>LIV</v>
      </c>
      <c r="F73" s="43">
        <f>IFERROR(VLOOKUP($E73,Table2!$B$1:$C$21,MATCH("MP",Table2!$B$1:$C$1,0),0),"")</f>
        <v>6</v>
      </c>
      <c r="G73" s="32">
        <f>IFERROR(VLOOKUP(A73,PlayingTime!$B$1:$Z$999,MATCH("Min",PlayingTime!$B$2:$Z$2,0),0),0)</f>
        <v>382</v>
      </c>
      <c r="H73" s="32">
        <f>IFERROR(VLOOKUP(B73,PlayingTime!$B$1:$Z$999,MATCH("Min",PlayingTime!$B$2:$Z$2,0),0),0)</f>
        <v>382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764</v>
      </c>
      <c r="L73" s="31">
        <f>IFERROR(VLOOKUP(A73,PlayerStats!$B$1:$Z$999,MATCH("xG",PlayerStats!$B$2:$Z$2,0),0),0)</f>
        <v>1.6</v>
      </c>
      <c r="M73" s="31">
        <f>IFERROR(VLOOKUP(B73,PlayerStats!$B$1:$Z$999,MATCH("xG",PlayerStats!$B$2:$Z$2,0),0),0)</f>
        <v>1.6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3.2</v>
      </c>
      <c r="Q73" s="31">
        <f>IFERROR(VLOOKUP(A73,PlayerStats!$B$1:$Z$999,MATCH("xAG",PlayerStats!$B$2:$Z$2,0),0),0)</f>
        <v>0.7</v>
      </c>
      <c r="R73" s="31">
        <f>IFERROR(VLOOKUP(B73,PlayerStats!$B$1:$Z$999,MATCH("xAG",PlayerStats!$B$2:$Z$2,0),0),0)</f>
        <v>0.7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1.4</v>
      </c>
      <c r="V73" s="41">
        <f t="shared" si="7"/>
        <v>22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Levi Colwill</v>
      </c>
      <c r="B74" s="31" t="str">
        <f>IF([1]FINAL!B74=0,"",[1]FINAL!B74)</f>
        <v>Colwill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CHE</v>
      </c>
      <c r="F74" s="43">
        <f>IFERROR(VLOOKUP($E74,Table2!$B$1:$C$21,MATCH("MP",Table2!$B$1:$C$1,0),0),"")</f>
        <v>6</v>
      </c>
      <c r="G74" s="32">
        <f>IFERROR(VLOOKUP(A74,PlayingTime!$B$1:$Z$999,MATCH("Min",PlayingTime!$B$2:$Z$2,0),0),0)</f>
        <v>529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529</v>
      </c>
      <c r="L74" s="31">
        <f>IFERROR(VLOOKUP(A74,PlayerStats!$B$1:$Z$999,MATCH("xG",PlayerStats!$B$2:$Z$2,0),0),0)</f>
        <v>0.8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0.8</v>
      </c>
      <c r="Q74" s="31">
        <f>IFERROR(VLOOKUP(A74,PlayerStats!$B$1:$Z$999,MATCH("xAG",PlayerStats!$B$2:$Z$2,0),0),0)</f>
        <v>0.3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0.3</v>
      </c>
      <c r="V74" s="41">
        <f t="shared" si="7"/>
        <v>19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Declan Rice</v>
      </c>
      <c r="B75" s="31" t="str">
        <f>IF([1]FINAL!B75=0,"",[1]FINAL!B75)</f>
        <v>Rice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ARS</v>
      </c>
      <c r="F75" s="43">
        <f>IFERROR(VLOOKUP($E75,Table2!$B$1:$C$21,MATCH("MP",Table2!$B$1:$C$1,0),0),"")</f>
        <v>6</v>
      </c>
      <c r="G75" s="32">
        <f>IFERROR(VLOOKUP(A75,PlayingTime!$B$1:$Z$999,MATCH("Min",PlayingTime!$B$2:$Z$2,0),0),0)</f>
        <v>494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494</v>
      </c>
      <c r="L75" s="31">
        <f>IFERROR(VLOOKUP(A75,PlayerStats!$B$1:$Z$999,MATCH("xG",PlayerStats!$B$2:$Z$2,0),0),0)</f>
        <v>0.7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0.7</v>
      </c>
      <c r="Q75" s="31">
        <f>IFERROR(VLOOKUP(A75,PlayerStats!$B$1:$Z$999,MATCH("xAG",PlayerStats!$B$2:$Z$2,0),0),0)</f>
        <v>0.7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0.7</v>
      </c>
      <c r="V75" s="41">
        <f t="shared" si="7"/>
        <v>21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Benjamin White</v>
      </c>
      <c r="B76" s="31" t="str">
        <f>IF([1]FINAL!B76=0,"",[1]FINAL!B76)</f>
        <v>White</v>
      </c>
      <c r="C76" s="31" t="str">
        <f>IF([1]FINAL!C76=0,"",[1]FINAL!C76)</f>
        <v>B White</v>
      </c>
      <c r="D76" s="31" t="str">
        <f>IF([1]FINAL!D76=0,"",[1]FINAL!D76)</f>
        <v>Ben White</v>
      </c>
      <c r="E76" s="42" t="str">
        <f>[1]FINAL!M76</f>
        <v>ARS</v>
      </c>
      <c r="F76" s="43">
        <f>IFERROR(VLOOKUP($E76,Table2!$B$1:$C$21,MATCH("MP",Table2!$B$1:$C$1,0),0),"")</f>
        <v>6</v>
      </c>
      <c r="G76" s="32">
        <f>IFERROR(VLOOKUP(A76,PlayingTime!$B$1:$Z$999,MATCH("Min",PlayingTime!$B$2:$Z$2,0),0),0)</f>
        <v>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540</v>
      </c>
      <c r="K76" s="37">
        <f t="shared" si="4"/>
        <v>540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0.3</v>
      </c>
      <c r="P76" s="39">
        <f t="shared" si="5"/>
        <v>0.3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0.7</v>
      </c>
      <c r="U76" s="39">
        <f t="shared" si="6"/>
        <v>0.7</v>
      </c>
      <c r="V76" s="41">
        <f t="shared" si="7"/>
        <v>22</v>
      </c>
      <c r="X76" s="42" t="str">
        <f>API!M76&amp;" "&amp;API!V76</f>
        <v>Lloyd Kelly</v>
      </c>
      <c r="Y76" s="42">
        <f>API!AC76</f>
        <v>10</v>
      </c>
    </row>
    <row r="77" spans="1:25">
      <c r="A77" s="31" t="str">
        <f>IF([1]FINAL!A77=0,"",[1]FINAL!A77)</f>
        <v>Josh Brownhill</v>
      </c>
      <c r="B77" s="31" t="str">
        <f>IF([1]FINAL!B77=0,"",[1]FINAL!B77)</f>
        <v>Brownhill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BUR</v>
      </c>
      <c r="F77" s="43">
        <f>IFERROR(VLOOKUP($E77,Table2!$B$1:$C$21,MATCH("MP",Table2!$B$1:$C$1,0),0),"")</f>
        <v>5</v>
      </c>
      <c r="G77" s="32">
        <f>IFERROR(VLOOKUP(A77,PlayingTime!$B$1:$Z$999,MATCH("Min",PlayingTime!$B$2:$Z$2,0),0),0)</f>
        <v>221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221</v>
      </c>
      <c r="L77" s="31">
        <f>IFERROR(VLOOKUP(A77,PlayerStats!$B$1:$Z$999,MATCH("xG",PlayerStats!$B$2:$Z$2,0),0),0)</f>
        <v>0.4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0.4</v>
      </c>
      <c r="Q77" s="31">
        <f>IFERROR(VLOOKUP(A77,PlayerStats!$B$1:$Z$999,MATCH("xAG",PlayerStats!$B$2:$Z$2,0),0),0)</f>
        <v>0.3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0.3</v>
      </c>
      <c r="V77" s="41">
        <f t="shared" si="7"/>
        <v>10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Bernd Leno</v>
      </c>
      <c r="B78" s="31" t="str">
        <f>IF([1]FINAL!B78=0,"",[1]FINAL!B78)</f>
        <v>Leno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FUL</v>
      </c>
      <c r="F78" s="43">
        <f>IFERROR(VLOOKUP($E78,Table2!$B$1:$C$21,MATCH("MP",Table2!$B$1:$C$1,0),0),"")</f>
        <v>6</v>
      </c>
      <c r="G78" s="32">
        <f>IFERROR(VLOOKUP(A78,PlayingTime!$B$1:$Z$999,MATCH("Min",PlayingTime!$B$2:$Z$2,0),0),0)</f>
        <v>540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540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</v>
      </c>
      <c r="V78" s="41">
        <f t="shared" si="7"/>
        <v>35</v>
      </c>
      <c r="X78" s="42" t="str">
        <f>API!M78&amp;" "&amp;API!V78</f>
        <v>Justin Kluivert</v>
      </c>
      <c r="Y78" s="42">
        <f>API!AC78</f>
        <v>8</v>
      </c>
    </row>
    <row r="79" spans="1:25">
      <c r="A79" s="31" t="str">
        <f>IF([1]FINAL!A79=0,"",[1]FINAL!A79)</f>
        <v>Michail Antonio</v>
      </c>
      <c r="B79" s="31" t="str">
        <f>IF([1]FINAL!B79=0,"",[1]FINAL!B79)</f>
        <v>Antonio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WHU</v>
      </c>
      <c r="F79" s="43">
        <f>IFERROR(VLOOKUP($E79,Table2!$B$1:$C$21,MATCH("MP",Table2!$B$1:$C$1,0),0),"")</f>
        <v>6</v>
      </c>
      <c r="G79" s="32">
        <f>IFERROR(VLOOKUP(A79,PlayingTime!$B$1:$Z$999,MATCH("Min",PlayingTime!$B$2:$Z$2,0),0),0)</f>
        <v>448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448</v>
      </c>
      <c r="L79" s="31">
        <f>IFERROR(VLOOKUP(A79,PlayerStats!$B$1:$Z$999,MATCH("xG",PlayerStats!$B$2:$Z$2,0),0),0)</f>
        <v>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1</v>
      </c>
      <c r="Q79" s="31">
        <f>IFERROR(VLOOKUP(A79,PlayerStats!$B$1:$Z$999,MATCH("xAG",PlayerStats!$B$2:$Z$2,0),0),0)</f>
        <v>0.4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0.4</v>
      </c>
      <c r="V79" s="41">
        <f t="shared" si="7"/>
        <v>23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Lyle Foster</v>
      </c>
      <c r="B80" s="31" t="str">
        <f>IF([1]FINAL!B80=0,"",[1]FINAL!B80)</f>
        <v>Foster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BUR</v>
      </c>
      <c r="F80" s="43">
        <f>IFERROR(VLOOKUP($E80,Table2!$B$1:$C$21,MATCH("MP",Table2!$B$1:$C$1,0),0),"")</f>
        <v>5</v>
      </c>
      <c r="G80" s="32">
        <f>IFERROR(VLOOKUP(A80,PlayingTime!$B$1:$Z$999,MATCH("Min",PlayingTime!$B$2:$Z$2,0),0),0)</f>
        <v>348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348</v>
      </c>
      <c r="L80" s="31">
        <f>IFERROR(VLOOKUP(A80,PlayerStats!$B$1:$Z$999,MATCH("xG",PlayerStats!$B$2:$Z$2,0),0),0)</f>
        <v>1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1</v>
      </c>
      <c r="Q80" s="31">
        <f>IFERROR(VLOOKUP(A80,PlayerStats!$B$1:$Z$999,MATCH("xAG",PlayerStats!$B$2:$Z$2,0),0),0)</f>
        <v>0.1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0.1</v>
      </c>
      <c r="V80" s="41">
        <f t="shared" si="7"/>
        <v>17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Kyle Walker</v>
      </c>
      <c r="B81" s="31" t="str">
        <f>IF([1]FINAL!B81=0,"",[1]FINAL!B81)</f>
        <v>Walker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MCI</v>
      </c>
      <c r="F81" s="43">
        <f>IFERROR(VLOOKUP($E81,Table2!$B$1:$C$21,MATCH("MP",Table2!$B$1:$C$1,0),0),"")</f>
        <v>6</v>
      </c>
      <c r="G81" s="32">
        <f>IFERROR(VLOOKUP(A81,PlayingTime!$B$1:$Z$999,MATCH("Min",PlayingTime!$B$2:$Z$2,0),0),0)</f>
        <v>539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539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</v>
      </c>
      <c r="Q81" s="31">
        <f>IFERROR(VLOOKUP(A81,PlayerStats!$B$1:$Z$999,MATCH("xAG",PlayerStats!$B$2:$Z$2,0),0),0)</f>
        <v>0.9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0.9</v>
      </c>
      <c r="V81" s="41">
        <f t="shared" si="7"/>
        <v>29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Norberto Murara Neto</v>
      </c>
      <c r="B82" s="31" t="str">
        <f>IF([1]FINAL!B82=0,"",[1]FINAL!B82)</f>
        <v>Neto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BOU</v>
      </c>
      <c r="F82" s="43">
        <f>IFERROR(VLOOKUP($E82,Table2!$B$1:$C$21,MATCH("MP",Table2!$B$1:$C$1,0),0),"")</f>
        <v>6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540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540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</v>
      </c>
      <c r="V82" s="41">
        <f t="shared" si="7"/>
        <v>26</v>
      </c>
      <c r="X82" s="42" t="str">
        <f>API!M82&amp;" "&amp;API!V82</f>
        <v>Kieffer Moore</v>
      </c>
      <c r="Y82" s="42">
        <f>API!AC82</f>
        <v>3</v>
      </c>
    </row>
    <row r="83" spans="1:25">
      <c r="A83" s="31" t="str">
        <f>IF([1]FINAL!A83=0,"",[1]FINAL!A83)</f>
        <v>Hwang Hee-chan</v>
      </c>
      <c r="B83" s="31" t="str">
        <f>IF([1]FINAL!B83=0,"",[1]FINAL!B83)</f>
        <v>Hee Chan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WOL</v>
      </c>
      <c r="F83" s="43">
        <f>IFERROR(VLOOKUP($E83,Table2!$B$1:$C$21,MATCH("MP",Table2!$B$1:$C$1,0),0),"")</f>
        <v>6</v>
      </c>
      <c r="G83" s="32">
        <f>IFERROR(VLOOKUP(A83,PlayingTime!$B$1:$Z$999,MATCH("Min",PlayingTime!$B$2:$Z$2,0),0),0)</f>
        <v>244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244</v>
      </c>
      <c r="L83" s="31">
        <f>IFERROR(VLOOKUP(A83,PlayerStats!$B$1:$Z$999,MATCH("xG",PlayerStats!$B$2:$Z$2,0),0),0)</f>
        <v>0.5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0.5</v>
      </c>
      <c r="Q83" s="31">
        <f>IFERROR(VLOOKUP(A83,PlayerStats!$B$1:$Z$999,MATCH("xAG",PlayerStats!$B$2:$Z$2,0),0),0)</f>
        <v>0.4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0.4</v>
      </c>
      <c r="V83" s="41">
        <f t="shared" si="7"/>
        <v>20</v>
      </c>
      <c r="X83" s="42" t="str">
        <f>API!M83&amp;" "&amp;API!V83</f>
        <v>Norberto Murara Neto</v>
      </c>
      <c r="Y83" s="42">
        <f>API!AC83</f>
        <v>26</v>
      </c>
    </row>
    <row r="84" spans="1:25">
      <c r="A84" s="31" t="str">
        <f>IF([1]FINAL!A84=0,"",[1]FINAL!A84)</f>
        <v>Aaron Wan-Bissaka</v>
      </c>
      <c r="B84" s="31" t="str">
        <f>IF([1]FINAL!B84=0,"",[1]FINAL!B84)</f>
        <v>Wan-Bissaka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MUN</v>
      </c>
      <c r="F84" s="43">
        <f>IFERROR(VLOOKUP($E84,Table2!$B$1:$C$21,MATCH("MP",Table2!$B$1:$C$1,0),0),"")</f>
        <v>6</v>
      </c>
      <c r="G84" s="32">
        <f>IFERROR(VLOOKUP(A84,PlayingTime!$B$1:$Z$999,MATCH("Min",PlayingTime!$B$2:$Z$2,0),0),0)</f>
        <v>341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341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1.1000000000000001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1.1000000000000001</v>
      </c>
      <c r="V84" s="41">
        <f t="shared" si="7"/>
        <v>15</v>
      </c>
      <c r="X84" s="42" t="str">
        <f>API!M84&amp;" "&amp;API!V84</f>
        <v>Dango Ouattara</v>
      </c>
      <c r="Y84" s="42">
        <f>API!AC84</f>
        <v>4</v>
      </c>
    </row>
    <row r="85" spans="1:25">
      <c r="A85" s="31" t="str">
        <f>IF([1]FINAL!A85=0,"",[1]FINAL!A85)</f>
        <v>Tariq Lamptey</v>
      </c>
      <c r="B85" s="31" t="str">
        <f>IF([1]FINAL!B85=0,"",[1]FINAL!B85)</f>
        <v>Lamptey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BHA</v>
      </c>
      <c r="F85" s="43">
        <f>IFERROR(VLOOKUP($E85,Table2!$B$1:$C$21,MATCH("MP",Table2!$B$1:$C$1,0),0),"")</f>
        <v>6</v>
      </c>
      <c r="G85" s="32">
        <f>IFERROR(VLOOKUP(A85,PlayingTime!$B$1:$Z$999,MATCH("Min",PlayingTime!$B$2:$Z$2,0),0),0)</f>
        <v>94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94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</v>
      </c>
      <c r="Q85" s="31">
        <f>IFERROR(VLOOKUP(A85,PlayerStats!$B$1:$Z$999,MATCH("xAG",PlayerStats!$B$2:$Z$2,0),0),0)</f>
        <v>0.4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0.4</v>
      </c>
      <c r="V85" s="41">
        <f t="shared" si="7"/>
        <v>8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Hugo Bueno López</v>
      </c>
      <c r="B86" s="31" t="str">
        <f>IF([1]FINAL!B86=0,"",[1]FINAL!B86)</f>
        <v>H.Bueno</v>
      </c>
      <c r="C86" s="31" t="str">
        <f>IF([1]FINAL!C86=0,"",[1]FINAL!C86)</f>
        <v>Hugo Bueno</v>
      </c>
      <c r="D86" s="31" t="str">
        <f>IF([1]FINAL!D86=0,"",[1]FINAL!D86)</f>
        <v/>
      </c>
      <c r="E86" s="42" t="str">
        <f>[1]FINAL!M86</f>
        <v>WOL</v>
      </c>
      <c r="F86" s="43">
        <f>IFERROR(VLOOKUP($E86,Table2!$B$1:$C$21,MATCH("MP",Table2!$B$1:$C$1,0),0),"")</f>
        <v>6</v>
      </c>
      <c r="G86" s="32">
        <f>IFERROR(VLOOKUP(A86,PlayingTime!$B$1:$Z$999,MATCH("Min",PlayingTime!$B$2:$Z$2,0),0),0)</f>
        <v>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145</v>
      </c>
      <c r="J86" s="32">
        <f>IFERROR(VLOOKUP(D86,PlayingTime!$B$1:$Z$999,MATCH("Min",PlayingTime!$B$2:$Z$2,0),0),0)</f>
        <v>0</v>
      </c>
      <c r="K86" s="37">
        <f t="shared" si="4"/>
        <v>145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0.2</v>
      </c>
      <c r="O86" s="31">
        <f>IFERROR(VLOOKUP(D86,PlayerStats!$B$1:$Z$999,MATCH("xG",PlayerStats!$B$2:$Z$2,0),0),0)</f>
        <v>0</v>
      </c>
      <c r="P86" s="39">
        <f t="shared" si="5"/>
        <v>0.2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0.1</v>
      </c>
      <c r="T86" s="31">
        <f>IFERROR(VLOOKUP(D86,PlayerStats!$B$1:$Z$999,MATCH("xAG",PlayerStats!$B$2:$Z$2,0),0),0)</f>
        <v>0</v>
      </c>
      <c r="U86" s="39">
        <f t="shared" si="6"/>
        <v>0.1</v>
      </c>
      <c r="V86" s="41">
        <f t="shared" si="7"/>
        <v>8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Rúben Gato Alves Dias</v>
      </c>
      <c r="B87" s="31" t="str">
        <f>IF([1]FINAL!B87=0,"",[1]FINAL!B87)</f>
        <v>Rúben</v>
      </c>
      <c r="C87" s="31" t="str">
        <f>IF([1]FINAL!C87=0,"",[1]FINAL!C87)</f>
        <v>Ruben Dias</v>
      </c>
      <c r="D87" s="31" t="str">
        <f>IF([1]FINAL!D87=0,"",[1]FINAL!D87)</f>
        <v>Rúben Dias</v>
      </c>
      <c r="E87" s="42" t="str">
        <f>[1]FINAL!M87</f>
        <v>MCI</v>
      </c>
      <c r="F87" s="43">
        <f>IFERROR(VLOOKUP($E87,Table2!$B$1:$C$21,MATCH("MP",Table2!$B$1:$C$1,0),0),"")</f>
        <v>6</v>
      </c>
      <c r="G87" s="32">
        <f>IFERROR(VLOOKUP(A87,PlayingTime!$B$1:$Z$999,MATCH("Min",PlayingTime!$B$2:$Z$2,0),0),0)</f>
        <v>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450</v>
      </c>
      <c r="K87" s="37">
        <f t="shared" si="4"/>
        <v>450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0.2</v>
      </c>
      <c r="P87" s="39">
        <f t="shared" si="5"/>
        <v>0.2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19</v>
      </c>
      <c r="X87" s="42" t="str">
        <f>API!M87&amp;" "&amp;API!V87</f>
        <v>Joe Rothwell</v>
      </c>
      <c r="Y87" s="42">
        <f>API!AC87</f>
        <v>5</v>
      </c>
    </row>
    <row r="88" spans="1:25">
      <c r="A88" s="31" t="str">
        <f>IF([1]FINAL!A88=0,"",[1]FINAL!A88)</f>
        <v>Alisson Ramses Becker</v>
      </c>
      <c r="B88" s="31" t="str">
        <f>IF([1]FINAL!B88=0,"",[1]FINAL!B88)</f>
        <v>A.Becker</v>
      </c>
      <c r="C88" s="31" t="str">
        <f>IF([1]FINAL!C88=0,"",[1]FINAL!C88)</f>
        <v>Alisson</v>
      </c>
      <c r="D88" s="31" t="str">
        <f>IF([1]FINAL!D88=0,"",[1]FINAL!D88)</f>
        <v/>
      </c>
      <c r="E88" s="42" t="str">
        <f>[1]FINAL!M88</f>
        <v>LIV</v>
      </c>
      <c r="F88" s="43">
        <f>IFERROR(VLOOKUP($E88,Table2!$B$1:$C$21,MATCH("MP",Table2!$B$1:$C$1,0),0),"")</f>
        <v>6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540</v>
      </c>
      <c r="J88" s="32">
        <f>IFERROR(VLOOKUP(D88,PlayingTime!$B$1:$Z$999,MATCH("Min",PlayingTime!$B$2:$Z$2,0),0),0)</f>
        <v>0</v>
      </c>
      <c r="K88" s="37">
        <f t="shared" si="4"/>
        <v>540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</v>
      </c>
      <c r="V88" s="41">
        <f t="shared" si="7"/>
        <v>23</v>
      </c>
      <c r="X88" s="42" t="str">
        <f>API!M88&amp;" "&amp;API!V88</f>
        <v>Antoine Semenyo</v>
      </c>
      <c r="Y88" s="42">
        <f>API!AC88</f>
        <v>14</v>
      </c>
    </row>
    <row r="89" spans="1:25">
      <c r="A89" s="31" t="str">
        <f>IF([1]FINAL!A89=0,"",[1]FINAL!A89)</f>
        <v>Joel Matip</v>
      </c>
      <c r="B89" s="31" t="str">
        <f>IF([1]FINAL!B89=0,"",[1]FINAL!B89)</f>
        <v>Matip</v>
      </c>
      <c r="C89" s="31" t="str">
        <f>IF([1]FINAL!C89=0,"",[1]FINAL!C89)</f>
        <v>Joël Matip</v>
      </c>
      <c r="D89" s="31" t="str">
        <f>IF([1]FINAL!D89=0,"",[1]FINAL!D89)</f>
        <v/>
      </c>
      <c r="E89" s="42" t="str">
        <f>[1]FINAL!M89</f>
        <v>LIV</v>
      </c>
      <c r="F89" s="43">
        <f>IFERROR(VLOOKUP($E89,Table2!$B$1:$C$21,MATCH("MP",Table2!$B$1:$C$1,0),0),"")</f>
        <v>6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346</v>
      </c>
      <c r="J89" s="32">
        <f>IFERROR(VLOOKUP(D89,PlayingTime!$B$1:$Z$999,MATCH("Min",PlayingTime!$B$2:$Z$2,0),0),0)</f>
        <v>0</v>
      </c>
      <c r="K89" s="37">
        <f t="shared" si="4"/>
        <v>346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0.4</v>
      </c>
      <c r="O89" s="31">
        <f>IFERROR(VLOOKUP(D89,PlayerStats!$B$1:$Z$999,MATCH("xG",PlayerStats!$B$2:$Z$2,0),0),0)</f>
        <v>0</v>
      </c>
      <c r="P89" s="39">
        <f t="shared" si="5"/>
        <v>0.4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</v>
      </c>
      <c r="V89" s="41">
        <f t="shared" si="7"/>
        <v>12</v>
      </c>
      <c r="X89" s="42" t="str">
        <f>API!M89&amp;" "&amp;API!V89</f>
        <v>Marcos Senesi</v>
      </c>
      <c r="Y89" s="42">
        <f>API!AC89</f>
        <v>7</v>
      </c>
    </row>
    <row r="90" spans="1:25">
      <c r="A90" s="31" t="str">
        <f>IF([1]FINAL!A90=0,"",[1]FINAL!A90)</f>
        <v>Ethan Pinnock</v>
      </c>
      <c r="B90" s="31" t="str">
        <f>IF([1]FINAL!B90=0,"",[1]FINAL!B90)</f>
        <v>Pinnock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BRE</v>
      </c>
      <c r="F90" s="43">
        <f>IFERROR(VLOOKUP($E90,Table2!$B$1:$C$21,MATCH("MP",Table2!$B$1:$C$1,0),0),"")</f>
        <v>6</v>
      </c>
      <c r="G90" s="32">
        <f>IFERROR(VLOOKUP(A90,PlayingTime!$B$1:$Z$999,MATCH("Min",PlayingTime!$B$2:$Z$2,0),0),0)</f>
        <v>540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540</v>
      </c>
      <c r="L90" s="31">
        <f>IFERROR(VLOOKUP(A90,PlayerStats!$B$1:$Z$999,MATCH("xG",PlayerStats!$B$2:$Z$2,0),0),0)</f>
        <v>0.8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0.8</v>
      </c>
      <c r="Q90" s="31">
        <f>IFERROR(VLOOKUP(A90,PlayerStats!$B$1:$Z$999,MATCH("xAG",PlayerStats!$B$2:$Z$2,0),0),0)</f>
        <v>0.9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0.9</v>
      </c>
      <c r="V90" s="41">
        <f t="shared" si="7"/>
        <v>14</v>
      </c>
      <c r="X90" s="42" t="str">
        <f>API!M90&amp;" "&amp;API!V90</f>
        <v>Adam Smith</v>
      </c>
      <c r="Y90" s="42">
        <f>API!AC90</f>
        <v>0</v>
      </c>
    </row>
    <row r="91" spans="1:25">
      <c r="A91" s="31" t="str">
        <f>IF([1]FINAL!A91=0,"",[1]FINAL!A91)</f>
        <v>Lucas Digne</v>
      </c>
      <c r="B91" s="31" t="str">
        <f>IF([1]FINAL!B91=0,"",[1]FINAL!B91)</f>
        <v>Digne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AVL</v>
      </c>
      <c r="F91" s="43">
        <f>IFERROR(VLOOKUP($E91,Table2!$B$1:$C$21,MATCH("MP",Table2!$B$1:$C$1,0),0),"")</f>
        <v>6</v>
      </c>
      <c r="G91" s="32">
        <f>IFERROR(VLOOKUP(A91,PlayingTime!$B$1:$Z$999,MATCH("Min",PlayingTime!$B$2:$Z$2,0),0),0)</f>
        <v>530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530</v>
      </c>
      <c r="L91" s="31">
        <f>IFERROR(VLOOKUP(A91,PlayerStats!$B$1:$Z$999,MATCH("xG",PlayerStats!$B$2:$Z$2,0),0),0)</f>
        <v>0.1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0.1</v>
      </c>
      <c r="Q91" s="31">
        <f>IFERROR(VLOOKUP(A91,PlayerStats!$B$1:$Z$999,MATCH("xAG",PlayerStats!$B$2:$Z$2,0),0),0)</f>
        <v>1.1000000000000001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1.1000000000000001</v>
      </c>
      <c r="V91" s="41">
        <f t="shared" si="7"/>
        <v>25</v>
      </c>
      <c r="X91" s="42" t="str">
        <f>API!M91&amp;" "&amp;API!V91</f>
        <v>Dominic Solanke</v>
      </c>
      <c r="Y91" s="42">
        <f>API!AC91</f>
        <v>29</v>
      </c>
    </row>
    <row r="92" spans="1:25">
      <c r="A92" s="31" t="str">
        <f>IF([1]FINAL!A92=0,"",[1]FINAL!A92)</f>
        <v>Anthony Gordon</v>
      </c>
      <c r="B92" s="31" t="str">
        <f>IF([1]FINAL!B92=0,"",[1]FINAL!B92)</f>
        <v>Gordon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NEW</v>
      </c>
      <c r="F92" s="43">
        <f>IFERROR(VLOOKUP($E92,Table2!$B$1:$C$21,MATCH("MP",Table2!$B$1:$C$1,0),0),"")</f>
        <v>6</v>
      </c>
      <c r="G92" s="32">
        <f>IFERROR(VLOOKUP(A92,PlayingTime!$B$1:$Z$999,MATCH("Min",PlayingTime!$B$2:$Z$2,0),0),0)</f>
        <v>452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452</v>
      </c>
      <c r="L92" s="31">
        <f>IFERROR(VLOOKUP(A92,PlayerStats!$B$1:$Z$999,MATCH("xG",PlayerStats!$B$2:$Z$2,0),0),0)</f>
        <v>1.7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1.7</v>
      </c>
      <c r="Q92" s="31">
        <f>IFERROR(VLOOKUP(A92,PlayerStats!$B$1:$Z$999,MATCH("xAG",PlayerStats!$B$2:$Z$2,0),0),0)</f>
        <v>1.7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1.7</v>
      </c>
      <c r="V92" s="41">
        <f t="shared" si="7"/>
        <v>32</v>
      </c>
      <c r="X92" s="42" t="str">
        <f>API!M92&amp;" "&amp;API!V92</f>
        <v>Marcus Tavernier</v>
      </c>
      <c r="Y92" s="42">
        <f>API!AC92</f>
        <v>9</v>
      </c>
    </row>
    <row r="93" spans="1:25">
      <c r="A93" s="31" t="str">
        <f>IF([1]FINAL!A93=0,"",[1]FINAL!A93)</f>
        <v>Ederson Santana de Moraes</v>
      </c>
      <c r="B93" s="31" t="str">
        <f>IF([1]FINAL!B93=0,"",[1]FINAL!B93)</f>
        <v>Ederson M.</v>
      </c>
      <c r="C93" s="31" t="str">
        <f>IF([1]FINAL!C93=0,"",[1]FINAL!C93)</f>
        <v>Ederson</v>
      </c>
      <c r="D93" s="31" t="str">
        <f>IF([1]FINAL!D93=0,"",[1]FINAL!D93)</f>
        <v/>
      </c>
      <c r="E93" s="42" t="str">
        <f>[1]FINAL!M93</f>
        <v>MCI</v>
      </c>
      <c r="F93" s="43">
        <f>IFERROR(VLOOKUP($E93,Table2!$B$1:$C$21,MATCH("MP",Table2!$B$1:$C$1,0),0),"")</f>
        <v>6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540</v>
      </c>
      <c r="J93" s="32">
        <f>IFERROR(VLOOKUP(D93,PlayingTime!$B$1:$Z$999,MATCH("Min",PlayingTime!$B$2:$Z$2,0),0),0)</f>
        <v>0</v>
      </c>
      <c r="K93" s="37">
        <f t="shared" si="4"/>
        <v>540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0.1</v>
      </c>
      <c r="T93" s="31">
        <f>IFERROR(VLOOKUP(D93,PlayerStats!$B$1:$Z$999,MATCH("xAG",PlayerStats!$B$2:$Z$2,0),0),0)</f>
        <v>0</v>
      </c>
      <c r="U93" s="39">
        <f t="shared" si="6"/>
        <v>0.1</v>
      </c>
      <c r="V93" s="41">
        <f t="shared" si="7"/>
        <v>25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Mathias Jensen</v>
      </c>
      <c r="B94" s="31" t="str">
        <f>IF([1]FINAL!B94=0,"",[1]FINAL!B94)</f>
        <v>Jensen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BRE</v>
      </c>
      <c r="F94" s="43">
        <f>IFERROR(VLOOKUP($E94,Table2!$B$1:$C$21,MATCH("MP",Table2!$B$1:$C$1,0),0),"")</f>
        <v>6</v>
      </c>
      <c r="G94" s="32">
        <f>IFERROR(VLOOKUP(A94,PlayingTime!$B$1:$Z$999,MATCH("Min",PlayingTime!$B$2:$Z$2,0),0),0)</f>
        <v>468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468</v>
      </c>
      <c r="L94" s="31">
        <f>IFERROR(VLOOKUP(A94,PlayerStats!$B$1:$Z$999,MATCH("xG",PlayerStats!$B$2:$Z$2,0),0),0)</f>
        <v>0.2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0.2</v>
      </c>
      <c r="Q94" s="31">
        <f>IFERROR(VLOOKUP(A94,PlayerStats!$B$1:$Z$999,MATCH("xAG",PlayerStats!$B$2:$Z$2,0),0),0)</f>
        <v>0.9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0.9</v>
      </c>
      <c r="V94" s="41">
        <f t="shared" si="7"/>
        <v>30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Kieran Trippier</v>
      </c>
      <c r="B95" s="31" t="str">
        <f>IF([1]FINAL!B95=0,"",[1]FINAL!B95)</f>
        <v>Trippier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NEW</v>
      </c>
      <c r="F95" s="43">
        <f>IFERROR(VLOOKUP($E95,Table2!$B$1:$C$21,MATCH("MP",Table2!$B$1:$C$1,0),0),"")</f>
        <v>6</v>
      </c>
      <c r="G95" s="32">
        <f>IFERROR(VLOOKUP(A95,PlayingTime!$B$1:$Z$999,MATCH("Min",PlayingTime!$B$2:$Z$2,0),0),0)</f>
        <v>519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519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</v>
      </c>
      <c r="Q95" s="31">
        <f>IFERROR(VLOOKUP(A95,PlayerStats!$B$1:$Z$999,MATCH("xAG",PlayerStats!$B$2:$Z$2,0),0),0)</f>
        <v>1.9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1.9</v>
      </c>
      <c r="V95" s="41">
        <f t="shared" si="7"/>
        <v>31</v>
      </c>
      <c r="X95" s="42" t="str">
        <f>API!M95&amp;" "&amp;API!V95</f>
        <v>Illia Zabarnyi</v>
      </c>
      <c r="Y95" s="42">
        <f>API!AC95</f>
        <v>11</v>
      </c>
    </row>
    <row r="96" spans="1:25">
      <c r="A96" s="31" t="str">
        <f>IF([1]FINAL!A96=0,"",[1]FINAL!A96)</f>
        <v>Billy Gilmour</v>
      </c>
      <c r="B96" s="31" t="str">
        <f>IF([1]FINAL!B96=0,"",[1]FINAL!B96)</f>
        <v>Gilmour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BHA</v>
      </c>
      <c r="F96" s="43">
        <f>IFERROR(VLOOKUP($E96,Table2!$B$1:$C$21,MATCH("MP",Table2!$B$1:$C$1,0),0),"")</f>
        <v>6</v>
      </c>
      <c r="G96" s="32">
        <f>IFERROR(VLOOKUP(A96,PlayingTime!$B$1:$Z$999,MATCH("Min",PlayingTime!$B$2:$Z$2,0),0),0)</f>
        <v>346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346</v>
      </c>
      <c r="L96" s="31">
        <f>IFERROR(VLOOKUP(A96,PlayerStats!$B$1:$Z$999,MATCH("xG",PlayerStats!$B$2:$Z$2,0),0),0)</f>
        <v>0.2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0.2</v>
      </c>
      <c r="Q96" s="31">
        <f>IFERROR(VLOOKUP(A96,PlayerStats!$B$1:$Z$999,MATCH("xAG",PlayerStats!$B$2:$Z$2,0),0),0)</f>
        <v>0.9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0.9</v>
      </c>
      <c r="V96" s="41">
        <f t="shared" si="7"/>
        <v>22</v>
      </c>
      <c r="X96" s="42" t="str">
        <f>API!M96&amp;" "&amp;API!V96</f>
        <v>Milos Kerkez</v>
      </c>
      <c r="Y96" s="42">
        <f>API!AC96</f>
        <v>9</v>
      </c>
    </row>
    <row r="97" spans="1:25">
      <c r="A97" s="31" t="str">
        <f>IF([1]FINAL!A97=0,"",[1]FINAL!A97)</f>
        <v>Morgan Gibbs-White</v>
      </c>
      <c r="B97" s="31" t="str">
        <f>IF([1]FINAL!B97=0,"",[1]FINAL!B97)</f>
        <v>Gibbs-White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NFO</v>
      </c>
      <c r="F97" s="43">
        <f>IFERROR(VLOOKUP($E97,Table2!$B$1:$C$21,MATCH("MP",Table2!$B$1:$C$1,0),0),"")</f>
        <v>6</v>
      </c>
      <c r="G97" s="32">
        <f>IFERROR(VLOOKUP(A97,PlayingTime!$B$1:$Z$999,MATCH("Min",PlayingTime!$B$2:$Z$2,0),0),0)</f>
        <v>540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540</v>
      </c>
      <c r="L97" s="31">
        <f>IFERROR(VLOOKUP(A97,PlayerStats!$B$1:$Z$999,MATCH("xG",PlayerStats!$B$2:$Z$2,0),0),0)</f>
        <v>0.9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0.9</v>
      </c>
      <c r="Q97" s="31">
        <f>IFERROR(VLOOKUP(A97,PlayerStats!$B$1:$Z$999,MATCH("xAG",PlayerStats!$B$2:$Z$2,0),0),0)</f>
        <v>1.2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1.2</v>
      </c>
      <c r="V97" s="41">
        <f t="shared" si="7"/>
        <v>18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Alphonse Areola</v>
      </c>
      <c r="B98" s="31" t="str">
        <f>IF([1]FINAL!B98=0,"",[1]FINAL!B98)</f>
        <v>Areola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6</v>
      </c>
      <c r="G98" s="32">
        <f>IFERROR(VLOOKUP(A98,PlayingTime!$B$1:$Z$999,MATCH("Min",PlayingTime!$B$2:$Z$2,0),0),0)</f>
        <v>540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540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26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Richarlison de Andrade</v>
      </c>
      <c r="B99" s="31" t="str">
        <f>IF([1]FINAL!B99=0,"",[1]FINAL!B99)</f>
        <v>Richarlison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TOT</v>
      </c>
      <c r="F99" s="43">
        <f>IFERROR(VLOOKUP($E99,Table2!$B$1:$C$21,MATCH("MP",Table2!$B$1:$C$1,0),0),"")</f>
        <v>6</v>
      </c>
      <c r="G99" s="32">
        <f>IFERROR(VLOOKUP(A99,PlayingTime!$B$1:$Z$999,MATCH("Min",PlayingTime!$B$2:$Z$2,0),0),0)</f>
        <v>0</v>
      </c>
      <c r="H99" s="32">
        <f>IFERROR(VLOOKUP(B99,PlayingTime!$B$1:$Z$999,MATCH("Min",PlayingTime!$B$2:$Z$2,0),0),0)</f>
        <v>260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260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0.9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0.9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0.1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0.1</v>
      </c>
      <c r="V99" s="41">
        <f t="shared" si="7"/>
        <v>15</v>
      </c>
      <c r="X99" s="42" t="str">
        <f>API!M99&amp;" "&amp;API!V99</f>
        <v>Max Aarons</v>
      </c>
      <c r="Y99" s="42">
        <f>API!AC99</f>
        <v>11</v>
      </c>
    </row>
    <row r="100" spans="1:25">
      <c r="A100" s="31" t="str">
        <f>IF([1]FINAL!A100=0,"",[1]FINAL!A100)</f>
        <v>Kurt Zouma</v>
      </c>
      <c r="B100" s="31" t="str">
        <f>IF([1]FINAL!B100=0,"",[1]FINAL!B100)</f>
        <v>Zouma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WHU</v>
      </c>
      <c r="F100" s="43">
        <f>IFERROR(VLOOKUP($E100,Table2!$B$1:$C$21,MATCH("MP",Table2!$B$1:$C$1,0),0),"")</f>
        <v>6</v>
      </c>
      <c r="G100" s="32">
        <f>IFERROR(VLOOKUP(A100,PlayingTime!$B$1:$Z$999,MATCH("Min",PlayingTime!$B$2:$Z$2,0),0),0)</f>
        <v>540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540</v>
      </c>
      <c r="L100" s="31">
        <f>IFERROR(VLOOKUP(A100,PlayerStats!$B$1:$Z$999,MATCH("xG",PlayerStats!$B$2:$Z$2,0),0),0)</f>
        <v>0.3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0.3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</v>
      </c>
      <c r="V100" s="41">
        <f t="shared" si="7"/>
        <v>18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Tyrick Mitchell</v>
      </c>
      <c r="B101" s="31" t="str">
        <f>IF([1]FINAL!B101=0,"",[1]FINAL!B101)</f>
        <v>Mitchell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CRY</v>
      </c>
      <c r="F101" s="43">
        <f>IFERROR(VLOOKUP($E101,Table2!$B$1:$C$21,MATCH("MP",Table2!$B$1:$C$1,0),0),"")</f>
        <v>6</v>
      </c>
      <c r="G101" s="32">
        <f>IFERROR(VLOOKUP(A101,PlayingTime!$B$1:$Z$999,MATCH("Min",PlayingTime!$B$2:$Z$2,0),0),0)</f>
        <v>540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540</v>
      </c>
      <c r="L101" s="31">
        <f>IFERROR(VLOOKUP(A101,PlayerStats!$B$1:$Z$999,MATCH("xG",PlayerStats!$B$2:$Z$2,0),0),0)</f>
        <v>0.1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0.1</v>
      </c>
      <c r="Q101" s="31">
        <f>IFERROR(VLOOKUP(A101,PlayerStats!$B$1:$Z$999,MATCH("xAG",PlayerStats!$B$2:$Z$2,0),0),0)</f>
        <v>0.5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0.5</v>
      </c>
      <c r="V101" s="41">
        <f t="shared" si="7"/>
        <v>22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Emerson Palmieri dos Santos</v>
      </c>
      <c r="B102" s="31" t="str">
        <f>IF([1]FINAL!B102=0,"",[1]FINAL!B102)</f>
        <v>Emerson</v>
      </c>
      <c r="C102" s="31" t="str">
        <f>IF([1]FINAL!C102=0,"",[1]FINAL!C102)</f>
        <v>Emerson P</v>
      </c>
      <c r="D102" s="31" t="str">
        <f>IF([1]FINAL!D102=0,"",[1]FINAL!D102)</f>
        <v/>
      </c>
      <c r="E102" s="42" t="str">
        <f>[1]FINAL!M102</f>
        <v>WHU</v>
      </c>
      <c r="F102" s="43">
        <f>IFERROR(VLOOKUP($E102,Table2!$B$1:$C$21,MATCH("MP",Table2!$B$1:$C$1,0),0),"")</f>
        <v>6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99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99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</v>
      </c>
      <c r="V102" s="41">
        <f t="shared" si="7"/>
        <v>10</v>
      </c>
      <c r="X102" s="42" t="str">
        <f>API!M102&amp;" "&amp;API!V102</f>
        <v>Luis Sinisterra</v>
      </c>
      <c r="Y102" s="42">
        <f>API!AC102</f>
        <v>1</v>
      </c>
    </row>
    <row r="103" spans="1:25">
      <c r="A103" s="31" t="str">
        <f>IF([1]FINAL!A103=0,"",[1]FINAL!A103)</f>
        <v>Carlos Henrique Casimiro</v>
      </c>
      <c r="B103" s="31" t="str">
        <f>IF([1]FINAL!B103=0,"",[1]FINAL!B103)</f>
        <v>Casemiro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MUN</v>
      </c>
      <c r="F103" s="43">
        <f>IFERROR(VLOOKUP($E103,Table2!$B$1:$C$21,MATCH("MP",Table2!$B$1:$C$1,0),0),"")</f>
        <v>6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513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513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1.5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1.5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0.2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0.2</v>
      </c>
      <c r="V103" s="41">
        <f t="shared" si="7"/>
        <v>19</v>
      </c>
      <c r="X103" s="42" t="str">
        <f>API!M103&amp;" "&amp;API!V103</f>
        <v>Kristoffer Ajer</v>
      </c>
      <c r="Y103" s="42">
        <f>API!AC103</f>
        <v>6</v>
      </c>
    </row>
    <row r="104" spans="1:25">
      <c r="A104" s="31" t="str">
        <f>IF([1]FINAL!A104=0,"",[1]FINAL!A104)</f>
        <v>Gabriel dos Santos Magalhães</v>
      </c>
      <c r="B104" s="31" t="str">
        <f>IF([1]FINAL!B104=0,"",[1]FINAL!B104)</f>
        <v>Gabriel</v>
      </c>
      <c r="C104" s="31" t="str">
        <f>IF([1]FINAL!C104=0,"",[1]FINAL!C104)</f>
        <v>Gabriel Magalhaes</v>
      </c>
      <c r="D104" s="31" t="str">
        <f>IF([1]FINAL!D104=0,"",[1]FINAL!D104)</f>
        <v>Gabriel Dos Santos</v>
      </c>
      <c r="E104" s="42" t="str">
        <f>[1]FINAL!M104</f>
        <v>ARS</v>
      </c>
      <c r="F104" s="43">
        <f>IFERROR(VLOOKUP($E104,Table2!$B$1:$C$21,MATCH("MP",Table2!$B$1:$C$1,0),0),"")</f>
        <v>6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296</v>
      </c>
      <c r="K104" s="37">
        <f t="shared" si="4"/>
        <v>296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0.1</v>
      </c>
      <c r="P104" s="39">
        <f t="shared" si="5"/>
        <v>0.1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10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Nathan Patterson</v>
      </c>
      <c r="B105" s="31" t="str">
        <f>IF([1]FINAL!B105=0,"",[1]FINAL!B105)</f>
        <v>Patterson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EVE</v>
      </c>
      <c r="F105" s="43">
        <f>IFERROR(VLOOKUP($E105,Table2!$B$1:$C$21,MATCH("MP",Table2!$B$1:$C$1,0),0),"")</f>
        <v>6</v>
      </c>
      <c r="G105" s="32">
        <f>IFERROR(VLOOKUP(A105,PlayingTime!$B$1:$Z$999,MATCH("Min",PlayingTime!$B$2:$Z$2,0),0),0)</f>
        <v>364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364</v>
      </c>
      <c r="L105" s="31">
        <f>IFERROR(VLOOKUP(A105,PlayerStats!$B$1:$Z$999,MATCH("xG",PlayerStats!$B$2:$Z$2,0),0),0)</f>
        <v>0.3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0.3</v>
      </c>
      <c r="Q105" s="31">
        <f>IFERROR(VLOOKUP(A105,PlayerStats!$B$1:$Z$999,MATCH("xAG",PlayerStats!$B$2:$Z$2,0),0),0)</f>
        <v>1.1000000000000001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1.1000000000000001</v>
      </c>
      <c r="V105" s="41">
        <f t="shared" si="7"/>
        <v>10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Nicolas Jackson</v>
      </c>
      <c r="B106" s="31" t="str">
        <f>IF([1]FINAL!B106=0,"",[1]FINAL!B106)</f>
        <v/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CHE</v>
      </c>
      <c r="F106" s="43">
        <f>IFERROR(VLOOKUP($E106,Table2!$B$1:$C$21,MATCH("MP",Table2!$B$1:$C$1,0),0),"")</f>
        <v>6</v>
      </c>
      <c r="G106" s="32">
        <f>IFERROR(VLOOKUP(A106,PlayingTime!$B$1:$Z$999,MATCH("Min",PlayingTime!$B$2:$Z$2,0),0),0)</f>
        <v>509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509</v>
      </c>
      <c r="L106" s="31">
        <f>IFERROR(VLOOKUP(A106,PlayerStats!$B$1:$Z$999,MATCH("xG",PlayerStats!$B$2:$Z$2,0),0),0)</f>
        <v>3.8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3.8</v>
      </c>
      <c r="Q106" s="31">
        <f>IFERROR(VLOOKUP(A106,PlayerStats!$B$1:$Z$999,MATCH("xAG",PlayerStats!$B$2:$Z$2,0),0),0)</f>
        <v>0.4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0.4</v>
      </c>
      <c r="V106" s="41">
        <f t="shared" si="7"/>
        <v>12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Nathan Collins</v>
      </c>
      <c r="B107" s="31" t="str">
        <f>IF([1]FINAL!B107=0,"",[1]FINAL!B107)</f>
        <v>Collins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BRE</v>
      </c>
      <c r="F107" s="43">
        <f>IFERROR(VLOOKUP($E107,Table2!$B$1:$C$21,MATCH("MP",Table2!$B$1:$C$1,0),0),"")</f>
        <v>6</v>
      </c>
      <c r="G107" s="32">
        <f>IFERROR(VLOOKUP(A107,PlayingTime!$B$1:$Z$999,MATCH("Min",PlayingTime!$B$2:$Z$2,0),0),0)</f>
        <v>460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460</v>
      </c>
      <c r="L107" s="31">
        <f>IFERROR(VLOOKUP(A107,PlayerStats!$B$1:$Z$999,MATCH("xG",PlayerStats!$B$2:$Z$2,0),0),0)</f>
        <v>0.2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0.2</v>
      </c>
      <c r="Q107" s="31">
        <f>IFERROR(VLOOKUP(A107,PlayerStats!$B$1:$Z$999,MATCH("xAG",PlayerStats!$B$2:$Z$2,0),0),0)</f>
        <v>0.8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0.8</v>
      </c>
      <c r="V107" s="41">
        <f t="shared" si="7"/>
        <v>15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Fábio Ferreira Vieira</v>
      </c>
      <c r="B108" s="31" t="str">
        <f>IF([1]FINAL!B108=0,"",[1]FINAL!B108)</f>
        <v>Fábio Vieira</v>
      </c>
      <c r="C108" s="31" t="str">
        <f>IF([1]FINAL!C108=0,"",[1]FINAL!C108)</f>
        <v>Vieira</v>
      </c>
      <c r="D108" s="31" t="str">
        <f>IF([1]FINAL!D108=0,"",[1]FINAL!D108)</f>
        <v/>
      </c>
      <c r="E108" s="42" t="str">
        <f>[1]FINAL!M108</f>
        <v>ARS</v>
      </c>
      <c r="F108" s="43">
        <f>IFERROR(VLOOKUP($E108,Table2!$B$1:$C$21,MATCH("MP",Table2!$B$1:$C$1,0),0),"")</f>
        <v>6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0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</v>
      </c>
      <c r="V108" s="41">
        <f t="shared" si="7"/>
        <v>15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Thiago Emiliano da Silva</v>
      </c>
      <c r="B109" s="31" t="str">
        <f>IF([1]FINAL!B109=0,"",[1]FINAL!B109)</f>
        <v>T.Silva</v>
      </c>
      <c r="C109" s="31" t="str">
        <f>IF([1]FINAL!C109=0,"",[1]FINAL!C109)</f>
        <v>T Silva</v>
      </c>
      <c r="D109" s="31" t="str">
        <f>IF([1]FINAL!D109=0,"",[1]FINAL!D109)</f>
        <v>Thiago Silva</v>
      </c>
      <c r="E109" s="42" t="str">
        <f>[1]FINAL!M109</f>
        <v>CHE</v>
      </c>
      <c r="F109" s="43">
        <f>IFERROR(VLOOKUP($E109,Table2!$B$1:$C$21,MATCH("MP",Table2!$B$1:$C$1,0),0),"")</f>
        <v>6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540</v>
      </c>
      <c r="K109" s="37">
        <f t="shared" si="4"/>
        <v>540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0.1</v>
      </c>
      <c r="P109" s="39">
        <f t="shared" si="5"/>
        <v>0.1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0.3</v>
      </c>
      <c r="U109" s="39">
        <f t="shared" si="6"/>
        <v>0.3</v>
      </c>
      <c r="V109" s="41">
        <f t="shared" si="7"/>
        <v>19</v>
      </c>
      <c r="X109" s="42" t="str">
        <f>API!M109&amp;" "&amp;API!V109</f>
        <v>Nathan Collins</v>
      </c>
      <c r="Y109" s="42">
        <f>API!AC109</f>
        <v>15</v>
      </c>
    </row>
    <row r="110" spans="1:25">
      <c r="A110" s="31" t="str">
        <f>IF([1]FINAL!A110=0,"",[1]FINAL!A110)</f>
        <v>Pedro Lomba Neto</v>
      </c>
      <c r="B110" s="31" t="str">
        <f>IF([1]FINAL!B110=0,"",[1]FINAL!B110)</f>
        <v>Neto</v>
      </c>
      <c r="C110" s="31" t="str">
        <f>IF([1]FINAL!C110=0,"",[1]FINAL!C110)</f>
        <v>P Neto</v>
      </c>
      <c r="D110" s="31" t="str">
        <f>IF([1]FINAL!D110=0,"",[1]FINAL!D110)</f>
        <v/>
      </c>
      <c r="E110" s="42" t="str">
        <f>[1]FINAL!M110</f>
        <v>WOL</v>
      </c>
      <c r="F110" s="43">
        <f>IFERROR(VLOOKUP($E110,Table2!$B$1:$C$21,MATCH("MP",Table2!$B$1:$C$1,0),0),"")</f>
        <v>6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540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540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34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José Malheiro de Sá</v>
      </c>
      <c r="B111" s="31" t="str">
        <f>IF([1]FINAL!B111=0,"",[1]FINAL!B111)</f>
        <v>José Sá</v>
      </c>
      <c r="C111" s="31" t="str">
        <f>IF([1]FINAL!C111=0,"",[1]FINAL!C111)</f>
        <v>Sa</v>
      </c>
      <c r="D111" s="31" t="str">
        <f>IF([1]FINAL!D111=0,"",[1]FINAL!D111)</f>
        <v/>
      </c>
      <c r="E111" s="42" t="str">
        <f>[1]FINAL!M111</f>
        <v>WOL</v>
      </c>
      <c r="F111" s="43">
        <f>IFERROR(VLOOKUP($E111,Table2!$B$1:$C$21,MATCH("MP",Table2!$B$1:$C$1,0),0),"")</f>
        <v>6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540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540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</v>
      </c>
      <c r="V111" s="41">
        <f t="shared" si="7"/>
        <v>22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Elliot Anderson</v>
      </c>
      <c r="B112" s="31" t="str">
        <f>IF([1]FINAL!B112=0,"",[1]FINAL!B112)</f>
        <v>Anderson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NEW</v>
      </c>
      <c r="F112" s="43">
        <f>IFERROR(VLOOKUP($E112,Table2!$B$1:$C$21,MATCH("MP",Table2!$B$1:$C$1,0),0),"")</f>
        <v>6</v>
      </c>
      <c r="G112" s="32">
        <f>IFERROR(VLOOKUP(A112,PlayingTime!$B$1:$Z$999,MATCH("Min",PlayingTime!$B$2:$Z$2,0),0),0)</f>
        <v>248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248</v>
      </c>
      <c r="L112" s="31">
        <f>IFERROR(VLOOKUP(A112,PlayerStats!$B$1:$Z$999,MATCH("xG",PlayerStats!$B$2:$Z$2,0),0),0)</f>
        <v>0.1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0.1</v>
      </c>
      <c r="Q112" s="31">
        <f>IFERROR(VLOOKUP(A112,PlayerStats!$B$1:$Z$999,MATCH("xAG",PlayerStats!$B$2:$Z$2,0),0),0)</f>
        <v>0.9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0.9</v>
      </c>
      <c r="V112" s="41">
        <f t="shared" si="7"/>
        <v>13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Gabriel Martinelli Silva</v>
      </c>
      <c r="B113" s="31" t="str">
        <f>IF([1]FINAL!B113=0,"",[1]FINAL!B113)</f>
        <v>Martinelli</v>
      </c>
      <c r="C113" s="31" t="str">
        <f>IF([1]FINAL!C113=0,"",[1]FINAL!C113)</f>
        <v>Gabriel Martinelli</v>
      </c>
      <c r="D113" s="31" t="str">
        <f>IF([1]FINAL!D113=0,"",[1]FINAL!D113)</f>
        <v/>
      </c>
      <c r="E113" s="42" t="str">
        <f>[1]FINAL!M113</f>
        <v>ARS</v>
      </c>
      <c r="F113" s="43">
        <f>IFERROR(VLOOKUP($E113,Table2!$B$1:$C$21,MATCH("MP",Table2!$B$1:$C$1,0),0),"")</f>
        <v>6</v>
      </c>
      <c r="G113" s="32">
        <f>IFERROR(VLOOKUP(A113,PlayingTime!$B$1:$Z$999,MATCH("Min",PlayingTime!$B$2:$Z$2,0),0),0)</f>
        <v>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356</v>
      </c>
      <c r="J113" s="32">
        <f>IFERROR(VLOOKUP(D113,PlayingTime!$B$1:$Z$999,MATCH("Min",PlayingTime!$B$2:$Z$2,0),0),0)</f>
        <v>0</v>
      </c>
      <c r="K113" s="37">
        <f t="shared" si="4"/>
        <v>356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0.7</v>
      </c>
      <c r="O113" s="31">
        <f>IFERROR(VLOOKUP(D113,PlayerStats!$B$1:$Z$999,MATCH("xG",PlayerStats!$B$2:$Z$2,0),0),0)</f>
        <v>0</v>
      </c>
      <c r="P113" s="39">
        <f t="shared" si="5"/>
        <v>0.7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0.3</v>
      </c>
      <c r="T113" s="31">
        <f>IFERROR(VLOOKUP(D113,PlayerStats!$B$1:$Z$999,MATCH("xAG",PlayerStats!$B$2:$Z$2,0),0),0)</f>
        <v>0</v>
      </c>
      <c r="U113" s="39">
        <f t="shared" si="6"/>
        <v>0.3</v>
      </c>
      <c r="V113" s="41">
        <f t="shared" si="7"/>
        <v>16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John McGinn</v>
      </c>
      <c r="B114" s="31" t="str">
        <f>IF([1]FINAL!B114=0,"",[1]FINAL!B114)</f>
        <v>McGinn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AVL</v>
      </c>
      <c r="F114" s="43">
        <f>IFERROR(VLOOKUP($E114,Table2!$B$1:$C$21,MATCH("MP",Table2!$B$1:$C$1,0),0),"")</f>
        <v>6</v>
      </c>
      <c r="G114" s="32">
        <f>IFERROR(VLOOKUP(A114,PlayingTime!$B$1:$Z$999,MATCH("Min",PlayingTime!$B$2:$Z$2,0),0),0)</f>
        <v>477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477</v>
      </c>
      <c r="L114" s="31">
        <f>IFERROR(VLOOKUP(A114,PlayerStats!$B$1:$Z$999,MATCH("xG",PlayerStats!$B$2:$Z$2,0),0),0)</f>
        <v>0.8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0.8</v>
      </c>
      <c r="Q114" s="31">
        <f>IFERROR(VLOOKUP(A114,PlayerStats!$B$1:$Z$999,MATCH("xAG",PlayerStats!$B$2:$Z$2,0),0),0)</f>
        <v>0.3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0.3</v>
      </c>
      <c r="V114" s="41">
        <f t="shared" si="7"/>
        <v>20</v>
      </c>
      <c r="X114" s="42" t="str">
        <f>API!M114&amp;" "&amp;API!V114</f>
        <v>Mark Flekken</v>
      </c>
      <c r="Y114" s="42">
        <f>API!AC114</f>
        <v>17</v>
      </c>
    </row>
    <row r="115" spans="1:25">
      <c r="A115" s="31" t="str">
        <f>IF([1]FINAL!A115=0,"",[1]FINAL!A115)</f>
        <v>Lloyd Kelly</v>
      </c>
      <c r="B115" s="31" t="str">
        <f>IF([1]FINAL!B115=0,"",[1]FINAL!B115)</f>
        <v>Kelly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BOU</v>
      </c>
      <c r="F115" s="43">
        <f>IFERROR(VLOOKUP($E115,Table2!$B$1:$C$21,MATCH("MP",Table2!$B$1:$C$1,0),0),"")</f>
        <v>6</v>
      </c>
      <c r="G115" s="32">
        <f>IFERROR(VLOOKUP(A115,PlayingTime!$B$1:$Z$999,MATCH("Min",PlayingTime!$B$2:$Z$2,0),0),0)</f>
        <v>277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277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</v>
      </c>
      <c r="Q115" s="31">
        <f>IFERROR(VLOOKUP(A115,PlayerStats!$B$1:$Z$999,MATCH("xAG",PlayerStats!$B$2:$Z$2,0),0),0)</f>
        <v>0.1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0.1</v>
      </c>
      <c r="V115" s="41">
        <f t="shared" si="7"/>
        <v>10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Joël Veltman</v>
      </c>
      <c r="B116" s="31" t="str">
        <f>IF([1]FINAL!B116=0,"",[1]FINAL!B116)</f>
        <v>Veltman</v>
      </c>
      <c r="C116" s="31" t="str">
        <f>IF([1]FINAL!C116=0,"",[1]FINAL!C116)</f>
        <v>Joel Veltman</v>
      </c>
      <c r="D116" s="31" t="str">
        <f>IF([1]FINAL!D116=0,"",[1]FINAL!D116)</f>
        <v/>
      </c>
      <c r="E116" s="42" t="str">
        <f>[1]FINAL!M116</f>
        <v>BHA</v>
      </c>
      <c r="F116" s="43">
        <f>IFERROR(VLOOKUP($E116,Table2!$B$1:$C$21,MATCH("MP",Table2!$B$1:$C$1,0),0),"")</f>
        <v>6</v>
      </c>
      <c r="G116" s="32">
        <f>IFERROR(VLOOKUP(A116,PlayingTime!$B$1:$Z$999,MATCH("Min",PlayingTime!$B$2:$Z$2,0),0),0)</f>
        <v>335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335</v>
      </c>
      <c r="L116" s="31">
        <f>IFERROR(VLOOKUP(A116,PlayerStats!$B$1:$Z$999,MATCH("xG",PlayerStats!$B$2:$Z$2,0),0),0)</f>
        <v>0.1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0.1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11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Cody Gakpo</v>
      </c>
      <c r="B117" s="31" t="str">
        <f>IF([1]FINAL!B117=0,"",[1]FINAL!B117)</f>
        <v>Gakpo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LIV</v>
      </c>
      <c r="F117" s="43">
        <f>IFERROR(VLOOKUP($E117,Table2!$B$1:$C$21,MATCH("MP",Table2!$B$1:$C$1,0),0),"")</f>
        <v>6</v>
      </c>
      <c r="G117" s="32">
        <f>IFERROR(VLOOKUP(A117,PlayingTime!$B$1:$Z$999,MATCH("Min",PlayingTime!$B$2:$Z$2,0),0),0)</f>
        <v>275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275</v>
      </c>
      <c r="L117" s="31">
        <f>IFERROR(VLOOKUP(A117,PlayerStats!$B$1:$Z$999,MATCH("xG",PlayerStats!$B$2:$Z$2,0),0),0)</f>
        <v>1.4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1.4</v>
      </c>
      <c r="Q117" s="31">
        <f>IFERROR(VLOOKUP(A117,PlayerStats!$B$1:$Z$999,MATCH("xAG",PlayerStats!$B$2:$Z$2,0),0),0)</f>
        <v>0.2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0.2</v>
      </c>
      <c r="V117" s="41">
        <f t="shared" si="7"/>
        <v>13</v>
      </c>
      <c r="X117" s="42" t="str">
        <f>API!M117&amp;" "&amp;API!V117</f>
        <v>Aaron Hickey</v>
      </c>
      <c r="Y117" s="42">
        <f>API!AC117</f>
        <v>10</v>
      </c>
    </row>
    <row r="118" spans="1:25">
      <c r="A118" s="31" t="str">
        <f>IF([1]FINAL!A118=0,"",[1]FINAL!A118)</f>
        <v>Jordan Ayew</v>
      </c>
      <c r="B118" s="31" t="str">
        <f>IF([1]FINAL!B118=0,"",[1]FINAL!B118)</f>
        <v>J.Ayew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CRY</v>
      </c>
      <c r="F118" s="43">
        <f>IFERROR(VLOOKUP($E118,Table2!$B$1:$C$21,MATCH("MP",Table2!$B$1:$C$1,0),0),"")</f>
        <v>6</v>
      </c>
      <c r="G118" s="32">
        <f>IFERROR(VLOOKUP(A118,PlayingTime!$B$1:$Z$999,MATCH("Min",PlayingTime!$B$2:$Z$2,0),0),0)</f>
        <v>474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474</v>
      </c>
      <c r="L118" s="31">
        <f>IFERROR(VLOOKUP(A118,PlayerStats!$B$1:$Z$999,MATCH("xG",PlayerStats!$B$2:$Z$2,0),0),0)</f>
        <v>0.9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0.9</v>
      </c>
      <c r="Q118" s="31">
        <f>IFERROR(VLOOKUP(A118,PlayerStats!$B$1:$Z$999,MATCH("xAG",PlayerStats!$B$2:$Z$2,0),0),0)</f>
        <v>1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1</v>
      </c>
      <c r="V118" s="41">
        <f t="shared" si="7"/>
        <v>17</v>
      </c>
      <c r="X118" s="42" t="str">
        <f>API!M118&amp;" "&amp;API!V118</f>
        <v>Vitaly Janelt</v>
      </c>
      <c r="Y118" s="42">
        <f>API!AC118</f>
        <v>16</v>
      </c>
    </row>
    <row r="119" spans="1:25">
      <c r="A119" s="31" t="str">
        <f>IF([1]FINAL!A119=0,"",[1]FINAL!A119)</f>
        <v>Nick Pope</v>
      </c>
      <c r="B119" s="31" t="str">
        <f>IF([1]FINAL!B119=0,"",[1]FINAL!B119)</f>
        <v>Pope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6</v>
      </c>
      <c r="G119" s="32">
        <f>IFERROR(VLOOKUP(A119,PlayingTime!$B$1:$Z$999,MATCH("Min",PlayingTime!$B$2:$Z$2,0),0),0)</f>
        <v>540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540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21</v>
      </c>
      <c r="X119" s="42" t="str">
        <f>API!M119&amp;" "&amp;API!V119</f>
        <v>Mathias Jensen</v>
      </c>
      <c r="Y119" s="42">
        <f>API!AC119</f>
        <v>30</v>
      </c>
    </row>
    <row r="120" spans="1:25">
      <c r="A120" s="31" t="str">
        <f>IF([1]FINAL!A120=0,"",[1]FINAL!A120)</f>
        <v>Saïd Benrahma</v>
      </c>
      <c r="B120" s="31" t="str">
        <f>IF([1]FINAL!B120=0,"",[1]FINAL!B120)</f>
        <v>Benrahma</v>
      </c>
      <c r="C120" s="31" t="str">
        <f>IF([1]FINAL!C120=0,"",[1]FINAL!C120)</f>
        <v>Said Benrahma</v>
      </c>
      <c r="D120" s="31" t="str">
        <f>IF([1]FINAL!D120=0,"",[1]FINAL!D120)</f>
        <v/>
      </c>
      <c r="E120" s="42" t="str">
        <f>[1]FINAL!M120</f>
        <v>WHU</v>
      </c>
      <c r="F120" s="43">
        <f>IFERROR(VLOOKUP($E120,Table2!$B$1:$C$21,MATCH("MP",Table2!$B$1:$C$1,0),0),"")</f>
        <v>6</v>
      </c>
      <c r="G120" s="32">
        <f>IFERROR(VLOOKUP(A120,PlayingTime!$B$1:$Z$999,MATCH("Min",PlayingTime!$B$2:$Z$2,0),0),0)</f>
        <v>304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304</v>
      </c>
      <c r="L120" s="31">
        <f>IFERROR(VLOOKUP(A120,PlayerStats!$B$1:$Z$999,MATCH("xG",PlayerStats!$B$2:$Z$2,0),0),0)</f>
        <v>0.4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0.4</v>
      </c>
      <c r="Q120" s="31">
        <f>IFERROR(VLOOKUP(A120,PlayerStats!$B$1:$Z$999,MATCH("xAG",PlayerStats!$B$2:$Z$2,0),0),0)</f>
        <v>0.8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0.8</v>
      </c>
      <c r="V120" s="41">
        <f t="shared" si="7"/>
        <v>12</v>
      </c>
      <c r="X120" s="42" t="str">
        <f>API!M120&amp;" "&amp;API!V120</f>
        <v>Keane Lewis-Potter</v>
      </c>
      <c r="Y120" s="42">
        <f>API!AC120</f>
        <v>6</v>
      </c>
    </row>
    <row r="121" spans="1:25">
      <c r="A121" s="31" t="str">
        <f>IF([1]FINAL!A121=0,"",[1]FINAL!A121)</f>
        <v>Harvey Elliott</v>
      </c>
      <c r="B121" s="31" t="str">
        <f>IF([1]FINAL!B121=0,"",[1]FINAL!B121)</f>
        <v>Elliott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LIV</v>
      </c>
      <c r="F121" s="43">
        <f>IFERROR(VLOOKUP($E121,Table2!$B$1:$C$21,MATCH("MP",Table2!$B$1:$C$1,0),0),"")</f>
        <v>6</v>
      </c>
      <c r="G121" s="32">
        <f>IFERROR(VLOOKUP(A121,PlayingTime!$B$1:$Z$999,MATCH("Min",PlayingTime!$B$2:$Z$2,0),0),0)</f>
        <v>123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123</v>
      </c>
      <c r="L121" s="31">
        <f>IFERROR(VLOOKUP(A121,PlayerStats!$B$1:$Z$999,MATCH("xG",PlayerStats!$B$2:$Z$2,0),0),0)</f>
        <v>0.1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0.1</v>
      </c>
      <c r="Q121" s="31">
        <f>IFERROR(VLOOKUP(A121,PlayerStats!$B$1:$Z$999,MATCH("xAG",PlayerStats!$B$2:$Z$2,0),0),0)</f>
        <v>0.1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0.1</v>
      </c>
      <c r="V121" s="41">
        <f t="shared" si="7"/>
        <v>7</v>
      </c>
      <c r="X121" s="42" t="str">
        <f>API!M121&amp;" "&amp;API!V121</f>
        <v>Bryan Mbeumo</v>
      </c>
      <c r="Y121" s="42">
        <f>API!AC121</f>
        <v>36</v>
      </c>
    </row>
    <row r="122" spans="1:25">
      <c r="A122" s="31" t="str">
        <f>IF([1]FINAL!A122=0,"",[1]FINAL!A122)</f>
        <v>Luke Shaw</v>
      </c>
      <c r="B122" s="31" t="str">
        <f>IF([1]FINAL!B122=0,"",[1]FINAL!B122)</f>
        <v>Shaw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MUN</v>
      </c>
      <c r="F122" s="43">
        <f>IFERROR(VLOOKUP($E122,Table2!$B$1:$C$21,MATCH("MP",Table2!$B$1:$C$1,0),0),"")</f>
        <v>6</v>
      </c>
      <c r="G122" s="32">
        <f>IFERROR(VLOOKUP(A122,PlayingTime!$B$1:$Z$999,MATCH("Min",PlayingTime!$B$2:$Z$2,0),0),0)</f>
        <v>180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180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0.7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0.7</v>
      </c>
      <c r="V122" s="41">
        <f t="shared" si="7"/>
        <v>6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Pablo Fornals Malla</v>
      </c>
      <c r="B123" s="31" t="str">
        <f>IF([1]FINAL!B123=0,"",[1]FINAL!B123)</f>
        <v>P.Fornals</v>
      </c>
      <c r="C123" s="31" t="str">
        <f>IF([1]FINAL!C123=0,"",[1]FINAL!C123)</f>
        <v>Pablo Fornals</v>
      </c>
      <c r="D123" s="31" t="str">
        <f>IF([1]FINAL!D123=0,"",[1]FINAL!D123)</f>
        <v/>
      </c>
      <c r="E123" s="42" t="str">
        <f>[1]FINAL!M123</f>
        <v>WHU</v>
      </c>
      <c r="F123" s="43">
        <f>IFERROR(VLOOKUP($E123,Table2!$B$1:$C$21,MATCH("MP",Table2!$B$1:$C$1,0),0),"")</f>
        <v>6</v>
      </c>
      <c r="G123" s="32">
        <f>IFERROR(VLOOKUP(A123,PlayingTime!$B$1:$Z$999,MATCH("Min",PlayingTime!$B$2:$Z$2,0),0),0)</f>
        <v>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143</v>
      </c>
      <c r="J123" s="32">
        <f>IFERROR(VLOOKUP(D123,PlayingTime!$B$1:$Z$999,MATCH("Min",PlayingTime!$B$2:$Z$2,0),0),0)</f>
        <v>0</v>
      </c>
      <c r="K123" s="37">
        <f t="shared" si="4"/>
        <v>143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0.2</v>
      </c>
      <c r="O123" s="31">
        <f>IFERROR(VLOOKUP(D123,PlayerStats!$B$1:$Z$999,MATCH("xG",PlayerStats!$B$2:$Z$2,0),0),0)</f>
        <v>0</v>
      </c>
      <c r="P123" s="39">
        <f t="shared" si="5"/>
        <v>0.2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0.1</v>
      </c>
      <c r="T123" s="31">
        <f>IFERROR(VLOOKUP(D123,PlayerStats!$B$1:$Z$999,MATCH("xAG",PlayerStats!$B$2:$Z$2,0),0),0)</f>
        <v>0</v>
      </c>
      <c r="U123" s="39">
        <f t="shared" si="6"/>
        <v>0.1</v>
      </c>
      <c r="V123" s="41">
        <f t="shared" si="7"/>
        <v>6</v>
      </c>
      <c r="X123" s="42" t="str">
        <f>API!M123&amp;" "&amp;API!V123</f>
        <v>Christian Nørgaard</v>
      </c>
      <c r="Y123" s="42">
        <f>API!AC123</f>
        <v>15</v>
      </c>
    </row>
    <row r="124" spans="1:25">
      <c r="A124" s="31" t="str">
        <f>IF([1]FINAL!A124=0,"",[1]FINAL!A124)</f>
        <v>Rico Henry</v>
      </c>
      <c r="B124" s="31" t="str">
        <f>IF([1]FINAL!B124=0,"",[1]FINAL!B124)</f>
        <v>Henry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BRE</v>
      </c>
      <c r="F124" s="43">
        <f>IFERROR(VLOOKUP($E124,Table2!$B$1:$C$21,MATCH("MP",Table2!$B$1:$C$1,0),0),"")</f>
        <v>6</v>
      </c>
      <c r="G124" s="32">
        <f>IFERROR(VLOOKUP(A124,PlayingTime!$B$1:$Z$999,MATCH("Min",PlayingTime!$B$2:$Z$2,0),0),0)</f>
        <v>401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401</v>
      </c>
      <c r="L124" s="31">
        <f>IFERROR(VLOOKUP(A124,PlayerStats!$B$1:$Z$999,MATCH("xG",PlayerStats!$B$2:$Z$2,0),0),0)</f>
        <v>0.1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0.1</v>
      </c>
      <c r="Q124" s="31">
        <f>IFERROR(VLOOKUP(A124,PlayerStats!$B$1:$Z$999,MATCH("xAG",PlayerStats!$B$2:$Z$2,0),0),0)</f>
        <v>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</v>
      </c>
      <c r="V124" s="41">
        <f t="shared" si="7"/>
        <v>13</v>
      </c>
      <c r="X124" s="42" t="str">
        <f>API!M124&amp;" "&amp;API!V124</f>
        <v>Frank Onyeka</v>
      </c>
      <c r="Y124" s="42">
        <f>API!AC124</f>
        <v>4</v>
      </c>
    </row>
    <row r="125" spans="1:25">
      <c r="A125" s="31" t="str">
        <f>IF([1]FINAL!A125=0,"",[1]FINAL!A125)</f>
        <v>Aaron Ramsdale</v>
      </c>
      <c r="B125" s="31" t="str">
        <f>IF([1]FINAL!B125=0,"",[1]FINAL!B125)</f>
        <v>Ramsdale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ARS</v>
      </c>
      <c r="F125" s="43">
        <f>IFERROR(VLOOKUP($E125,Table2!$B$1:$C$21,MATCH("MP",Table2!$B$1:$C$1,0),0),"")</f>
        <v>6</v>
      </c>
      <c r="G125" s="32">
        <f>IFERROR(VLOOKUP(A125,PlayingTime!$B$1:$Z$999,MATCH("Min",PlayingTime!$B$2:$Z$2,0),0),0)</f>
        <v>360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360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</v>
      </c>
      <c r="Q125" s="31">
        <f>IFERROR(VLOOKUP(A125,PlayerStats!$B$1:$Z$999,MATCH("xAG",PlayerStats!$B$2:$Z$2,0),0),0)</f>
        <v>0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</v>
      </c>
      <c r="V125" s="41">
        <f t="shared" si="7"/>
        <v>11</v>
      </c>
      <c r="X125" s="42" t="str">
        <f>API!M125&amp;" "&amp;API!V125</f>
        <v>Ethan Pinnock</v>
      </c>
      <c r="Y125" s="42">
        <f>API!AC125</f>
        <v>14</v>
      </c>
    </row>
    <row r="126" spans="1:25">
      <c r="A126" s="31" t="str">
        <f>IF([1]FINAL!A126=0,"",[1]FINAL!A126)</f>
        <v>Danny Welbeck</v>
      </c>
      <c r="B126" s="31" t="str">
        <f>IF([1]FINAL!B126=0,"",[1]FINAL!B126)</f>
        <v>Welbeck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BHA</v>
      </c>
      <c r="F126" s="43">
        <f>IFERROR(VLOOKUP($E126,Table2!$B$1:$C$21,MATCH("MP",Table2!$B$1:$C$1,0),0),"")</f>
        <v>6</v>
      </c>
      <c r="G126" s="32">
        <f>IFERROR(VLOOKUP(A126,PlayingTime!$B$1:$Z$999,MATCH("Min",PlayingTime!$B$2:$Z$2,0),0),0)</f>
        <v>317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317</v>
      </c>
      <c r="L126" s="31">
        <f>IFERROR(VLOOKUP(A126,PlayerStats!$B$1:$Z$999,MATCH("xG",PlayerStats!$B$2:$Z$2,0),0),0)</f>
        <v>1.1000000000000001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1.1000000000000001</v>
      </c>
      <c r="Q126" s="31">
        <f>IFERROR(VLOOKUP(A126,PlayerStats!$B$1:$Z$999,MATCH("xAG",PlayerStats!$B$2:$Z$2,0),0),0)</f>
        <v>0.3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0.3</v>
      </c>
      <c r="V126" s="41">
        <f t="shared" si="7"/>
        <v>13</v>
      </c>
      <c r="X126" s="42" t="str">
        <f>API!M126&amp;" "&amp;API!V126</f>
        <v>Mads Roerslev Rasmussen</v>
      </c>
      <c r="Y126" s="42">
        <f>API!AC126</f>
        <v>5</v>
      </c>
    </row>
    <row r="127" spans="1:25">
      <c r="A127" s="31" t="str">
        <f>IF([1]FINAL!A127=0,"",[1]FINAL!A127)</f>
        <v>Mark Flekken</v>
      </c>
      <c r="B127" s="31" t="str">
        <f>IF([1]FINAL!B127=0,"",[1]FINAL!B127)</f>
        <v>Flekken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BRE</v>
      </c>
      <c r="F127" s="43">
        <f>IFERROR(VLOOKUP($E127,Table2!$B$1:$C$21,MATCH("MP",Table2!$B$1:$C$1,0),0),"")</f>
        <v>6</v>
      </c>
      <c r="G127" s="32">
        <f>IFERROR(VLOOKUP(A127,PlayingTime!$B$1:$Z$999,MATCH("Min",PlayingTime!$B$2:$Z$2,0),0),0)</f>
        <v>540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540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</v>
      </c>
      <c r="V127" s="41">
        <f t="shared" si="7"/>
        <v>17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Alejandro Garnacho</v>
      </c>
      <c r="B128" s="31" t="str">
        <f>IF([1]FINAL!B128=0,"",[1]FINAL!B128)</f>
        <v>Garnacho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MUN</v>
      </c>
      <c r="F128" s="43">
        <f>IFERROR(VLOOKUP($E128,Table2!$B$1:$C$21,MATCH("MP",Table2!$B$1:$C$1,0),0),"")</f>
        <v>6</v>
      </c>
      <c r="G128" s="32">
        <f>IFERROR(VLOOKUP(A128,PlayingTime!$B$1:$Z$999,MATCH("Min",PlayingTime!$B$2:$Z$2,0),0),0)</f>
        <v>145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145</v>
      </c>
      <c r="L128" s="31">
        <f>IFERROR(VLOOKUP(A128,PlayerStats!$B$1:$Z$999,MATCH("xG",PlayerStats!$B$2:$Z$2,0),0),0)</f>
        <v>0.3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0.3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</v>
      </c>
      <c r="V128" s="41">
        <f t="shared" si="7"/>
        <v>7</v>
      </c>
      <c r="X128" s="42" t="str">
        <f>API!M128&amp;" "&amp;API!V128</f>
        <v>Thomas Strakosha</v>
      </c>
      <c r="Y128" s="42">
        <f>API!AC128</f>
        <v>0</v>
      </c>
    </row>
    <row r="129" spans="1:25">
      <c r="A129" s="31" t="str">
        <f>IF([1]FINAL!A129=0,"",[1]FINAL!A129)</f>
        <v>Mads Juel Andersen</v>
      </c>
      <c r="B129" s="31" t="str">
        <f>IF([1]FINAL!B129=0,"",[1]FINAL!B129)</f>
        <v>Andersen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LUT</v>
      </c>
      <c r="F129" s="43">
        <f>IFERROR(VLOOKUP($E129,Table2!$B$1:$C$21,MATCH("MP",Table2!$B$1:$C$1,0),0),"")</f>
        <v>5</v>
      </c>
      <c r="G129" s="32">
        <f>IFERROR(VLOOKUP(A129,PlayingTime!$B$1:$Z$999,MATCH("Min",PlayingTime!$B$2:$Z$2,0),0),0)</f>
        <v>269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269</v>
      </c>
      <c r="L129" s="31">
        <f>IFERROR(VLOOKUP(A129,PlayerStats!$B$1:$Z$999,MATCH("xG",PlayerStats!$B$2:$Z$2,0),0),0)</f>
        <v>0.2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0.2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11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Joe Worrall</v>
      </c>
      <c r="B130" s="31" t="str">
        <f>IF([1]FINAL!B130=0,"",[1]FINAL!B130)</f>
        <v>Worrall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NFO</v>
      </c>
      <c r="F130" s="43">
        <f>IFERROR(VLOOKUP($E130,Table2!$B$1:$C$21,MATCH("MP",Table2!$B$1:$C$1,0),0),"")</f>
        <v>6</v>
      </c>
      <c r="G130" s="32">
        <f>IFERROR(VLOOKUP(A130,PlayingTime!$B$1:$Z$999,MATCH("Min",PlayingTime!$B$2:$Z$2,0),0),0)</f>
        <v>425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425</v>
      </c>
      <c r="L130" s="31">
        <f>IFERROR(VLOOKUP(A130,PlayerStats!$B$1:$Z$999,MATCH("xG",PlayerStats!$B$2:$Z$2,0),0),0)</f>
        <v>0.1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0.1</v>
      </c>
      <c r="Q130" s="31">
        <f>IFERROR(VLOOKUP(A130,PlayerStats!$B$1:$Z$999,MATCH("xAG",PlayerStats!$B$2:$Z$2,0),0),0)</f>
        <v>0.2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0.2</v>
      </c>
      <c r="V130" s="41">
        <f t="shared" si="7"/>
        <v>12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Fabian Schär</v>
      </c>
      <c r="B131" s="31" t="str">
        <f>IF([1]FINAL!B131=0,"",[1]FINAL!B131)</f>
        <v>Schär</v>
      </c>
      <c r="C131" s="31" t="str">
        <f>IF([1]FINAL!C131=0,"",[1]FINAL!C131)</f>
        <v>Schar</v>
      </c>
      <c r="D131" s="31" t="str">
        <f>IF([1]FINAL!D131=0,"",[1]FINAL!D131)</f>
        <v>Fabian Schar</v>
      </c>
      <c r="E131" s="42" t="str">
        <f>[1]FINAL!M131</f>
        <v>NEW</v>
      </c>
      <c r="F131" s="43">
        <f>IFERROR(VLOOKUP($E131,Table2!$B$1:$C$21,MATCH("MP",Table2!$B$1:$C$1,0),0),"")</f>
        <v>6</v>
      </c>
      <c r="G131" s="32">
        <f>IFERROR(VLOOKUP(A131,PlayingTime!$B$1:$Z$999,MATCH("Min",PlayingTime!$B$2:$Z$2,0),0),0)</f>
        <v>540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540</v>
      </c>
      <c r="L131" s="31">
        <f>IFERROR(VLOOKUP(A131,PlayerStats!$B$1:$Z$999,MATCH("xG",PlayerStats!$B$2:$Z$2,0),0),0)</f>
        <v>0.1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0.1</v>
      </c>
      <c r="Q131" s="31">
        <f>IFERROR(VLOOKUP(A131,PlayerStats!$B$1:$Z$999,MATCH("xAG",PlayerStats!$B$2:$Z$2,0),0),0)</f>
        <v>0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</v>
      </c>
      <c r="V131" s="41">
        <f t="shared" ref="V131:V194" si="11">IFERROR(VLOOKUP(A131,$X$1:$Y$1000,MATCH("total_points",$X$1:$Y$1,0),0),"")</f>
        <v>18</v>
      </c>
      <c r="X131" s="42" t="str">
        <f>API!M131&amp;" "&amp;API!V131</f>
        <v>Yoane Wissa</v>
      </c>
      <c r="Y131" s="42">
        <f>API!AC131</f>
        <v>27</v>
      </c>
    </row>
    <row r="132" spans="1:25">
      <c r="A132" s="31" t="str">
        <f>IF([1]FINAL!A132=0,"",[1]FINAL!A132)</f>
        <v>Andreas Hoelgebaum Pereira</v>
      </c>
      <c r="B132" s="31" t="str">
        <f>IF([1]FINAL!B132=0,"",[1]FINAL!B132)</f>
        <v>Andreas</v>
      </c>
      <c r="C132" s="31" t="str">
        <f>IF([1]FINAL!C132=0,"",[1]FINAL!C132)</f>
        <v>A Pereira</v>
      </c>
      <c r="D132" s="31" t="str">
        <f>IF([1]FINAL!D132=0,"",[1]FINAL!D132)</f>
        <v>Andreas Pereira</v>
      </c>
      <c r="E132" s="42" t="str">
        <f>[1]FINAL!M132</f>
        <v>FUL</v>
      </c>
      <c r="F132" s="43">
        <f>IFERROR(VLOOKUP($E132,Table2!$B$1:$C$21,MATCH("MP",Table2!$B$1:$C$1,0),0),"")</f>
        <v>6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406</v>
      </c>
      <c r="K132" s="37">
        <f t="shared" si="8"/>
        <v>406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0.2</v>
      </c>
      <c r="P132" s="39">
        <f t="shared" si="9"/>
        <v>0.2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0.5</v>
      </c>
      <c r="U132" s="39">
        <f t="shared" si="10"/>
        <v>0.5</v>
      </c>
      <c r="V132" s="41">
        <f t="shared" si="11"/>
        <v>21</v>
      </c>
      <c r="X132" s="42" t="str">
        <f>API!M132&amp;" "&amp;API!V132</f>
        <v>Yegor Yarmolyuk</v>
      </c>
      <c r="Y132" s="42">
        <f>API!AC132</f>
        <v>0</v>
      </c>
    </row>
    <row r="133" spans="1:25">
      <c r="A133" s="31" t="str">
        <f>IF([1]FINAL!A133=0,"",[1]FINAL!A133)</f>
        <v>Pelly Ruddock Mpanzu</v>
      </c>
      <c r="B133" s="31" t="str">
        <f>IF([1]FINAL!B133=0,"",[1]FINAL!B133)</f>
        <v>Mpanzu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LUT</v>
      </c>
      <c r="F133" s="43">
        <f>IFERROR(VLOOKUP($E133,Table2!$B$1:$C$21,MATCH("MP",Table2!$B$1:$C$1,0),0),"")</f>
        <v>5</v>
      </c>
      <c r="G133" s="32">
        <f>IFERROR(VLOOKUP(A133,PlayingTime!$B$1:$Z$999,MATCH("Min",PlayingTime!$B$2:$Z$2,0),0),0)</f>
        <v>172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172</v>
      </c>
      <c r="L133" s="31">
        <f>IFERROR(VLOOKUP(A133,PlayerStats!$B$1:$Z$999,MATCH("xG",PlayerStats!$B$2:$Z$2,0),0),0)</f>
        <v>0.4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0.4</v>
      </c>
      <c r="Q133" s="31">
        <f>IFERROR(VLOOKUP(A133,PlayerStats!$B$1:$Z$999,MATCH("xAG",PlayerStats!$B$2:$Z$2,0),0),0)</f>
        <v>0.2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0.2</v>
      </c>
      <c r="V133" s="41">
        <f t="shared" si="11"/>
        <v>6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Philip Billing</v>
      </c>
      <c r="B134" s="31" t="str">
        <f>IF([1]FINAL!B134=0,"",[1]FINAL!B134)</f>
        <v>Billing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BOU</v>
      </c>
      <c r="F134" s="43">
        <f>IFERROR(VLOOKUP($E134,Table2!$B$1:$C$21,MATCH("MP",Table2!$B$1:$C$1,0),0),"")</f>
        <v>6</v>
      </c>
      <c r="G134" s="32">
        <f>IFERROR(VLOOKUP(A134,PlayingTime!$B$1:$Z$999,MATCH("Min",PlayingTime!$B$2:$Z$2,0),0),0)</f>
        <v>526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526</v>
      </c>
      <c r="L134" s="31">
        <f>IFERROR(VLOOKUP(A134,PlayerStats!$B$1:$Z$999,MATCH("xG",PlayerStats!$B$2:$Z$2,0),0),0)</f>
        <v>1.2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1.2</v>
      </c>
      <c r="Q134" s="31">
        <f>IFERROR(VLOOKUP(A134,PlayerStats!$B$1:$Z$999,MATCH("xAG",PlayerStats!$B$2:$Z$2,0),0),0)</f>
        <v>0.6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0.6</v>
      </c>
      <c r="V134" s="41">
        <f t="shared" si="11"/>
        <v>13</v>
      </c>
      <c r="X134" s="42" t="str">
        <f>API!M134&amp;" "&amp;API!V134</f>
        <v>Neal Maupay</v>
      </c>
      <c r="Y134" s="42">
        <f>API!AC134</f>
        <v>4</v>
      </c>
    </row>
    <row r="135" spans="1:25">
      <c r="A135" s="31" t="str">
        <f>IF([1]FINAL!A135=0,"",[1]FINAL!A135)</f>
        <v>Emiliano Martínez Romero</v>
      </c>
      <c r="B135" s="31" t="str">
        <f>IF([1]FINAL!B135=0,"",[1]FINAL!B135)</f>
        <v>Martinez</v>
      </c>
      <c r="C135" s="31" t="str">
        <f>IF([1]FINAL!C135=0,"",[1]FINAL!C135)</f>
        <v>Emiliano Martínez</v>
      </c>
      <c r="D135" s="31" t="str">
        <f>IF([1]FINAL!D135=0,"",[1]FINAL!D135)</f>
        <v/>
      </c>
      <c r="E135" s="42" t="str">
        <f>[1]FINAL!M135</f>
        <v>AVL</v>
      </c>
      <c r="F135" s="43">
        <f>IFERROR(VLOOKUP($E135,Table2!$B$1:$C$21,MATCH("MP",Table2!$B$1:$C$1,0),0),"")</f>
        <v>6</v>
      </c>
      <c r="G135" s="32">
        <f>IFERROR(VLOOKUP(A135,PlayingTime!$B$1:$Z$999,MATCH("Min",PlayingTime!$B$2:$Z$2,0),0),0)</f>
        <v>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450</v>
      </c>
      <c r="J135" s="32">
        <f>IFERROR(VLOOKUP(D135,PlayingTime!$B$1:$Z$999,MATCH("Min",PlayingTime!$B$2:$Z$2,0),0),0)</f>
        <v>0</v>
      </c>
      <c r="K135" s="37">
        <f t="shared" si="8"/>
        <v>450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18</v>
      </c>
      <c r="X135" s="42" t="str">
        <f>API!M135&amp;" "&amp;API!V135</f>
        <v>Michael Olakigbe</v>
      </c>
      <c r="Y135" s="42">
        <f>API!AC135</f>
        <v>2</v>
      </c>
    </row>
    <row r="136" spans="1:25">
      <c r="A136" s="31" t="str">
        <f>IF([1]FINAL!A136=0,"",[1]FINAL!A136)</f>
        <v>Miguel Almirón Rejala</v>
      </c>
      <c r="B136" s="31" t="str">
        <f>IF([1]FINAL!B136=0,"",[1]FINAL!B136)</f>
        <v>Almirón</v>
      </c>
      <c r="C136" s="31" t="str">
        <f>IF([1]FINAL!C136=0,"",[1]FINAL!C136)</f>
        <v>Miguel Almirón</v>
      </c>
      <c r="D136" s="31" t="str">
        <f>IF([1]FINAL!D136=0,"",[1]FINAL!D136)</f>
        <v>Miguel Almiron</v>
      </c>
      <c r="E136" s="42" t="str">
        <f>[1]FINAL!M136</f>
        <v>NEW</v>
      </c>
      <c r="F136" s="43">
        <f>IFERROR(VLOOKUP($E136,Table2!$B$1:$C$21,MATCH("MP",Table2!$B$1:$C$1,0),0),"")</f>
        <v>6</v>
      </c>
      <c r="G136" s="32">
        <f>IFERROR(VLOOKUP(A136,PlayingTime!$B$1:$Z$999,MATCH("Min",PlayingTime!$B$2:$Z$2,0),0),0)</f>
        <v>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394</v>
      </c>
      <c r="J136" s="32">
        <f>IFERROR(VLOOKUP(D136,PlayingTime!$B$1:$Z$999,MATCH("Min",PlayingTime!$B$2:$Z$2,0),0),0)</f>
        <v>0</v>
      </c>
      <c r="K136" s="37">
        <f t="shared" si="8"/>
        <v>394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1</v>
      </c>
      <c r="O136" s="31">
        <f>IFERROR(VLOOKUP(D136,PlayerStats!$B$1:$Z$999,MATCH("xG",PlayerStats!$B$2:$Z$2,0),0),0)</f>
        <v>0</v>
      </c>
      <c r="P136" s="39">
        <f t="shared" si="9"/>
        <v>1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0.4</v>
      </c>
      <c r="T136" s="31">
        <f>IFERROR(VLOOKUP(D136,PlayerStats!$B$1:$Z$999,MATCH("xAG",PlayerStats!$B$2:$Z$2,0),0),0)</f>
        <v>0</v>
      </c>
      <c r="U136" s="39">
        <f t="shared" si="10"/>
        <v>0.4</v>
      </c>
      <c r="V136" s="41">
        <f t="shared" si="11"/>
        <v>16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Ibrahima Konaté</v>
      </c>
      <c r="B137" s="31" t="str">
        <f>IF([1]FINAL!B137=0,"",[1]FINAL!B137)</f>
        <v>Konaté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LIV</v>
      </c>
      <c r="F137" s="43">
        <f>IFERROR(VLOOKUP($E137,Table2!$B$1:$C$21,MATCH("MP",Table2!$B$1:$C$1,0),0),"")</f>
        <v>6</v>
      </c>
      <c r="G137" s="32">
        <f>IFERROR(VLOOKUP(A137,PlayingTime!$B$1:$Z$999,MATCH("Min",PlayingTime!$B$2:$Z$2,0),0),0)</f>
        <v>188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188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0.2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0.2</v>
      </c>
      <c r="V137" s="41">
        <f t="shared" si="11"/>
        <v>5</v>
      </c>
      <c r="X137" s="42" t="str">
        <f>API!M137&amp;" "&amp;API!V137</f>
        <v>Saman Ghoddos</v>
      </c>
      <c r="Y137" s="42">
        <f>API!AC137</f>
        <v>0</v>
      </c>
    </row>
    <row r="138" spans="1:25">
      <c r="A138" s="31" t="str">
        <f>IF([1]FINAL!A138=0,"",[1]FINAL!A138)</f>
        <v>Rodrigo Hernandez</v>
      </c>
      <c r="B138" s="31" t="str">
        <f>IF([1]FINAL!B138=0,"",[1]FINAL!B138)</f>
        <v>Rodrigo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MCI</v>
      </c>
      <c r="F138" s="43">
        <f>IFERROR(VLOOKUP($E138,Table2!$B$1:$C$21,MATCH("MP",Table2!$B$1:$C$1,0),0),"")</f>
        <v>6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0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26</v>
      </c>
      <c r="X138" s="42" t="str">
        <f>API!M138&amp;" "&amp;API!V138</f>
        <v>Simon Adingra</v>
      </c>
      <c r="Y138" s="42">
        <f>API!AC138</f>
        <v>15</v>
      </c>
    </row>
    <row r="139" spans="1:25">
      <c r="A139" s="31" t="str">
        <f>IF([1]FINAL!A139=0,"",[1]FINAL!A139)</f>
        <v>Dan Burn</v>
      </c>
      <c r="B139" s="31" t="str">
        <f>IF([1]FINAL!B139=0,"",[1]FINAL!B139)</f>
        <v>Burn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NEW</v>
      </c>
      <c r="F139" s="43">
        <f>IFERROR(VLOOKUP($E139,Table2!$B$1:$C$21,MATCH("MP",Table2!$B$1:$C$1,0),0),"")</f>
        <v>6</v>
      </c>
      <c r="G139" s="32">
        <f>IFERROR(VLOOKUP(A139,PlayingTime!$B$1:$Z$999,MATCH("Min",PlayingTime!$B$2:$Z$2,0),0),0)</f>
        <v>540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540</v>
      </c>
      <c r="L139" s="31">
        <f>IFERROR(VLOOKUP(A139,PlayerStats!$B$1:$Z$999,MATCH("xG",PlayerStats!$B$2:$Z$2,0),0),0)</f>
        <v>0.5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0.5</v>
      </c>
      <c r="Q139" s="31">
        <f>IFERROR(VLOOKUP(A139,PlayerStats!$B$1:$Z$999,MATCH("xAG",PlayerStats!$B$2:$Z$2,0),0),0)</f>
        <v>0.1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0.1</v>
      </c>
      <c r="V139" s="41">
        <f t="shared" si="11"/>
        <v>23</v>
      </c>
      <c r="X139" s="42" t="str">
        <f>API!M139&amp;" "&amp;API!V139</f>
        <v>Steven Alzate</v>
      </c>
      <c r="Y139" s="42">
        <f>API!AC139</f>
        <v>0</v>
      </c>
    </row>
    <row r="140" spans="1:25">
      <c r="A140" s="31" t="str">
        <f>IF([1]FINAL!A140=0,"",[1]FINAL!A140)</f>
        <v>Scott McKenna</v>
      </c>
      <c r="B140" s="31" t="str">
        <f>IF([1]FINAL!B140=0,"",[1]FINAL!B140)</f>
        <v>McKenna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NFO</v>
      </c>
      <c r="F140" s="43">
        <f>IFERROR(VLOOKUP($E140,Table2!$B$1:$C$21,MATCH("MP",Table2!$B$1:$C$1,0),0),"")</f>
        <v>6</v>
      </c>
      <c r="G140" s="32">
        <f>IFERROR(VLOOKUP(A140,PlayingTime!$B$1:$Z$999,MATCH("Min",PlayingTime!$B$2:$Z$2,0),0),0)</f>
        <v>416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416</v>
      </c>
      <c r="L140" s="31">
        <f>IFERROR(VLOOKUP(A140,PlayerStats!$B$1:$Z$999,MATCH("xG",PlayerStats!$B$2:$Z$2,0),0),0)</f>
        <v>0.2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0.2</v>
      </c>
      <c r="Q140" s="31">
        <f>IFERROR(VLOOKUP(A140,PlayerStats!$B$1:$Z$999,MATCH("xAG",PlayerStats!$B$2:$Z$2,0),0),0)</f>
        <v>0.2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0.2</v>
      </c>
      <c r="V140" s="41">
        <f t="shared" si="11"/>
        <v>12</v>
      </c>
      <c r="X140" s="42" t="str">
        <f>API!M140&amp;" "&amp;API!V140</f>
        <v>Yasin Ayari</v>
      </c>
      <c r="Y140" s="42">
        <f>API!AC140</f>
        <v>0</v>
      </c>
    </row>
    <row r="141" spans="1:25">
      <c r="A141" s="31" t="str">
        <f>IF([1]FINAL!A141=0,"",[1]FINAL!A141)</f>
        <v>Zeki Amdouni</v>
      </c>
      <c r="B141" s="31" t="str">
        <f>IF([1]FINAL!B141=0,"",[1]FINAL!B141)</f>
        <v>Amdouni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BUR</v>
      </c>
      <c r="F141" s="43">
        <f>IFERROR(VLOOKUP($E141,Table2!$B$1:$C$21,MATCH("MP",Table2!$B$1:$C$1,0),0),"")</f>
        <v>5</v>
      </c>
      <c r="G141" s="32">
        <f>IFERROR(VLOOKUP(A141,PlayingTime!$B$1:$Z$999,MATCH("Min",PlayingTime!$B$2:$Z$2,0),0),0)</f>
        <v>333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333</v>
      </c>
      <c r="L141" s="31">
        <f>IFERROR(VLOOKUP(A141,PlayerStats!$B$1:$Z$999,MATCH("xG",PlayerStats!$B$2:$Z$2,0),0),0)</f>
        <v>0.7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0.7</v>
      </c>
      <c r="Q141" s="31">
        <f>IFERROR(VLOOKUP(A141,PlayerStats!$B$1:$Z$999,MATCH("xAG",PlayerStats!$B$2:$Z$2,0),0),0)</f>
        <v>0.2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0.2</v>
      </c>
      <c r="V141" s="41">
        <f t="shared" si="11"/>
        <v>15</v>
      </c>
      <c r="X141" s="42" t="str">
        <f>API!M141&amp;" "&amp;API!V141</f>
        <v>Facundo Buonanotte</v>
      </c>
      <c r="Y141" s="42">
        <f>API!AC141</f>
        <v>1</v>
      </c>
    </row>
    <row r="142" spans="1:25">
      <c r="A142" s="31" t="str">
        <f>IF([1]FINAL!A142=0,"",[1]FINAL!A142)</f>
        <v>Youri Tielemans</v>
      </c>
      <c r="B142" s="31" t="str">
        <f>IF([1]FINAL!B142=0,"",[1]FINAL!B142)</f>
        <v>Tielemans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AVL</v>
      </c>
      <c r="F142" s="43">
        <f>IFERROR(VLOOKUP($E142,Table2!$B$1:$C$21,MATCH("MP",Table2!$B$1:$C$1,0),0),"")</f>
        <v>6</v>
      </c>
      <c r="G142" s="32">
        <f>IFERROR(VLOOKUP(A142,PlayingTime!$B$1:$Z$999,MATCH("Min",PlayingTime!$B$2:$Z$2,0),0),0)</f>
        <v>140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140</v>
      </c>
      <c r="L142" s="31">
        <f>IFERROR(VLOOKUP(A142,PlayerStats!$B$1:$Z$999,MATCH("xG",PlayerStats!$B$2:$Z$2,0),0),0)</f>
        <v>0.1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0.1</v>
      </c>
      <c r="Q142" s="31">
        <f>IFERROR(VLOOKUP(A142,PlayerStats!$B$1:$Z$999,MATCH("xAG",PlayerStats!$B$2:$Z$2,0),0),0)</f>
        <v>0.1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0.1</v>
      </c>
      <c r="V142" s="41">
        <f t="shared" si="11"/>
        <v>6</v>
      </c>
      <c r="X142" s="42" t="str">
        <f>API!M142&amp;" "&amp;API!V142</f>
        <v>Aaron Connolly</v>
      </c>
      <c r="Y142" s="42">
        <f>API!AC142</f>
        <v>0</v>
      </c>
    </row>
    <row r="143" spans="1:25">
      <c r="A143" s="31" t="str">
        <f>IF([1]FINAL!A143=0,"",[1]FINAL!A143)</f>
        <v>Amadou Onana</v>
      </c>
      <c r="B143" s="31" t="str">
        <f>IF([1]FINAL!B143=0,"",[1]FINAL!B143)</f>
        <v>Onana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EVE</v>
      </c>
      <c r="F143" s="43">
        <f>IFERROR(VLOOKUP($E143,Table2!$B$1:$C$21,MATCH("MP",Table2!$B$1:$C$1,0),0),"")</f>
        <v>6</v>
      </c>
      <c r="G143" s="32">
        <f>IFERROR(VLOOKUP(A143,PlayingTime!$B$1:$Z$999,MATCH("Min",PlayingTime!$B$2:$Z$2,0),0),0)</f>
        <v>526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526</v>
      </c>
      <c r="L143" s="31">
        <f>IFERROR(VLOOKUP(A143,PlayerStats!$B$1:$Z$999,MATCH("xG",PlayerStats!$B$2:$Z$2,0),0),0)</f>
        <v>0.3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0.3</v>
      </c>
      <c r="Q143" s="31">
        <f>IFERROR(VLOOKUP(A143,PlayerStats!$B$1:$Z$999,MATCH("xAG",PlayerStats!$B$2:$Z$2,0),0),0)</f>
        <v>2.2000000000000002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2.2000000000000002</v>
      </c>
      <c r="V143" s="41">
        <f t="shared" si="11"/>
        <v>12</v>
      </c>
      <c r="X143" s="42" t="str">
        <f>API!M143&amp;" "&amp;API!V143</f>
        <v>Mahmoud Dahoud</v>
      </c>
      <c r="Y143" s="42">
        <f>API!AC143</f>
        <v>11</v>
      </c>
    </row>
    <row r="144" spans="1:25">
      <c r="A144" s="31" t="str">
        <f>IF([1]FINAL!A144=0,"",[1]FINAL!A144)</f>
        <v>Kai Havertz</v>
      </c>
      <c r="B144" s="31" t="str">
        <f>IF([1]FINAL!B144=0,"",[1]FINAL!B144)</f>
        <v>Havertz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ARS</v>
      </c>
      <c r="F144" s="43">
        <f>IFERROR(VLOOKUP($E144,Table2!$B$1:$C$21,MATCH("MP",Table2!$B$1:$C$1,0),0),"")</f>
        <v>6</v>
      </c>
      <c r="G144" s="32">
        <f>IFERROR(VLOOKUP(A144,PlayingTime!$B$1:$Z$999,MATCH("Min",PlayingTime!$B$2:$Z$2,0),0),0)</f>
        <v>367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367</v>
      </c>
      <c r="L144" s="31">
        <f>IFERROR(VLOOKUP(A144,PlayerStats!$B$1:$Z$999,MATCH("xG",PlayerStats!$B$2:$Z$2,0),0),0)</f>
        <v>0.8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0.8</v>
      </c>
      <c r="Q144" s="31">
        <f>IFERROR(VLOOKUP(A144,PlayerStats!$B$1:$Z$999,MATCH("xAG",PlayerStats!$B$2:$Z$2,0),0),0)</f>
        <v>0.6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0.6</v>
      </c>
      <c r="V144" s="41">
        <f t="shared" si="11"/>
        <v>8</v>
      </c>
      <c r="X144" s="42" t="str">
        <f>API!M144&amp;" "&amp;API!V144</f>
        <v>Lewis Dunk</v>
      </c>
      <c r="Y144" s="42">
        <f>API!AC144</f>
        <v>10</v>
      </c>
    </row>
    <row r="145" spans="1:25">
      <c r="A145" s="31" t="str">
        <f>IF([1]FINAL!A145=0,"",[1]FINAL!A145)</f>
        <v>Marc Guéhi</v>
      </c>
      <c r="B145" s="31" t="str">
        <f>IF([1]FINAL!B145=0,"",[1]FINAL!B145)</f>
        <v>Guéhi</v>
      </c>
      <c r="C145" s="31" t="str">
        <f>IF([1]FINAL!C145=0,"",[1]FINAL!C145)</f>
        <v>Guehi</v>
      </c>
      <c r="D145" s="31" t="str">
        <f>IF([1]FINAL!D145=0,"",[1]FINAL!D145)</f>
        <v>Marc Guehi</v>
      </c>
      <c r="E145" s="42" t="str">
        <f>[1]FINAL!M145</f>
        <v>CRY</v>
      </c>
      <c r="F145" s="43">
        <f>IFERROR(VLOOKUP($E145,Table2!$B$1:$C$21,MATCH("MP",Table2!$B$1:$C$1,0),0),"")</f>
        <v>6</v>
      </c>
      <c r="G145" s="32">
        <f>IFERROR(VLOOKUP(A145,PlayingTime!$B$1:$Z$999,MATCH("Min",PlayingTime!$B$2:$Z$2,0),0),0)</f>
        <v>449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449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</v>
      </c>
      <c r="V145" s="41">
        <f t="shared" si="11"/>
        <v>19</v>
      </c>
      <c r="X145" s="42" t="str">
        <f>API!M145&amp;" "&amp;API!V145</f>
        <v>Julio Enciso</v>
      </c>
      <c r="Y145" s="42">
        <f>API!AC145</f>
        <v>8</v>
      </c>
    </row>
    <row r="146" spans="1:25">
      <c r="A146" s="31" t="str">
        <f>IF([1]FINAL!A146=0,"",[1]FINAL!A146)</f>
        <v>Takehiro Tomiyasu</v>
      </c>
      <c r="B146" s="31" t="str">
        <f>IF([1]FINAL!B146=0,"",[1]FINAL!B146)</f>
        <v>Tomiyasu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ARS</v>
      </c>
      <c r="F146" s="43">
        <f>IFERROR(VLOOKUP($E146,Table2!$B$1:$C$21,MATCH("MP",Table2!$B$1:$C$1,0),0),"")</f>
        <v>6</v>
      </c>
      <c r="G146" s="32">
        <f>IFERROR(VLOOKUP(A146,PlayingTime!$B$1:$Z$999,MATCH("Min",PlayingTime!$B$2:$Z$2,0),0),0)</f>
        <v>133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133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6</v>
      </c>
      <c r="X146" s="42" t="str">
        <f>API!M146&amp;" "&amp;API!V146</f>
        <v>Pervis Estupiñán</v>
      </c>
      <c r="Y146" s="42">
        <f>API!AC146</f>
        <v>27</v>
      </c>
    </row>
    <row r="147" spans="1:25">
      <c r="A147" s="31" t="str">
        <f>IF([1]FINAL!A147=0,"",[1]FINAL!A147)</f>
        <v>Luca Koleosho</v>
      </c>
      <c r="B147" s="31" t="str">
        <f>IF([1]FINAL!B147=0,"",[1]FINAL!B147)</f>
        <v>Koleosho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BUR</v>
      </c>
      <c r="F147" s="43">
        <f>IFERROR(VLOOKUP($E147,Table2!$B$1:$C$21,MATCH("MP",Table2!$B$1:$C$1,0),0),"")</f>
        <v>5</v>
      </c>
      <c r="G147" s="32">
        <f>IFERROR(VLOOKUP(A147,PlayingTime!$B$1:$Z$999,MATCH("Min",PlayingTime!$B$2:$Z$2,0),0),0)</f>
        <v>341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341</v>
      </c>
      <c r="L147" s="31">
        <f>IFERROR(VLOOKUP(A147,PlayerStats!$B$1:$Z$999,MATCH("xG",PlayerStats!$B$2:$Z$2,0),0),0)</f>
        <v>0.2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0.2</v>
      </c>
      <c r="Q147" s="31">
        <f>IFERROR(VLOOKUP(A147,PlayerStats!$B$1:$Z$999,MATCH("xAG",PlayerStats!$B$2:$Z$2,0),0),0)</f>
        <v>0.6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0.6</v>
      </c>
      <c r="V147" s="41">
        <f t="shared" si="11"/>
        <v>13</v>
      </c>
      <c r="X147" s="42" t="str">
        <f>API!M147&amp;" "&amp;API!V147</f>
        <v>Evan Ferguson</v>
      </c>
      <c r="Y147" s="42">
        <f>API!AC147</f>
        <v>27</v>
      </c>
    </row>
    <row r="148" spans="1:25">
      <c r="A148" s="31" t="str">
        <f>IF([1]FINAL!A148=0,"",[1]FINAL!A148)</f>
        <v>Jason Steele</v>
      </c>
      <c r="B148" s="31" t="str">
        <f>IF([1]FINAL!B148=0,"",[1]FINAL!B148)</f>
        <v>Steele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BHA</v>
      </c>
      <c r="F148" s="43">
        <f>IFERROR(VLOOKUP($E148,Table2!$B$1:$C$21,MATCH("MP",Table2!$B$1:$C$1,0),0),"")</f>
        <v>6</v>
      </c>
      <c r="G148" s="32">
        <f>IFERROR(VLOOKUP(A148,PlayingTime!$B$1:$Z$999,MATCH("Min",PlayingTime!$B$2:$Z$2,0),0),0)</f>
        <v>270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270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</v>
      </c>
      <c r="V148" s="41">
        <f t="shared" si="11"/>
        <v>8</v>
      </c>
      <c r="X148" s="42" t="str">
        <f>API!M148&amp;" "&amp;API!V148</f>
        <v>Billy Gilmour</v>
      </c>
      <c r="Y148" s="42">
        <f>API!AC148</f>
        <v>22</v>
      </c>
    </row>
    <row r="149" spans="1:25">
      <c r="A149" s="31" t="str">
        <f>IF([1]FINAL!A149=0,"",[1]FINAL!A149)</f>
        <v>Antony Matheus dos Santos</v>
      </c>
      <c r="B149" s="31" t="str">
        <f>IF([1]FINAL!B149=0,"",[1]FINAL!B149)</f>
        <v>Antony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MUN</v>
      </c>
      <c r="F149" s="43">
        <f>IFERROR(VLOOKUP($E149,Table2!$B$1:$C$21,MATCH("MP",Table2!$B$1:$C$1,0),0),"")</f>
        <v>6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308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308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0.6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0.6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0.8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0.8</v>
      </c>
      <c r="V149" s="41">
        <f t="shared" si="11"/>
        <v>8</v>
      </c>
      <c r="X149" s="42" t="str">
        <f>API!M149&amp;" "&amp;API!V149</f>
        <v>Pascal Groß</v>
      </c>
      <c r="Y149" s="42">
        <f>API!AC149</f>
        <v>26</v>
      </c>
    </row>
    <row r="150" spans="1:25">
      <c r="A150" s="31" t="str">
        <f>IF([1]FINAL!A150=0,"",[1]FINAL!A150)</f>
        <v>Matt Turner</v>
      </c>
      <c r="B150" s="31" t="str">
        <f>IF([1]FINAL!B150=0,"",[1]FINAL!B150)</f>
        <v>Turner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NFO</v>
      </c>
      <c r="F150" s="43">
        <f>IFERROR(VLOOKUP($E150,Table2!$B$1:$C$21,MATCH("MP",Table2!$B$1:$C$1,0),0),"")</f>
        <v>6</v>
      </c>
      <c r="G150" s="32">
        <f>IFERROR(VLOOKUP(A150,PlayingTime!$B$1:$Z$999,MATCH("Min",PlayingTime!$B$2:$Z$2,0),0),0)</f>
        <v>540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540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</v>
      </c>
      <c r="V150" s="41">
        <f t="shared" si="11"/>
        <v>15</v>
      </c>
      <c r="X150" s="42" t="str">
        <f>API!M150&amp;" "&amp;API!V150</f>
        <v>João Pedro Junqueira de Jesus</v>
      </c>
      <c r="Y150" s="42">
        <f>API!AC150</f>
        <v>18</v>
      </c>
    </row>
    <row r="151" spans="1:25">
      <c r="A151" s="31" t="str">
        <f>IF([1]FINAL!A151=0,"",[1]FINAL!A151)</f>
        <v>Scott McTominay</v>
      </c>
      <c r="B151" s="31" t="str">
        <f>IF([1]FINAL!B151=0,"",[1]FINAL!B151)</f>
        <v>McTominay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MUN</v>
      </c>
      <c r="F151" s="43">
        <f>IFERROR(VLOOKUP($E151,Table2!$B$1:$C$21,MATCH("MP",Table2!$B$1:$C$1,0),0),"")</f>
        <v>6</v>
      </c>
      <c r="G151" s="32">
        <f>IFERROR(VLOOKUP(A151,PlayingTime!$B$1:$Z$999,MATCH("Min",PlayingTime!$B$2:$Z$2,0),0),0)</f>
        <v>183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183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7</v>
      </c>
      <c r="X151" s="42" t="str">
        <f>API!M151&amp;" "&amp;API!V151</f>
        <v>Michał Karbownik</v>
      </c>
      <c r="Y151" s="42">
        <f>API!AC151</f>
        <v>0</v>
      </c>
    </row>
    <row r="152" spans="1:25">
      <c r="A152" s="31" t="str">
        <f>IF([1]FINAL!A152=0,"",[1]FINAL!A152)</f>
        <v>Sam Johnstone</v>
      </c>
      <c r="B152" s="31" t="str">
        <f>IF([1]FINAL!B152=0,"",[1]FINAL!B152)</f>
        <v>Johnstone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CRY</v>
      </c>
      <c r="F152" s="43">
        <f>IFERROR(VLOOKUP($E152,Table2!$B$1:$C$21,MATCH("MP",Table2!$B$1:$C$1,0),0),"")</f>
        <v>6</v>
      </c>
      <c r="G152" s="32">
        <f>IFERROR(VLOOKUP(A152,PlayingTime!$B$1:$Z$999,MATCH("Min",PlayingTime!$B$2:$Z$2,0),0),0)</f>
        <v>540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540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</v>
      </c>
      <c r="V152" s="41">
        <f t="shared" si="11"/>
        <v>20</v>
      </c>
      <c r="X152" s="42" t="str">
        <f>API!M152&amp;" "&amp;API!V152</f>
        <v>Kacper Kozłowski</v>
      </c>
      <c r="Y152" s="42">
        <f>API!AC152</f>
        <v>0</v>
      </c>
    </row>
    <row r="153" spans="1:25">
      <c r="A153" s="31" t="str">
        <f>IF([1]FINAL!A153=0,"",[1]FINAL!A153)</f>
        <v>Neco Williams</v>
      </c>
      <c r="B153" s="31" t="str">
        <f>IF([1]FINAL!B153=0,"",[1]FINAL!B153)</f>
        <v>Williams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NFO</v>
      </c>
      <c r="F153" s="43">
        <f>IFERROR(VLOOKUP($E153,Table2!$B$1:$C$21,MATCH("MP",Table2!$B$1:$C$1,0),0),"")</f>
        <v>6</v>
      </c>
      <c r="G153" s="32">
        <f>IFERROR(VLOOKUP(A153,PlayingTime!$B$1:$Z$999,MATCH("Min",PlayingTime!$B$2:$Z$2,0),0),0)</f>
        <v>109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109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3</v>
      </c>
      <c r="X153" s="42" t="str">
        <f>API!M153&amp;" "&amp;API!V153</f>
        <v>Adam Lallana</v>
      </c>
      <c r="Y153" s="42">
        <f>API!AC153</f>
        <v>5</v>
      </c>
    </row>
    <row r="154" spans="1:25">
      <c r="A154" s="31" t="str">
        <f>IF([1]FINAL!A154=0,"",[1]FINAL!A154)</f>
        <v>Dwight McNeil</v>
      </c>
      <c r="B154" s="31" t="str">
        <f>IF([1]FINAL!B154=0,"",[1]FINAL!B154)</f>
        <v>McNeil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EVE</v>
      </c>
      <c r="F154" s="43">
        <f>IFERROR(VLOOKUP($E154,Table2!$B$1:$C$21,MATCH("MP",Table2!$B$1:$C$1,0),0),"")</f>
        <v>6</v>
      </c>
      <c r="G154" s="32">
        <f>IFERROR(VLOOKUP(A154,PlayingTime!$B$1:$Z$999,MATCH("Min",PlayingTime!$B$2:$Z$2,0),0),0)</f>
        <v>193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193</v>
      </c>
      <c r="L154" s="31">
        <f>IFERROR(VLOOKUP(A154,PlayerStats!$B$1:$Z$999,MATCH("xG",PlayerStats!$B$2:$Z$2,0),0),0)</f>
        <v>0.2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0.2</v>
      </c>
      <c r="Q154" s="31">
        <f>IFERROR(VLOOKUP(A154,PlayerStats!$B$1:$Z$999,MATCH("xAG",PlayerStats!$B$2:$Z$2,0),0),0)</f>
        <v>0.2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0.2</v>
      </c>
      <c r="V154" s="41">
        <f t="shared" si="11"/>
        <v>8</v>
      </c>
      <c r="X154" s="42" t="str">
        <f>API!M154&amp;" "&amp;API!V154</f>
        <v>Tariq Lamptey</v>
      </c>
      <c r="Y154" s="42">
        <f>API!AC154</f>
        <v>8</v>
      </c>
    </row>
    <row r="155" spans="1:25">
      <c r="A155" s="31" t="str">
        <f>IF([1]FINAL!A155=0,"",[1]FINAL!A155)</f>
        <v>Ben Mee</v>
      </c>
      <c r="B155" s="31" t="str">
        <f>IF([1]FINAL!B155=0,"",[1]FINAL!B155)</f>
        <v>Mee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BRE</v>
      </c>
      <c r="F155" s="43">
        <f>IFERROR(VLOOKUP($E155,Table2!$B$1:$C$21,MATCH("MP",Table2!$B$1:$C$1,0),0),"")</f>
        <v>6</v>
      </c>
      <c r="G155" s="32">
        <f>IFERROR(VLOOKUP(A155,PlayingTime!$B$1:$Z$999,MATCH("Min",PlayingTime!$B$2:$Z$2,0),0),0)</f>
        <v>151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151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0.1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0.1</v>
      </c>
      <c r="V155" s="41">
        <f t="shared" si="11"/>
        <v>3</v>
      </c>
      <c r="X155" s="42" t="str">
        <f>API!M155&amp;" "&amp;API!V155</f>
        <v>Solly March</v>
      </c>
      <c r="Y155" s="42">
        <f>API!AC155</f>
        <v>29</v>
      </c>
    </row>
    <row r="156" spans="1:25">
      <c r="A156" s="31" t="str">
        <f>IF([1]FINAL!A156=0,"",[1]FINAL!A156)</f>
        <v>Joel Ward</v>
      </c>
      <c r="B156" s="31" t="str">
        <f>IF([1]FINAL!B156=0,"",[1]FINAL!B156)</f>
        <v>Ward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CRY</v>
      </c>
      <c r="F156" s="43">
        <f>IFERROR(VLOOKUP($E156,Table2!$B$1:$C$21,MATCH("MP",Table2!$B$1:$C$1,0),0),"")</f>
        <v>6</v>
      </c>
      <c r="G156" s="32">
        <f>IFERROR(VLOOKUP(A156,PlayingTime!$B$1:$Z$999,MATCH("Min",PlayingTime!$B$2:$Z$2,0),0),0)</f>
        <v>532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532</v>
      </c>
      <c r="L156" s="31">
        <f>IFERROR(VLOOKUP(A156,PlayerStats!$B$1:$Z$999,MATCH("xG",PlayerStats!$B$2:$Z$2,0),0),0)</f>
        <v>0.5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0.5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16</v>
      </c>
      <c r="X156" s="42" t="str">
        <f>API!M156&amp;" "&amp;API!V156</f>
        <v>Tom McGill</v>
      </c>
      <c r="Y156" s="42">
        <f>API!AC156</f>
        <v>0</v>
      </c>
    </row>
    <row r="157" spans="1:25">
      <c r="A157" s="31" t="str">
        <f>IF([1]FINAL!A157=0,"",[1]FINAL!A157)</f>
        <v>Max Kilman</v>
      </c>
      <c r="B157" s="31" t="str">
        <f>IF([1]FINAL!B157=0,"",[1]FINAL!B157)</f>
        <v>Kilman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WOL</v>
      </c>
      <c r="F157" s="43">
        <f>IFERROR(VLOOKUP($E157,Table2!$B$1:$C$21,MATCH("MP",Table2!$B$1:$C$1,0),0),"")</f>
        <v>6</v>
      </c>
      <c r="G157" s="32">
        <f>IFERROR(VLOOKUP(A157,PlayingTime!$B$1:$Z$999,MATCH("Min",PlayingTime!$B$2:$Z$2,0),0),0)</f>
        <v>540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540</v>
      </c>
      <c r="L157" s="31">
        <f>IFERROR(VLOOKUP(A157,PlayerStats!$B$1:$Z$999,MATCH("xG",PlayerStats!$B$2:$Z$2,0),0),0)</f>
        <v>0.4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0.4</v>
      </c>
      <c r="Q157" s="31">
        <f>IFERROR(VLOOKUP(A157,PlayerStats!$B$1:$Z$999,MATCH("xAG",PlayerStats!$B$2:$Z$2,0),0),0)</f>
        <v>0.3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0.3</v>
      </c>
      <c r="V157" s="41">
        <f t="shared" si="11"/>
        <v>13</v>
      </c>
      <c r="X157" s="42" t="str">
        <f>API!M157&amp;" "&amp;API!V157</f>
        <v>James Milner</v>
      </c>
      <c r="Y157" s="42">
        <f>API!AC157</f>
        <v>6</v>
      </c>
    </row>
    <row r="158" spans="1:25">
      <c r="A158" s="31" t="str">
        <f>IF([1]FINAL!A158=0,"",[1]FINAL!A158)</f>
        <v>Nayef Aguerd</v>
      </c>
      <c r="B158" s="31" t="str">
        <f>IF([1]FINAL!B158=0,"",[1]FINAL!B158)</f>
        <v>N.Aguerd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WHU</v>
      </c>
      <c r="F158" s="43">
        <f>IFERROR(VLOOKUP($E158,Table2!$B$1:$C$21,MATCH("MP",Table2!$B$1:$C$1,0),0),"")</f>
        <v>6</v>
      </c>
      <c r="G158" s="32">
        <f>IFERROR(VLOOKUP(A158,PlayingTime!$B$1:$Z$999,MATCH("Min",PlayingTime!$B$2:$Z$2,0),0),0)</f>
        <v>426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426</v>
      </c>
      <c r="L158" s="31">
        <f>IFERROR(VLOOKUP(A158,PlayerStats!$B$1:$Z$999,MATCH("xG",PlayerStats!$B$2:$Z$2,0),0),0)</f>
        <v>0.4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0.4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11</v>
      </c>
      <c r="X158" s="42" t="str">
        <f>API!M158&amp;" "&amp;API!V158</f>
        <v>Kaoru Mitoma</v>
      </c>
      <c r="Y158" s="42">
        <f>API!AC158</f>
        <v>39</v>
      </c>
    </row>
    <row r="159" spans="1:25">
      <c r="A159" s="31" t="str">
        <f>IF([1]FINAL!A159=0,"",[1]FINAL!A159)</f>
        <v>Jefferson Lerma Solís</v>
      </c>
      <c r="B159" s="31" t="str">
        <f>IF([1]FINAL!B159=0,"",[1]FINAL!B159)</f>
        <v>Lerma</v>
      </c>
      <c r="C159" s="31" t="str">
        <f>IF([1]FINAL!C159=0,"",[1]FINAL!C159)</f>
        <v>Jefferson Lerma</v>
      </c>
      <c r="D159" s="31" t="str">
        <f>IF([1]FINAL!D159=0,"",[1]FINAL!D159)</f>
        <v/>
      </c>
      <c r="E159" s="42" t="str">
        <f>[1]FINAL!M159</f>
        <v>CRY</v>
      </c>
      <c r="F159" s="43">
        <f>IFERROR(VLOOKUP($E159,Table2!$B$1:$C$21,MATCH("MP",Table2!$B$1:$C$1,0),0),"")</f>
        <v>6</v>
      </c>
      <c r="G159" s="32">
        <f>IFERROR(VLOOKUP(A159,PlayingTime!$B$1:$Z$999,MATCH("Min",PlayingTime!$B$2:$Z$2,0),0),0)</f>
        <v>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360</v>
      </c>
      <c r="J159" s="32">
        <f>IFERROR(VLOOKUP(D159,PlayingTime!$B$1:$Z$999,MATCH("Min",PlayingTime!$B$2:$Z$2,0),0),0)</f>
        <v>0</v>
      </c>
      <c r="K159" s="37">
        <f t="shared" si="8"/>
        <v>360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0.2</v>
      </c>
      <c r="O159" s="31">
        <f>IFERROR(VLOOKUP(D159,PlayerStats!$B$1:$Z$999,MATCH("xG",PlayerStats!$B$2:$Z$2,0),0),0)</f>
        <v>0</v>
      </c>
      <c r="P159" s="39">
        <f t="shared" si="9"/>
        <v>0.2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0.6</v>
      </c>
      <c r="T159" s="31">
        <f>IFERROR(VLOOKUP(D159,PlayerStats!$B$1:$Z$999,MATCH("xAG",PlayerStats!$B$2:$Z$2,0),0),0)</f>
        <v>0</v>
      </c>
      <c r="U159" s="39">
        <f t="shared" si="10"/>
        <v>0.6</v>
      </c>
      <c r="V159" s="41">
        <f t="shared" si="11"/>
        <v>9</v>
      </c>
      <c r="X159" s="42" t="str">
        <f>API!M159&amp;" "&amp;API!V159</f>
        <v>Jakub Moder</v>
      </c>
      <c r="Y159" s="42">
        <f>API!AC159</f>
        <v>0</v>
      </c>
    </row>
    <row r="160" spans="1:25">
      <c r="A160" s="31" t="str">
        <f>IF([1]FINAL!A160=0,"",[1]FINAL!A160)</f>
        <v>Diego Carlos Santos Silva</v>
      </c>
      <c r="B160" s="31" t="str">
        <f>IF([1]FINAL!B160=0,"",[1]FINAL!B160)</f>
        <v>Diego Carlos</v>
      </c>
      <c r="C160" s="31" t="str">
        <f>IF([1]FINAL!C160=0,"",[1]FINAL!C160)</f>
        <v>Carlos</v>
      </c>
      <c r="D160" s="31" t="str">
        <f>IF([1]FINAL!D160=0,"",[1]FINAL!D160)</f>
        <v/>
      </c>
      <c r="E160" s="42" t="str">
        <f>[1]FINAL!M160</f>
        <v>AVL</v>
      </c>
      <c r="F160" s="43">
        <f>IFERROR(VLOOKUP($E160,Table2!$B$1:$C$21,MATCH("MP",Table2!$B$1:$C$1,0),0),"")</f>
        <v>6</v>
      </c>
      <c r="G160" s="32">
        <f>IFERROR(VLOOKUP(A160,PlayingTime!$B$1:$Z$999,MATCH("Min",PlayingTime!$B$2:$Z$2,0),0),0)</f>
        <v>0</v>
      </c>
      <c r="H160" s="32">
        <f>IFERROR(VLOOKUP(B160,PlayingTime!$B$1:$Z$999,MATCH("Min",PlayingTime!$B$2:$Z$2,0),0),0)</f>
        <v>162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162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0.4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0.4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</v>
      </c>
      <c r="V160" s="41">
        <f t="shared" si="11"/>
        <v>4</v>
      </c>
      <c r="X160" s="42" t="str">
        <f>API!M160&amp;" "&amp;API!V160</f>
        <v>Jeremy Sarmiento Morante</v>
      </c>
      <c r="Y160" s="42">
        <f>API!AC160</f>
        <v>0</v>
      </c>
    </row>
    <row r="161" spans="1:25">
      <c r="A161" s="31" t="str">
        <f>IF([1]FINAL!A161=0,"",[1]FINAL!A161)</f>
        <v>Christian Nørgaard</v>
      </c>
      <c r="B161" s="31" t="str">
        <f>IF([1]FINAL!B161=0,"",[1]FINAL!B161)</f>
        <v>Nørgaard</v>
      </c>
      <c r="C161" s="31" t="str">
        <f>IF([1]FINAL!C161=0,"",[1]FINAL!C161)</f>
        <v>Norgaard</v>
      </c>
      <c r="D161" s="31" t="str">
        <f>IF([1]FINAL!D161=0,"",[1]FINAL!D161)</f>
        <v/>
      </c>
      <c r="E161" s="42" t="str">
        <f>[1]FINAL!M161</f>
        <v>BRE</v>
      </c>
      <c r="F161" s="43">
        <f>IFERROR(VLOOKUP($E161,Table2!$B$1:$C$21,MATCH("MP",Table2!$B$1:$C$1,0),0),"")</f>
        <v>6</v>
      </c>
      <c r="G161" s="32">
        <f>IFERROR(VLOOKUP(A161,PlayingTime!$B$1:$Z$999,MATCH("Min",PlayingTime!$B$2:$Z$2,0),0),0)</f>
        <v>490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490</v>
      </c>
      <c r="L161" s="31">
        <f>IFERROR(VLOOKUP(A161,PlayerStats!$B$1:$Z$999,MATCH("xG",PlayerStats!$B$2:$Z$2,0),0),0)</f>
        <v>0.4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0.4</v>
      </c>
      <c r="Q161" s="31">
        <f>IFERROR(VLOOKUP(A161,PlayerStats!$B$1:$Z$999,MATCH("xAG",PlayerStats!$B$2:$Z$2,0),0),0)</f>
        <v>0.3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0.3</v>
      </c>
      <c r="V161" s="41">
        <f t="shared" si="11"/>
        <v>15</v>
      </c>
      <c r="X161" s="42" t="str">
        <f>API!M161&amp;" "&amp;API!V161</f>
        <v>Kjell Scherpen</v>
      </c>
      <c r="Y161" s="42">
        <f>API!AC161</f>
        <v>0</v>
      </c>
    </row>
    <row r="162" spans="1:25">
      <c r="A162" s="31" t="str">
        <f>IF([1]FINAL!A162=0,"",[1]FINAL!A162)</f>
        <v>Jeffrey Schlupp</v>
      </c>
      <c r="B162" s="31" t="str">
        <f>IF([1]FINAL!B162=0,"",[1]FINAL!B162)</f>
        <v>Schlupp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CRY</v>
      </c>
      <c r="F162" s="43">
        <f>IFERROR(VLOOKUP($E162,Table2!$B$1:$C$21,MATCH("MP",Table2!$B$1:$C$1,0),0),"")</f>
        <v>6</v>
      </c>
      <c r="G162" s="32">
        <f>IFERROR(VLOOKUP(A162,PlayingTime!$B$1:$Z$999,MATCH("Min",PlayingTime!$B$2:$Z$2,0),0),0)</f>
        <v>462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462</v>
      </c>
      <c r="L162" s="31">
        <f>IFERROR(VLOOKUP(A162,PlayerStats!$B$1:$Z$999,MATCH("xG",PlayerStats!$B$2:$Z$2,0),0),0)</f>
        <v>0.3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0.3</v>
      </c>
      <c r="Q162" s="31">
        <f>IFERROR(VLOOKUP(A162,PlayerStats!$B$1:$Z$999,MATCH("xAG",PlayerStats!$B$2:$Z$2,0),0),0)</f>
        <v>0.6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0.6</v>
      </c>
      <c r="V162" s="41">
        <f t="shared" si="11"/>
        <v>14</v>
      </c>
      <c r="X162" s="42" t="str">
        <f>API!M162&amp;" "&amp;API!V162</f>
        <v>Jason Steele</v>
      </c>
      <c r="Y162" s="42">
        <f>API!AC162</f>
        <v>8</v>
      </c>
    </row>
    <row r="163" spans="1:25">
      <c r="A163" s="31" t="str">
        <f>IF([1]FINAL!A163=0,"",[1]FINAL!A163)</f>
        <v>Alex Iwobi</v>
      </c>
      <c r="B163" s="31" t="str">
        <f>IF([1]FINAL!B163=0,"",[1]FINAL!B163)</f>
        <v>Iwobi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FUL</v>
      </c>
      <c r="F163" s="43">
        <f>IFERROR(VLOOKUP($E163,Table2!$B$1:$C$21,MATCH("MP",Table2!$B$1:$C$1,0),0),"")</f>
        <v>6</v>
      </c>
      <c r="G163" s="32">
        <f>IFERROR(VLOOKUP(A163,PlayingTime!$B$1:$Z$999,MATCH("Min",PlayingTime!$B$2:$Z$2,0),0),0)</f>
        <v>140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140</v>
      </c>
      <c r="L163" s="31">
        <f>IFERROR(VLOOKUP(A163,PlayerStats!$B$1:$Z$999,MATCH("xG",PlayerStats!$B$2:$Z$2,0),0),0)</f>
        <v>0.3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0.3</v>
      </c>
      <c r="Q163" s="31">
        <f>IFERROR(VLOOKUP(A163,PlayerStats!$B$1:$Z$999,MATCH("xAG",PlayerStats!$B$2:$Z$2,0),0),0)</f>
        <v>0.2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0.2</v>
      </c>
      <c r="V163" s="41">
        <f t="shared" si="11"/>
        <v>5</v>
      </c>
      <c r="X163" s="42" t="str">
        <f>API!M163&amp;" "&amp;API!V163</f>
        <v>Deniz Undav</v>
      </c>
      <c r="Y163" s="42">
        <f>API!AC163</f>
        <v>0</v>
      </c>
    </row>
    <row r="164" spans="1:25">
      <c r="A164" s="31" t="str">
        <f>IF([1]FINAL!A164=0,"",[1]FINAL!A164)</f>
        <v>André Onana</v>
      </c>
      <c r="B164" s="31" t="str">
        <f>IF([1]FINAL!B164=0,"",[1]FINAL!B164)</f>
        <v>Onana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MUN</v>
      </c>
      <c r="F164" s="43">
        <f>IFERROR(VLOOKUP($E164,Table2!$B$1:$C$21,MATCH("MP",Table2!$B$1:$C$1,0),0),"")</f>
        <v>6</v>
      </c>
      <c r="G164" s="32">
        <f>IFERROR(VLOOKUP(A164,PlayingTime!$B$1:$Z$999,MATCH("Min",PlayingTime!$B$2:$Z$2,0),0),0)</f>
        <v>540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540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20</v>
      </c>
      <c r="X164" s="42" t="str">
        <f>API!M164&amp;" "&amp;API!V164</f>
        <v>Jan Paul van Hecke</v>
      </c>
      <c r="Y164" s="42">
        <f>API!AC164</f>
        <v>5</v>
      </c>
    </row>
    <row r="165" spans="1:25">
      <c r="A165" s="31" t="str">
        <f>IF([1]FINAL!A165=0,"",[1]FINAL!A165)</f>
        <v>Ezri Konsa Ngoyo</v>
      </c>
      <c r="B165" s="31" t="str">
        <f>IF([1]FINAL!B165=0,"",[1]FINAL!B165)</f>
        <v>Konsa</v>
      </c>
      <c r="C165" s="31" t="str">
        <f>IF([1]FINAL!C165=0,"",[1]FINAL!C165)</f>
        <v>Ezri Konsa</v>
      </c>
      <c r="D165" s="31" t="str">
        <f>IF([1]FINAL!D165=0,"",[1]FINAL!D165)</f>
        <v/>
      </c>
      <c r="E165" s="42" t="str">
        <f>[1]FINAL!M165</f>
        <v>AVL</v>
      </c>
      <c r="F165" s="43">
        <f>IFERROR(VLOOKUP($E165,Table2!$B$1:$C$21,MATCH("MP",Table2!$B$1:$C$1,0),0),"")</f>
        <v>6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540</v>
      </c>
      <c r="J165" s="32">
        <f>IFERROR(VLOOKUP(D165,PlayingTime!$B$1:$Z$999,MATCH("Min",PlayingTime!$B$2:$Z$2,0),0),0)</f>
        <v>0</v>
      </c>
      <c r="K165" s="37">
        <f t="shared" si="8"/>
        <v>540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0.2</v>
      </c>
      <c r="O165" s="31">
        <f>IFERROR(VLOOKUP(D165,PlayerStats!$B$1:$Z$999,MATCH("xG",PlayerStats!$B$2:$Z$2,0),0),0)</f>
        <v>0</v>
      </c>
      <c r="P165" s="39">
        <f t="shared" si="9"/>
        <v>0.2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18</v>
      </c>
      <c r="X165" s="42" t="str">
        <f>API!M165&amp;" "&amp;API!V165</f>
        <v>Joël Veltman</v>
      </c>
      <c r="Y165" s="42">
        <f>API!AC165</f>
        <v>11</v>
      </c>
    </row>
    <row r="166" spans="1:25">
      <c r="A166" s="31" t="str">
        <f>IF([1]FINAL!A166=0,"",[1]FINAL!A166)</f>
        <v>James Tarkowski</v>
      </c>
      <c r="B166" s="31" t="str">
        <f>IF([1]FINAL!B166=0,"",[1]FINAL!B166)</f>
        <v>Tarkowski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EVE</v>
      </c>
      <c r="F166" s="43">
        <f>IFERROR(VLOOKUP($E166,Table2!$B$1:$C$21,MATCH("MP",Table2!$B$1:$C$1,0),0),"")</f>
        <v>6</v>
      </c>
      <c r="G166" s="32">
        <f>IFERROR(VLOOKUP(A166,PlayingTime!$B$1:$Z$999,MATCH("Min",PlayingTime!$B$2:$Z$2,0),0),0)</f>
        <v>539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539</v>
      </c>
      <c r="L166" s="31">
        <f>IFERROR(VLOOKUP(A166,PlayerStats!$B$1:$Z$999,MATCH("xG",PlayerStats!$B$2:$Z$2,0),0),0)</f>
        <v>0.7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0.7</v>
      </c>
      <c r="Q166" s="31">
        <f>IFERROR(VLOOKUP(A166,PlayerStats!$B$1:$Z$999,MATCH("xAG",PlayerStats!$B$2:$Z$2,0),0),0)</f>
        <v>0.3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0.3</v>
      </c>
      <c r="V166" s="41">
        <f t="shared" si="11"/>
        <v>21</v>
      </c>
      <c r="X166" s="42" t="str">
        <f>API!M166&amp;" "&amp;API!V166</f>
        <v>Bart Verbruggen</v>
      </c>
      <c r="Y166" s="42">
        <f>API!AC166</f>
        <v>6</v>
      </c>
    </row>
    <row r="167" spans="1:25">
      <c r="A167" s="31" t="str">
        <f>IF([1]FINAL!A167=0,"",[1]FINAL!A167)</f>
        <v>Conor Gallagher</v>
      </c>
      <c r="B167" s="31" t="str">
        <f>IF([1]FINAL!B167=0,"",[1]FINAL!B167)</f>
        <v>Gallagher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CHE</v>
      </c>
      <c r="F167" s="43">
        <f>IFERROR(VLOOKUP($E167,Table2!$B$1:$C$21,MATCH("MP",Table2!$B$1:$C$1,0),0),"")</f>
        <v>6</v>
      </c>
      <c r="G167" s="32">
        <f>IFERROR(VLOOKUP(A167,PlayingTime!$B$1:$Z$999,MATCH("Min",PlayingTime!$B$2:$Z$2,0),0),0)</f>
        <v>495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495</v>
      </c>
      <c r="L167" s="31">
        <f>IFERROR(VLOOKUP(A167,PlayerStats!$B$1:$Z$999,MATCH("xG",PlayerStats!$B$2:$Z$2,0),0),0)</f>
        <v>0.5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0.5</v>
      </c>
      <c r="Q167" s="31">
        <f>IFERROR(VLOOKUP(A167,PlayerStats!$B$1:$Z$999,MATCH("xAG",PlayerStats!$B$2:$Z$2,0),0),0)</f>
        <v>0.4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0.4</v>
      </c>
      <c r="V167" s="41">
        <f t="shared" si="11"/>
        <v>13</v>
      </c>
      <c r="X167" s="42" t="str">
        <f>API!M167&amp;" "&amp;API!V167</f>
        <v>Adam Webster</v>
      </c>
      <c r="Y167" s="42">
        <f>API!AC167</f>
        <v>4</v>
      </c>
    </row>
    <row r="168" spans="1:25">
      <c r="A168" s="31" t="str">
        <f>IF([1]FINAL!A168=0,"",[1]FINAL!A168)</f>
        <v>Harry Wilson</v>
      </c>
      <c r="B168" s="31" t="str">
        <f>IF([1]FINAL!B168=0,"",[1]FINAL!B168)</f>
        <v>Wilson</v>
      </c>
      <c r="C168" s="31" t="str">
        <f>IF([1]FINAL!C168=0,"",[1]FINAL!C168)</f>
        <v>H Wilson</v>
      </c>
      <c r="D168" s="31" t="str">
        <f>IF([1]FINAL!D168=0,"",[1]FINAL!D168)</f>
        <v/>
      </c>
      <c r="E168" s="42" t="str">
        <f>[1]FINAL!M168</f>
        <v>FUL</v>
      </c>
      <c r="F168" s="43">
        <f>IFERROR(VLOOKUP($E168,Table2!$B$1:$C$21,MATCH("MP",Table2!$B$1:$C$1,0),0),"")</f>
        <v>6</v>
      </c>
      <c r="G168" s="32">
        <f>IFERROR(VLOOKUP(A168,PlayingTime!$B$1:$Z$999,MATCH("Min",PlayingTime!$B$2:$Z$2,0),0),0)</f>
        <v>422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422</v>
      </c>
      <c r="L168" s="31">
        <f>IFERROR(VLOOKUP(A168,PlayerStats!$B$1:$Z$999,MATCH("xG",PlayerStats!$B$2:$Z$2,0),0),0)</f>
        <v>0.3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0.3</v>
      </c>
      <c r="Q168" s="31">
        <f>IFERROR(VLOOKUP(A168,PlayerStats!$B$1:$Z$999,MATCH("xAG",PlayerStats!$B$2:$Z$2,0),0),0)</f>
        <v>0.4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0.4</v>
      </c>
      <c r="V168" s="41">
        <f t="shared" si="11"/>
        <v>13</v>
      </c>
      <c r="X168" s="42" t="str">
        <f>API!M168&amp;" "&amp;API!V168</f>
        <v>Danny Welbeck</v>
      </c>
      <c r="Y168" s="42">
        <f>API!AC168</f>
        <v>13</v>
      </c>
    </row>
    <row r="169" spans="1:25">
      <c r="A169" s="31" t="str">
        <f>IF([1]FINAL!A169=0,"",[1]FINAL!A169)</f>
        <v>Lewis Dunk</v>
      </c>
      <c r="B169" s="31" t="str">
        <f>IF([1]FINAL!B169=0,"",[1]FINAL!B169)</f>
        <v>Dunk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BHA</v>
      </c>
      <c r="F169" s="43">
        <f>IFERROR(VLOOKUP($E169,Table2!$B$1:$C$21,MATCH("MP",Table2!$B$1:$C$1,0),0),"")</f>
        <v>6</v>
      </c>
      <c r="G169" s="32">
        <f>IFERROR(VLOOKUP(A169,PlayingTime!$B$1:$Z$999,MATCH("Min",PlayingTime!$B$2:$Z$2,0),0),0)</f>
        <v>540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540</v>
      </c>
      <c r="L169" s="31">
        <f>IFERROR(VLOOKUP(A169,PlayerStats!$B$1:$Z$999,MATCH("xG",PlayerStats!$B$2:$Z$2,0),0),0)</f>
        <v>0.5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0.5</v>
      </c>
      <c r="Q169" s="31">
        <f>IFERROR(VLOOKUP(A169,PlayerStats!$B$1:$Z$999,MATCH("xAG",PlayerStats!$B$2:$Z$2,0),0),0)</f>
        <v>0.1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0.1</v>
      </c>
      <c r="V169" s="41">
        <f t="shared" si="11"/>
        <v>10</v>
      </c>
      <c r="X169" s="42" t="str">
        <f>API!M169&amp;" "&amp;API!V169</f>
        <v>Andi Zeqiri</v>
      </c>
      <c r="Y169" s="42">
        <f>API!AC169</f>
        <v>0</v>
      </c>
    </row>
    <row r="170" spans="1:25">
      <c r="A170" s="31" t="str">
        <f>IF([1]FINAL!A170=0,"",[1]FINAL!A170)</f>
        <v>Harrison Reed</v>
      </c>
      <c r="B170" s="31" t="str">
        <f>IF([1]FINAL!B170=0,"",[1]FINAL!B170)</f>
        <v>Reed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FUL</v>
      </c>
      <c r="F170" s="43">
        <f>IFERROR(VLOOKUP($E170,Table2!$B$1:$C$21,MATCH("MP",Table2!$B$1:$C$1,0),0),"")</f>
        <v>6</v>
      </c>
      <c r="G170" s="32">
        <f>IFERROR(VLOOKUP(A170,PlayingTime!$B$1:$Z$999,MATCH("Min",PlayingTime!$B$2:$Z$2,0),0),0)</f>
        <v>418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418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</v>
      </c>
      <c r="Q170" s="31">
        <f>IFERROR(VLOOKUP(A170,PlayerStats!$B$1:$Z$999,MATCH("xAG",PlayerStats!$B$2:$Z$2,0),0),0)</f>
        <v>0.5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0.5</v>
      </c>
      <c r="V170" s="41">
        <f t="shared" si="11"/>
        <v>16</v>
      </c>
      <c r="X170" s="42" t="str">
        <f>API!M170&amp;" "&amp;API!V170</f>
        <v>Igor Julio dos Santos de Paulo</v>
      </c>
      <c r="Y170" s="42">
        <f>API!AC170</f>
        <v>0</v>
      </c>
    </row>
    <row r="171" spans="1:25">
      <c r="A171" s="31" t="str">
        <f>IF([1]FINAL!A171=0,"",[1]FINAL!A171)</f>
        <v>Virgil van Dijk</v>
      </c>
      <c r="B171" s="31" t="str">
        <f>IF([1]FINAL!B171=0,"",[1]FINAL!B171)</f>
        <v>Virgil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LIV</v>
      </c>
      <c r="F171" s="43">
        <f>IFERROR(VLOOKUP($E171,Table2!$B$1:$C$21,MATCH("MP",Table2!$B$1:$C$1,0),0),"")</f>
        <v>6</v>
      </c>
      <c r="G171" s="32">
        <f>IFERROR(VLOOKUP(A171,PlayingTime!$B$1:$Z$999,MATCH("Min",PlayingTime!$B$2:$Z$2,0),0),0)</f>
        <v>297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297</v>
      </c>
      <c r="L171" s="31">
        <f>IFERROR(VLOOKUP(A171,PlayerStats!$B$1:$Z$999,MATCH("xG",PlayerStats!$B$2:$Z$2,0),0),0)</f>
        <v>0.5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0.5</v>
      </c>
      <c r="Q171" s="31">
        <f>IFERROR(VLOOKUP(A171,PlayerStats!$B$1:$Z$999,MATCH("xAG",PlayerStats!$B$2:$Z$2,0),0),0)</f>
        <v>0.7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0.7</v>
      </c>
      <c r="V171" s="41">
        <f t="shared" si="11"/>
        <v>9</v>
      </c>
      <c r="X171" s="42" t="str">
        <f>API!M171&amp;" "&amp;API!V171</f>
        <v>Jack Hinshelwood</v>
      </c>
      <c r="Y171" s="42">
        <f>API!AC171</f>
        <v>0</v>
      </c>
    </row>
    <row r="172" spans="1:25">
      <c r="A172" s="31" t="str">
        <f>IF([1]FINAL!A172=0,"",[1]FINAL!A172)</f>
        <v>Mykhailo Mudryk</v>
      </c>
      <c r="B172" s="31" t="str">
        <f>IF([1]FINAL!B172=0,"",[1]FINAL!B172)</f>
        <v>Mudryk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CHE</v>
      </c>
      <c r="F172" s="43">
        <f>IFERROR(VLOOKUP($E172,Table2!$B$1:$C$21,MATCH("MP",Table2!$B$1:$C$1,0),0),"")</f>
        <v>6</v>
      </c>
      <c r="G172" s="32">
        <f>IFERROR(VLOOKUP(A172,PlayingTime!$B$1:$Z$999,MATCH("Min",PlayingTime!$B$2:$Z$2,0),0),0)</f>
        <v>191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191</v>
      </c>
      <c r="L172" s="31">
        <f>IFERROR(VLOOKUP(A172,PlayerStats!$B$1:$Z$999,MATCH("xG",PlayerStats!$B$2:$Z$2,0),0),0)</f>
        <v>0.1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0.1</v>
      </c>
      <c r="Q172" s="31">
        <f>IFERROR(VLOOKUP(A172,PlayerStats!$B$1:$Z$999,MATCH("xAG",PlayerStats!$B$2:$Z$2,0),0),0)</f>
        <v>0.8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0.8</v>
      </c>
      <c r="V172" s="41">
        <f t="shared" si="11"/>
        <v>8</v>
      </c>
      <c r="X172" s="42" t="str">
        <f>API!M172&amp;" "&amp;API!V172</f>
        <v>Carlos Baleba</v>
      </c>
      <c r="Y172" s="42">
        <f>API!AC172</f>
        <v>1</v>
      </c>
    </row>
    <row r="173" spans="1:25">
      <c r="A173" s="31" t="str">
        <f>IF([1]FINAL!A173=0,"",[1]FINAL!A173)</f>
        <v>Angelo Ogbonna</v>
      </c>
      <c r="B173" s="31" t="str">
        <f>IF([1]FINAL!B173=0,"",[1]FINAL!B173)</f>
        <v>Ogbonna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WHU</v>
      </c>
      <c r="F173" s="43">
        <f>IFERROR(VLOOKUP($E173,Table2!$B$1:$C$21,MATCH("MP",Table2!$B$1:$C$1,0),0),"")</f>
        <v>6</v>
      </c>
      <c r="G173" s="32">
        <f>IFERROR(VLOOKUP(A173,PlayingTime!$B$1:$Z$999,MATCH("Min",PlayingTime!$B$2:$Z$2,0),0),0)</f>
        <v>112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112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3</v>
      </c>
      <c r="X173" s="42" t="str">
        <f>API!M173&amp;" "&amp;API!V173</f>
        <v>Anssumane Fati Vieira</v>
      </c>
      <c r="Y173" s="42">
        <f>API!AC173</f>
        <v>2</v>
      </c>
    </row>
    <row r="174" spans="1:25">
      <c r="A174" s="31" t="str">
        <f>IF([1]FINAL!A174=0,"",[1]FINAL!A174)</f>
        <v>Robin Olsen</v>
      </c>
      <c r="B174" s="31" t="str">
        <f>IF([1]FINAL!B174=0,"",[1]FINAL!B174)</f>
        <v>Olsen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AVL</v>
      </c>
      <c r="F174" s="43">
        <f>IFERROR(VLOOKUP($E174,Table2!$B$1:$C$21,MATCH("MP",Table2!$B$1:$C$1,0),0),"")</f>
        <v>6</v>
      </c>
      <c r="G174" s="32">
        <f>IFERROR(VLOOKUP(A174,PlayingTime!$B$1:$Z$999,MATCH("Min",PlayingTime!$B$2:$Z$2,0),0),0)</f>
        <v>90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90</v>
      </c>
      <c r="L174" s="31">
        <f>IFERROR(VLOOKUP(A174,PlayerStats!$B$1:$Z$999,MATCH("xG",PlayerStats!$B$2:$Z$2,0),0),0)</f>
        <v>0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</v>
      </c>
      <c r="Q174" s="31">
        <f>IFERROR(VLOOKUP(A174,PlayerStats!$B$1:$Z$999,MATCH("xAG",PlayerStats!$B$2:$Z$2,0),0),0)</f>
        <v>0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</v>
      </c>
      <c r="V174" s="41">
        <f t="shared" si="11"/>
        <v>2</v>
      </c>
      <c r="X174" s="42" t="str">
        <f>API!M174&amp;" "&amp;API!V174</f>
        <v>Enock Agyei</v>
      </c>
      <c r="Y174" s="42">
        <f>API!AC174</f>
        <v>0</v>
      </c>
    </row>
    <row r="175" spans="1:25">
      <c r="A175" s="31" t="str">
        <f>IF([1]FINAL!A175=0,"",[1]FINAL!A175)</f>
        <v>Vitalii Mykolenko</v>
      </c>
      <c r="B175" s="31" t="str">
        <f>IF([1]FINAL!B175=0,"",[1]FINAL!B175)</f>
        <v>Mykolenko</v>
      </c>
      <c r="C175" s="31" t="str">
        <f>IF([1]FINAL!C175=0,"",[1]FINAL!C175)</f>
        <v>Vitaliy Mykolenko</v>
      </c>
      <c r="D175" s="31" t="str">
        <f>IF([1]FINAL!D175=0,"",[1]FINAL!D175)</f>
        <v/>
      </c>
      <c r="E175" s="42" t="str">
        <f>[1]FINAL!M175</f>
        <v>EVE</v>
      </c>
      <c r="F175" s="43">
        <f>IFERROR(VLOOKUP($E175,Table2!$B$1:$C$21,MATCH("MP",Table2!$B$1:$C$1,0),0),"")</f>
        <v>6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180</v>
      </c>
      <c r="J175" s="32">
        <f>IFERROR(VLOOKUP(D175,PlayingTime!$B$1:$Z$999,MATCH("Min",PlayingTime!$B$2:$Z$2,0),0),0)</f>
        <v>0</v>
      </c>
      <c r="K175" s="37">
        <f t="shared" si="8"/>
        <v>180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0.2</v>
      </c>
      <c r="O175" s="31">
        <f>IFERROR(VLOOKUP(D175,PlayerStats!$B$1:$Z$999,MATCH("xG",PlayerStats!$B$2:$Z$2,0),0),0)</f>
        <v>0</v>
      </c>
      <c r="P175" s="39">
        <f t="shared" si="9"/>
        <v>0.2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4</v>
      </c>
      <c r="X175" s="42" t="str">
        <f>API!M175&amp;" "&amp;API!V175</f>
        <v>Ameen Al-Dakhil</v>
      </c>
      <c r="Y175" s="42">
        <f>API!AC175</f>
        <v>6</v>
      </c>
    </row>
    <row r="176" spans="1:25">
      <c r="A176" s="31" t="str">
        <f>IF([1]FINAL!A176=0,"",[1]FINAL!A176)</f>
        <v>Vitaly Janelt</v>
      </c>
      <c r="B176" s="31" t="str">
        <f>IF([1]FINAL!B176=0,"",[1]FINAL!B176)</f>
        <v>Janelt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BRE</v>
      </c>
      <c r="F176" s="43">
        <f>IFERROR(VLOOKUP($E176,Table2!$B$1:$C$21,MATCH("MP",Table2!$B$1:$C$1,0),0),"")</f>
        <v>6</v>
      </c>
      <c r="G176" s="32">
        <f>IFERROR(VLOOKUP(A176,PlayingTime!$B$1:$Z$999,MATCH("Min",PlayingTime!$B$2:$Z$2,0),0),0)</f>
        <v>472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472</v>
      </c>
      <c r="L176" s="31">
        <f>IFERROR(VLOOKUP(A176,PlayerStats!$B$1:$Z$999,MATCH("xG",PlayerStats!$B$2:$Z$2,0),0),0)</f>
        <v>0.3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0.3</v>
      </c>
      <c r="Q176" s="31">
        <f>IFERROR(VLOOKUP(A176,PlayerStats!$B$1:$Z$999,MATCH("xAG",PlayerStats!$B$2:$Z$2,0),0),0)</f>
        <v>0.3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0.3</v>
      </c>
      <c r="V176" s="41">
        <f t="shared" si="11"/>
        <v>16</v>
      </c>
      <c r="X176" s="42" t="str">
        <f>API!M176&amp;" "&amp;API!V176</f>
        <v>Samuel Bastien</v>
      </c>
      <c r="Y176" s="42">
        <f>API!AC176</f>
        <v>0</v>
      </c>
    </row>
    <row r="177" spans="1:25">
      <c r="A177" s="31" t="str">
        <f>IF([1]FINAL!A177=0,"",[1]FINAL!A177)</f>
        <v>Issa Diop</v>
      </c>
      <c r="B177" s="31" t="str">
        <f>IF([1]FINAL!B177=0,"",[1]FINAL!B177)</f>
        <v>Diop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FUL</v>
      </c>
      <c r="F177" s="43">
        <f>IFERROR(VLOOKUP($E177,Table2!$B$1:$C$21,MATCH("MP",Table2!$B$1:$C$1,0),0),"")</f>
        <v>6</v>
      </c>
      <c r="G177" s="32">
        <f>IFERROR(VLOOKUP(A177,PlayingTime!$B$1:$Z$999,MATCH("Min",PlayingTime!$B$2:$Z$2,0),0),0)</f>
        <v>540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540</v>
      </c>
      <c r="L177" s="31">
        <f>IFERROR(VLOOKUP(A177,PlayerStats!$B$1:$Z$999,MATCH("xG",PlayerStats!$B$2:$Z$2,0),0),0)</f>
        <v>0.1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0.1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20</v>
      </c>
      <c r="X177" s="42" t="str">
        <f>API!M177&amp;" "&amp;API!V177</f>
        <v>Manuel Benson Hedilazio</v>
      </c>
      <c r="Y177" s="42">
        <f>API!AC177</f>
        <v>3</v>
      </c>
    </row>
    <row r="178" spans="1:25">
      <c r="A178" s="31" t="str">
        <f>IF([1]FINAL!A178=0,"",[1]FINAL!A178)</f>
        <v>Moisés Caicedo Corozo</v>
      </c>
      <c r="B178" s="31" t="str">
        <f>IF([1]FINAL!B178=0,"",[1]FINAL!B178)</f>
        <v>Caicedo</v>
      </c>
      <c r="C178" s="31" t="str">
        <f>IF([1]FINAL!C178=0,"",[1]FINAL!C178)</f>
        <v>Moises Caicedo</v>
      </c>
      <c r="D178" s="31" t="str">
        <f>IF([1]FINAL!D178=0,"",[1]FINAL!D178)</f>
        <v>Moisés Caicedo</v>
      </c>
      <c r="E178" s="42" t="str">
        <f>[1]FINAL!M178</f>
        <v>CHE</v>
      </c>
      <c r="F178" s="43">
        <f>IFERROR(VLOOKUP($E178,Table2!$B$1:$C$21,MATCH("MP",Table2!$B$1:$C$1,0),0),"")</f>
        <v>6</v>
      </c>
      <c r="G178" s="32">
        <f>IFERROR(VLOOKUP(A178,PlayingTime!$B$1:$Z$999,MATCH("Min",PlayingTime!$B$2:$Z$2,0),0),0)</f>
        <v>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274</v>
      </c>
      <c r="K178" s="37">
        <f t="shared" si="8"/>
        <v>274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0.1</v>
      </c>
      <c r="P178" s="39">
        <f t="shared" si="9"/>
        <v>0.1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</v>
      </c>
      <c r="V178" s="41">
        <f t="shared" si="11"/>
        <v>8</v>
      </c>
      <c r="X178" s="42" t="str">
        <f>API!M178&amp;" "&amp;API!V178</f>
        <v>Jordan Beyer</v>
      </c>
      <c r="Y178" s="42">
        <f>API!AC178</f>
        <v>4</v>
      </c>
    </row>
    <row r="179" spans="1:25">
      <c r="A179" s="31" t="str">
        <f>IF([1]FINAL!A179=0,"",[1]FINAL!A179)</f>
        <v>Reece Burke</v>
      </c>
      <c r="B179" s="31" t="str">
        <f>IF([1]FINAL!B179=0,"",[1]FINAL!B179)</f>
        <v>Burke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LUT</v>
      </c>
      <c r="F179" s="43">
        <f>IFERROR(VLOOKUP($E179,Table2!$B$1:$C$21,MATCH("MP",Table2!$B$1:$C$1,0),0),"")</f>
        <v>5</v>
      </c>
      <c r="G179" s="32">
        <f>IFERROR(VLOOKUP(A179,PlayingTime!$B$1:$Z$999,MATCH("Min",PlayingTime!$B$2:$Z$2,0),0),0)</f>
        <v>336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336</v>
      </c>
      <c r="L179" s="31">
        <f>IFERROR(VLOOKUP(A179,PlayerStats!$B$1:$Z$999,MATCH("xG",PlayerStats!$B$2:$Z$2,0),0),0)</f>
        <v>0.3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0.3</v>
      </c>
      <c r="Q179" s="31">
        <f>IFERROR(VLOOKUP(A179,PlayerStats!$B$1:$Z$999,MATCH("xAG",PlayerStats!$B$2:$Z$2,0),0),0)</f>
        <v>0.2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0.2</v>
      </c>
      <c r="V179" s="41">
        <f t="shared" si="11"/>
        <v>6</v>
      </c>
      <c r="X179" s="42" t="str">
        <f>API!M179&amp;" "&amp;API!V179</f>
        <v>Josh Brownhill</v>
      </c>
      <c r="Y179" s="42">
        <f>API!AC179</f>
        <v>10</v>
      </c>
    </row>
    <row r="180" spans="1:25">
      <c r="A180" s="31" t="str">
        <f>IF([1]FINAL!A180=0,"",[1]FINAL!A180)</f>
        <v>Ryan Christie</v>
      </c>
      <c r="B180" s="31" t="str">
        <f>IF([1]FINAL!B180=0,"",[1]FINAL!B180)</f>
        <v>Christie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BOU</v>
      </c>
      <c r="F180" s="43">
        <f>IFERROR(VLOOKUP($E180,Table2!$B$1:$C$21,MATCH("MP",Table2!$B$1:$C$1,0),0),"")</f>
        <v>6</v>
      </c>
      <c r="G180" s="32">
        <f>IFERROR(VLOOKUP(A180,PlayingTime!$B$1:$Z$999,MATCH("Min",PlayingTime!$B$2:$Z$2,0),0),0)</f>
        <v>442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442</v>
      </c>
      <c r="L180" s="31">
        <f>IFERROR(VLOOKUP(A180,PlayerStats!$B$1:$Z$999,MATCH("xG",PlayerStats!$B$2:$Z$2,0),0),0)</f>
        <v>0.3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0.3</v>
      </c>
      <c r="Q180" s="31">
        <f>IFERROR(VLOOKUP(A180,PlayerStats!$B$1:$Z$999,MATCH("xAG",PlayerStats!$B$2:$Z$2,0),0),0)</f>
        <v>1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1</v>
      </c>
      <c r="V180" s="41">
        <f t="shared" si="11"/>
        <v>15</v>
      </c>
      <c r="X180" s="42" t="str">
        <f>API!M180&amp;" "&amp;API!V180</f>
        <v>Darko Churlinov</v>
      </c>
      <c r="Y180" s="42">
        <f>API!AC180</f>
        <v>0</v>
      </c>
    </row>
    <row r="181" spans="1:25">
      <c r="A181" s="31" t="str">
        <f>IF([1]FINAL!A181=0,"",[1]FINAL!A181)</f>
        <v>Mason Mount</v>
      </c>
      <c r="B181" s="31" t="str">
        <f>IF([1]FINAL!B181=0,"",[1]FINAL!B181)</f>
        <v>Mount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MUN</v>
      </c>
      <c r="F181" s="43">
        <f>IFERROR(VLOOKUP($E181,Table2!$B$1:$C$21,MATCH("MP",Table2!$B$1:$C$1,0),0),"")</f>
        <v>6</v>
      </c>
      <c r="G181" s="32">
        <f>IFERROR(VLOOKUP(A181,PlayingTime!$B$1:$Z$999,MATCH("Min",PlayingTime!$B$2:$Z$2,0),0),0)</f>
        <v>151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151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5</v>
      </c>
      <c r="X181" s="42" t="str">
        <f>API!M181&amp;" "&amp;API!V181</f>
        <v>Jack Cork</v>
      </c>
      <c r="Y181" s="42">
        <f>API!AC181</f>
        <v>1</v>
      </c>
    </row>
    <row r="182" spans="1:25">
      <c r="A182" s="31" t="str">
        <f>IF([1]FINAL!A182=0,"",[1]FINAL!A182)</f>
        <v>Marcos Senesi</v>
      </c>
      <c r="B182" s="31" t="str">
        <f>IF([1]FINAL!B182=0,"",[1]FINAL!B182)</f>
        <v>Senesi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BOU</v>
      </c>
      <c r="F182" s="43">
        <f>IFERROR(VLOOKUP($E182,Table2!$B$1:$C$21,MATCH("MP",Table2!$B$1:$C$1,0),0),"")</f>
        <v>6</v>
      </c>
      <c r="G182" s="32">
        <f>IFERROR(VLOOKUP(A182,PlayingTime!$B$1:$Z$999,MATCH("Min",PlayingTime!$B$2:$Z$2,0),0),0)</f>
        <v>257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257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0.2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0.2</v>
      </c>
      <c r="V182" s="41">
        <f t="shared" si="11"/>
        <v>7</v>
      </c>
      <c r="X182" s="42" t="str">
        <f>API!M182&amp;" "&amp;API!V182</f>
        <v>Dara Costelloe</v>
      </c>
      <c r="Y182" s="42">
        <f>API!AC182</f>
        <v>0</v>
      </c>
    </row>
    <row r="183" spans="1:25">
      <c r="A183" s="31" t="str">
        <f>IF([1]FINAL!A183=0,"",[1]FINAL!A183)</f>
        <v>Aaron Hickey</v>
      </c>
      <c r="B183" s="31" t="str">
        <f>IF([1]FINAL!B183=0,"",[1]FINAL!B183)</f>
        <v>Hickey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BRE</v>
      </c>
      <c r="F183" s="43">
        <f>IFERROR(VLOOKUP($E183,Table2!$B$1:$C$21,MATCH("MP",Table2!$B$1:$C$1,0),0),"")</f>
        <v>6</v>
      </c>
      <c r="G183" s="32">
        <f>IFERROR(VLOOKUP(A183,PlayingTime!$B$1:$Z$999,MATCH("Min",PlayingTime!$B$2:$Z$2,0),0),0)</f>
        <v>472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472</v>
      </c>
      <c r="L183" s="31">
        <f>IFERROR(VLOOKUP(A183,PlayerStats!$B$1:$Z$999,MATCH("xG",PlayerStats!$B$2:$Z$2,0),0),0)</f>
        <v>0.2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0.2</v>
      </c>
      <c r="Q183" s="31">
        <f>IFERROR(VLOOKUP(A183,PlayerStats!$B$1:$Z$999,MATCH("xAG",PlayerStats!$B$2:$Z$2,0),0),0)</f>
        <v>0.1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0.1</v>
      </c>
      <c r="V183" s="41">
        <f t="shared" si="11"/>
        <v>10</v>
      </c>
      <c r="X183" s="42" t="str">
        <f>API!M183&amp;" "&amp;API!V183</f>
        <v>Josh Cullen</v>
      </c>
      <c r="Y183" s="42">
        <f>API!AC183</f>
        <v>11</v>
      </c>
    </row>
    <row r="184" spans="1:25">
      <c r="A184" s="31" t="str">
        <f>IF([1]FINAL!A184=0,"",[1]FINAL!A184)</f>
        <v>Thomas Partey</v>
      </c>
      <c r="B184" s="31" t="str">
        <f>IF([1]FINAL!B184=0,"",[1]FINAL!B184)</f>
        <v>Thomas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ARS</v>
      </c>
      <c r="F184" s="43">
        <f>IFERROR(VLOOKUP($E184,Table2!$B$1:$C$21,MATCH("MP",Table2!$B$1:$C$1,0),0),"")</f>
        <v>6</v>
      </c>
      <c r="G184" s="32">
        <f>IFERROR(VLOOKUP(A184,PlayingTime!$B$1:$Z$999,MATCH("Min",PlayingTime!$B$2:$Z$2,0),0),0)</f>
        <v>235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235</v>
      </c>
      <c r="L184" s="31">
        <f>IFERROR(VLOOKUP(A184,PlayerStats!$B$1:$Z$999,MATCH("xG",PlayerStats!$B$2:$Z$2,0),0),0)</f>
        <v>0.1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0.1</v>
      </c>
      <c r="Q184" s="31">
        <f>IFERROR(VLOOKUP(A184,PlayerStats!$B$1:$Z$999,MATCH("xAG",PlayerStats!$B$2:$Z$2,0),0),0)</f>
        <v>0.1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0.1</v>
      </c>
      <c r="V184" s="41">
        <f t="shared" si="11"/>
        <v>6</v>
      </c>
      <c r="X184" s="42" t="str">
        <f>API!M184&amp;" "&amp;API!V184</f>
        <v>CJ Egan-Riley</v>
      </c>
      <c r="Y184" s="42">
        <f>API!AC184</f>
        <v>0</v>
      </c>
    </row>
    <row r="185" spans="1:25">
      <c r="A185" s="31" t="str">
        <f>IF([1]FINAL!A185=0,"",[1]FINAL!A185)</f>
        <v>Carney Chukwuemeka</v>
      </c>
      <c r="B185" s="31" t="str">
        <f>IF([1]FINAL!B185=0,"",[1]FINAL!B185)</f>
        <v>Chukwuemeka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CHE</v>
      </c>
      <c r="F185" s="43">
        <f>IFERROR(VLOOKUP($E185,Table2!$B$1:$C$21,MATCH("MP",Table2!$B$1:$C$1,0),0),"")</f>
        <v>6</v>
      </c>
      <c r="G185" s="32">
        <f>IFERROR(VLOOKUP(A185,PlayingTime!$B$1:$Z$999,MATCH("Min",PlayingTime!$B$2:$Z$2,0),0),0)</f>
        <v>125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125</v>
      </c>
      <c r="L185" s="31">
        <f>IFERROR(VLOOKUP(A185,PlayerStats!$B$1:$Z$999,MATCH("xG",PlayerStats!$B$2:$Z$2,0),0),0)</f>
        <v>0.1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0.1</v>
      </c>
      <c r="Q185" s="31">
        <f>IFERROR(VLOOKUP(A185,PlayerStats!$B$1:$Z$999,MATCH("xAG",PlayerStats!$B$2:$Z$2,0),0),0)</f>
        <v>0.1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0.1</v>
      </c>
      <c r="V185" s="41">
        <f t="shared" si="11"/>
        <v>6</v>
      </c>
      <c r="X185" s="42" t="str">
        <f>API!M185&amp;" "&amp;API!V185</f>
        <v>Hjalmar Ekdal</v>
      </c>
      <c r="Y185" s="42">
        <f>API!AC185</f>
        <v>0</v>
      </c>
    </row>
    <row r="186" spans="1:25">
      <c r="A186" s="31" t="str">
        <f>IF([1]FINAL!A186=0,"",[1]FINAL!A186)</f>
        <v>Lewis Cook</v>
      </c>
      <c r="B186" s="31" t="str">
        <f>IF([1]FINAL!B186=0,"",[1]FINAL!B186)</f>
        <v>L.Cook</v>
      </c>
      <c r="C186" s="31" t="str">
        <f>IF([1]FINAL!C186=0,"",[1]FINAL!C186)</f>
        <v>L Cook</v>
      </c>
      <c r="D186" s="31" t="str">
        <f>IF([1]FINAL!D186=0,"",[1]FINAL!D186)</f>
        <v/>
      </c>
      <c r="E186" s="42" t="str">
        <f>[1]FINAL!M186</f>
        <v>BOU</v>
      </c>
      <c r="F186" s="43">
        <f>IFERROR(VLOOKUP($E186,Table2!$B$1:$C$21,MATCH("MP",Table2!$B$1:$C$1,0),0),"")</f>
        <v>6</v>
      </c>
      <c r="G186" s="32">
        <f>IFERROR(VLOOKUP(A186,PlayingTime!$B$1:$Z$999,MATCH("Min",PlayingTime!$B$2:$Z$2,0),0),0)</f>
        <v>315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315</v>
      </c>
      <c r="L186" s="31">
        <f>IFERROR(VLOOKUP(A186,PlayerStats!$B$1:$Z$999,MATCH("xG",PlayerStats!$B$2:$Z$2,0),0),0)</f>
        <v>0.1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0.1</v>
      </c>
      <c r="Q186" s="31">
        <f>IFERROR(VLOOKUP(A186,PlayerStats!$B$1:$Z$999,MATCH("xAG",PlayerStats!$B$2:$Z$2,0),0),0)</f>
        <v>0.2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0.2</v>
      </c>
      <c r="V186" s="41">
        <f t="shared" si="11"/>
        <v>8</v>
      </c>
      <c r="X186" s="42" t="str">
        <f>API!M186&amp;" "&amp;API!V186</f>
        <v>Lyle Foster</v>
      </c>
      <c r="Y186" s="42">
        <f>API!AC186</f>
        <v>17</v>
      </c>
    </row>
    <row r="187" spans="1:25">
      <c r="A187" s="31" t="str">
        <f>IF([1]FINAL!A187=0,"",[1]FINAL!A187)</f>
        <v>Diogo Dalot Teixeira</v>
      </c>
      <c r="B187" s="31" t="str">
        <f>IF([1]FINAL!B187=0,"",[1]FINAL!B187)</f>
        <v>Dalot</v>
      </c>
      <c r="C187" s="31" t="str">
        <f>IF([1]FINAL!C187=0,"",[1]FINAL!C187)</f>
        <v>Diogo Dalot</v>
      </c>
      <c r="D187" s="31" t="str">
        <f>IF([1]FINAL!D187=0,"",[1]FINAL!D187)</f>
        <v/>
      </c>
      <c r="E187" s="42" t="str">
        <f>[1]FINAL!M187</f>
        <v>MUN</v>
      </c>
      <c r="F187" s="43">
        <f>IFERROR(VLOOKUP($E187,Table2!$B$1:$C$21,MATCH("MP",Table2!$B$1:$C$1,0),0),"")</f>
        <v>6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385</v>
      </c>
      <c r="J187" s="32">
        <f>IFERROR(VLOOKUP(D187,PlayingTime!$B$1:$Z$999,MATCH("Min",PlayingTime!$B$2:$Z$2,0),0),0)</f>
        <v>0</v>
      </c>
      <c r="K187" s="37">
        <f t="shared" si="8"/>
        <v>385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0.2</v>
      </c>
      <c r="T187" s="31">
        <f>IFERROR(VLOOKUP(D187,PlayerStats!$B$1:$Z$999,MATCH("xAG",PlayerStats!$B$2:$Z$2,0),0),0)</f>
        <v>0</v>
      </c>
      <c r="U187" s="39">
        <f t="shared" si="10"/>
        <v>0.2</v>
      </c>
      <c r="V187" s="41">
        <f t="shared" si="11"/>
        <v>10</v>
      </c>
      <c r="X187" s="42" t="str">
        <f>API!M187&amp;" "&amp;API!V187</f>
        <v>Denis Franchi</v>
      </c>
      <c r="Y187" s="42">
        <f>API!AC187</f>
        <v>0</v>
      </c>
    </row>
    <row r="188" spans="1:25">
      <c r="A188" s="31" t="str">
        <f>IF([1]FINAL!A188=0,"",[1]FINAL!A188)</f>
        <v>Anthony Martial</v>
      </c>
      <c r="B188" s="31" t="str">
        <f>IF([1]FINAL!B188=0,"",[1]FINAL!B188)</f>
        <v>Martial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MUN</v>
      </c>
      <c r="F188" s="43">
        <f>IFERROR(VLOOKUP($E188,Table2!$B$1:$C$21,MATCH("MP",Table2!$B$1:$C$1,0),0),"")</f>
        <v>6</v>
      </c>
      <c r="G188" s="32">
        <f>IFERROR(VLOOKUP(A188,PlayingTime!$B$1:$Z$999,MATCH("Min",PlayingTime!$B$2:$Z$2,0),0),0)</f>
        <v>158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158</v>
      </c>
      <c r="L188" s="31">
        <f>IFERROR(VLOOKUP(A188,PlayerStats!$B$1:$Z$999,MATCH("xG",PlayerStats!$B$2:$Z$2,0),0),0)</f>
        <v>0.1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0.1</v>
      </c>
      <c r="Q188" s="31">
        <f>IFERROR(VLOOKUP(A188,PlayerStats!$B$1:$Z$999,MATCH("xAG",PlayerStats!$B$2:$Z$2,0),0),0)</f>
        <v>0.1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0.1</v>
      </c>
      <c r="V188" s="41">
        <f t="shared" si="11"/>
        <v>5</v>
      </c>
      <c r="X188" s="42" t="str">
        <f>API!M188&amp;" "&amp;API!V188</f>
        <v>Jóhann Berg Gudmundsson</v>
      </c>
      <c r="Y188" s="42">
        <f>API!AC188</f>
        <v>7</v>
      </c>
    </row>
    <row r="189" spans="1:25">
      <c r="A189" s="31" t="str">
        <f>IF([1]FINAL!A189=0,"",[1]FINAL!A189)</f>
        <v>Ashley Young</v>
      </c>
      <c r="B189" s="31" t="str">
        <f>IF([1]FINAL!B189=0,"",[1]FINAL!B189)</f>
        <v>Young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EVE</v>
      </c>
      <c r="F189" s="43">
        <f>IFERROR(VLOOKUP($E189,Table2!$B$1:$C$21,MATCH("MP",Table2!$B$1:$C$1,0),0),"")</f>
        <v>6</v>
      </c>
      <c r="G189" s="32">
        <f>IFERROR(VLOOKUP(A189,PlayingTime!$B$1:$Z$999,MATCH("Min",PlayingTime!$B$2:$Z$2,0),0),0)</f>
        <v>536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536</v>
      </c>
      <c r="L189" s="31">
        <f>IFERROR(VLOOKUP(A189,PlayerStats!$B$1:$Z$999,MATCH("xG",PlayerStats!$B$2:$Z$2,0),0),0)</f>
        <v>0.1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0.1</v>
      </c>
      <c r="Q189" s="31">
        <f>IFERROR(VLOOKUP(A189,PlayerStats!$B$1:$Z$999,MATCH("xAG",PlayerStats!$B$2:$Z$2,0),0),0)</f>
        <v>0.4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0.4</v>
      </c>
      <c r="V189" s="41">
        <f t="shared" si="11"/>
        <v>7</v>
      </c>
      <c r="X189" s="42" t="str">
        <f>API!M189&amp;" "&amp;API!V189</f>
        <v>Luke McNally</v>
      </c>
      <c r="Y189" s="42">
        <f>API!AC189</f>
        <v>0</v>
      </c>
    </row>
    <row r="190" spans="1:25">
      <c r="A190" s="31" t="str">
        <f>IF([1]FINAL!A190=0,"",[1]FINAL!A190)</f>
        <v>Yves Bissouma</v>
      </c>
      <c r="B190" s="31" t="str">
        <f>IF([1]FINAL!B190=0,"",[1]FINAL!B190)</f>
        <v>Bissouma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TOT</v>
      </c>
      <c r="F190" s="43">
        <f>IFERROR(VLOOKUP($E190,Table2!$B$1:$C$21,MATCH("MP",Table2!$B$1:$C$1,0),0),"")</f>
        <v>6</v>
      </c>
      <c r="G190" s="32">
        <f>IFERROR(VLOOKUP(A190,PlayingTime!$B$1:$Z$999,MATCH("Min",PlayingTime!$B$2:$Z$2,0),0),0)</f>
        <v>523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523</v>
      </c>
      <c r="L190" s="31">
        <f>IFERROR(VLOOKUP(A190,PlayerStats!$B$1:$Z$999,MATCH("xG",PlayerStats!$B$2:$Z$2,0),0),0)</f>
        <v>0.7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0.7</v>
      </c>
      <c r="Q190" s="31">
        <f>IFERROR(VLOOKUP(A190,PlayerStats!$B$1:$Z$999,MATCH("xAG",PlayerStats!$B$2:$Z$2,0),0),0)</f>
        <v>0.3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0.3</v>
      </c>
      <c r="V190" s="41">
        <f t="shared" si="11"/>
        <v>11</v>
      </c>
      <c r="X190" s="42" t="str">
        <f>API!M190&amp;" "&amp;API!V190</f>
        <v>Arijanet Muric</v>
      </c>
      <c r="Y190" s="42">
        <f>API!AC190</f>
        <v>0</v>
      </c>
    </row>
    <row r="191" spans="1:25">
      <c r="A191" s="31" t="str">
        <f>IF([1]FINAL!A191=0,"",[1]FINAL!A191)</f>
        <v>Adam Lallana</v>
      </c>
      <c r="B191" s="31" t="str">
        <f>IF([1]FINAL!B191=0,"",[1]FINAL!B191)</f>
        <v>Lallana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BHA</v>
      </c>
      <c r="F191" s="43">
        <f>IFERROR(VLOOKUP($E191,Table2!$B$1:$C$21,MATCH("MP",Table2!$B$1:$C$1,0),0),"")</f>
        <v>6</v>
      </c>
      <c r="G191" s="32">
        <f>IFERROR(VLOOKUP(A191,PlayingTime!$B$1:$Z$999,MATCH("Min",PlayingTime!$B$2:$Z$2,0),0),0)</f>
        <v>114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114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0.1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0.1</v>
      </c>
      <c r="V191" s="41">
        <f t="shared" si="11"/>
        <v>5</v>
      </c>
      <c r="X191" s="42" t="str">
        <f>API!M191&amp;" "&amp;API!V191</f>
        <v>Dara O'Shea</v>
      </c>
      <c r="Y191" s="42">
        <f>API!AC191</f>
        <v>2</v>
      </c>
    </row>
    <row r="192" spans="1:25">
      <c r="A192" s="31" t="str">
        <f>IF([1]FINAL!A192=0,"",[1]FINAL!A192)</f>
        <v>Raúl Jiménez</v>
      </c>
      <c r="B192" s="31" t="str">
        <f>IF([1]FINAL!B192=0,"",[1]FINAL!B192)</f>
        <v>Raúl</v>
      </c>
      <c r="C192" s="31" t="str">
        <f>IF([1]FINAL!C192=0,"",[1]FINAL!C192)</f>
        <v>Jimenez</v>
      </c>
      <c r="D192" s="31" t="str">
        <f>IF([1]FINAL!D192=0,"",[1]FINAL!D192)</f>
        <v>Raul Jimenez</v>
      </c>
      <c r="E192" s="42" t="str">
        <f>[1]FINAL!M192</f>
        <v>FUL</v>
      </c>
      <c r="F192" s="43">
        <f>IFERROR(VLOOKUP($E192,Table2!$B$1:$C$21,MATCH("MP",Table2!$B$1:$C$1,0),0),"")</f>
        <v>6</v>
      </c>
      <c r="G192" s="32">
        <f>IFERROR(VLOOKUP(A192,PlayingTime!$B$1:$Z$999,MATCH("Min",PlayingTime!$B$2:$Z$2,0),0),0)</f>
        <v>451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451</v>
      </c>
      <c r="L192" s="31">
        <f>IFERROR(VLOOKUP(A192,PlayerStats!$B$1:$Z$999,MATCH("xG",PlayerStats!$B$2:$Z$2,0),0),0)</f>
        <v>0.6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0.6</v>
      </c>
      <c r="Q192" s="31">
        <f>IFERROR(VLOOKUP(A192,PlayerStats!$B$1:$Z$999,MATCH("xAG",PlayerStats!$B$2:$Z$2,0),0),0)</f>
        <v>0.7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0.7</v>
      </c>
      <c r="V192" s="41">
        <f t="shared" si="11"/>
        <v>10</v>
      </c>
      <c r="X192" s="42" t="str">
        <f>API!M192&amp;" "&amp;API!V192</f>
        <v>Michael Obafemi</v>
      </c>
      <c r="Y192" s="42">
        <f>API!AC192</f>
        <v>0</v>
      </c>
    </row>
    <row r="193" spans="1:25">
      <c r="A193" s="31" t="str">
        <f>IF([1]FINAL!A193=0,"",[1]FINAL!A193)</f>
        <v>Boubacar Kamara</v>
      </c>
      <c r="B193" s="31" t="str">
        <f>IF([1]FINAL!B193=0,"",[1]FINAL!B193)</f>
        <v>Kamara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AVL</v>
      </c>
      <c r="F193" s="43">
        <f>IFERROR(VLOOKUP($E193,Table2!$B$1:$C$21,MATCH("MP",Table2!$B$1:$C$1,0),0),"")</f>
        <v>6</v>
      </c>
      <c r="G193" s="32">
        <f>IFERROR(VLOOKUP(A193,PlayingTime!$B$1:$Z$999,MATCH("Min",PlayingTime!$B$2:$Z$2,0),0),0)</f>
        <v>506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506</v>
      </c>
      <c r="L193" s="31">
        <f>IFERROR(VLOOKUP(A193,PlayerStats!$B$1:$Z$999,MATCH("xG",PlayerStats!$B$2:$Z$2,0),0),0)</f>
        <v>0.1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0.1</v>
      </c>
      <c r="Q193" s="31">
        <f>IFERROR(VLOOKUP(A193,PlayerStats!$B$1:$Z$999,MATCH("xAG",PlayerStats!$B$2:$Z$2,0),0),0)</f>
        <v>0.7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0.7</v>
      </c>
      <c r="V193" s="41">
        <f t="shared" si="11"/>
        <v>13</v>
      </c>
      <c r="X193" s="42" t="str">
        <f>API!M193&amp;" "&amp;API!V193</f>
        <v>Bailey Peacock-Farrell</v>
      </c>
      <c r="Y193" s="42">
        <f>API!AC193</f>
        <v>0</v>
      </c>
    </row>
    <row r="194" spans="1:25">
      <c r="A194" s="31" t="str">
        <f>IF([1]FINAL!A194=0,"",[1]FINAL!A194)</f>
        <v>Jordan Pickford</v>
      </c>
      <c r="B194" s="31" t="str">
        <f>IF([1]FINAL!B194=0,"",[1]FINAL!B194)</f>
        <v>Pickford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EVE</v>
      </c>
      <c r="F194" s="43">
        <f>IFERROR(VLOOKUP($E194,Table2!$B$1:$C$21,MATCH("MP",Table2!$B$1:$C$1,0),0),"")</f>
        <v>6</v>
      </c>
      <c r="G194" s="32">
        <f>IFERROR(VLOOKUP(A194,PlayingTime!$B$1:$Z$999,MATCH("Min",PlayingTime!$B$2:$Z$2,0),0),0)</f>
        <v>540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540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10</v>
      </c>
      <c r="X194" s="42" t="str">
        <f>API!M194&amp;" "&amp;API!V194</f>
        <v>Connor Roberts</v>
      </c>
      <c r="Y194" s="42">
        <f>API!AC194</f>
        <v>5</v>
      </c>
    </row>
    <row r="195" spans="1:25">
      <c r="A195" s="31" t="str">
        <f>IF([1]FINAL!A195=0,"",[1]FINAL!A195)</f>
        <v>Craig Dawson</v>
      </c>
      <c r="B195" s="31" t="str">
        <f>IF([1]FINAL!B195=0,"",[1]FINAL!B195)</f>
        <v>Dawson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WOL</v>
      </c>
      <c r="F195" s="43">
        <f>IFERROR(VLOOKUP($E195,Table2!$B$1:$C$21,MATCH("MP",Table2!$B$1:$C$1,0),0),"")</f>
        <v>6</v>
      </c>
      <c r="G195" s="32">
        <f>IFERROR(VLOOKUP(A195,PlayingTime!$B$1:$Z$999,MATCH("Min",PlayingTime!$B$2:$Z$2,0),0),0)</f>
        <v>520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520</v>
      </c>
      <c r="L195" s="31">
        <f>IFERROR(VLOOKUP(A195,PlayerStats!$B$1:$Z$999,MATCH("xG",PlayerStats!$B$2:$Z$2,0),0),0)</f>
        <v>0.4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0.4</v>
      </c>
      <c r="Q195" s="31">
        <f>IFERROR(VLOOKUP(A195,PlayerStats!$B$1:$Z$999,MATCH("xAG",PlayerStats!$B$2:$Z$2,0),0),0)</f>
        <v>0.1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0.1</v>
      </c>
      <c r="V195" s="41">
        <f t="shared" ref="V195:V258" si="15">IFERROR(VLOOKUP(A195,$X$1:$Y$1000,MATCH("total_points",$X$1:$Y$1,0),0),"")</f>
        <v>10</v>
      </c>
      <c r="X195" s="42" t="str">
        <f>API!M195&amp;" "&amp;API!V195</f>
        <v>Jay Rodriguez</v>
      </c>
      <c r="Y195" s="42">
        <f>API!AC195</f>
        <v>2</v>
      </c>
    </row>
    <row r="196" spans="1:25">
      <c r="A196" s="31" t="str">
        <f>IF([1]FINAL!A196=0,"",[1]FINAL!A196)</f>
        <v>Victor Lindelöf</v>
      </c>
      <c r="B196" s="31" t="str">
        <f>IF([1]FINAL!B196=0,"",[1]FINAL!B196)</f>
        <v>Lindelof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MUN</v>
      </c>
      <c r="F196" s="43">
        <f>IFERROR(VLOOKUP($E196,Table2!$B$1:$C$21,MATCH("MP",Table2!$B$1:$C$1,0),0),"")</f>
        <v>6</v>
      </c>
      <c r="G196" s="32">
        <f>IFERROR(VLOOKUP(A196,PlayingTime!$B$1:$Z$999,MATCH("Min",PlayingTime!$B$2:$Z$2,0),0),0)</f>
        <v>353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353</v>
      </c>
      <c r="L196" s="31">
        <f>IFERROR(VLOOKUP(A196,PlayerStats!$B$1:$Z$999,MATCH("xG",PlayerStats!$B$2:$Z$2,0),0),0)</f>
        <v>0.1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0.1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10</v>
      </c>
      <c r="X196" s="42" t="str">
        <f>API!M196&amp;" "&amp;API!V196</f>
        <v>Charlie Taylor</v>
      </c>
      <c r="Y196" s="42">
        <f>API!AC196</f>
        <v>4</v>
      </c>
    </row>
    <row r="197" spans="1:25">
      <c r="A197" s="31" t="str">
        <f>IF([1]FINAL!A197=0,"",[1]FINAL!A197)</f>
        <v>Joelinton Cássio Apolinário de Lira</v>
      </c>
      <c r="B197" s="31" t="str">
        <f>IF([1]FINAL!B197=0,"",[1]FINAL!B197)</f>
        <v>Joelinton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NEW</v>
      </c>
      <c r="F197" s="43">
        <f>IFERROR(VLOOKUP($E197,Table2!$B$1:$C$21,MATCH("MP",Table2!$B$1:$C$1,0),0),"")</f>
        <v>6</v>
      </c>
      <c r="G197" s="32">
        <f>IFERROR(VLOOKUP(A197,PlayingTime!$B$1:$Z$999,MATCH("Min",PlayingTime!$B$2:$Z$2,0),0),0)</f>
        <v>0</v>
      </c>
      <c r="H197" s="32">
        <f>IFERROR(VLOOKUP(B197,PlayingTime!$B$1:$Z$999,MATCH("Min",PlayingTime!$B$2:$Z$2,0),0),0)</f>
        <v>284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284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0.3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0.3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0.3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0.3</v>
      </c>
      <c r="V197" s="41">
        <f t="shared" si="15"/>
        <v>5</v>
      </c>
      <c r="X197" s="42" t="str">
        <f>API!M197&amp;" "&amp;API!V197</f>
        <v>Bobby Thomas</v>
      </c>
      <c r="Y197" s="42">
        <f>API!AC197</f>
        <v>0</v>
      </c>
    </row>
    <row r="198" spans="1:25">
      <c r="A198" s="31" t="str">
        <f>IF([1]FINAL!A198=0,"",[1]FINAL!A198)</f>
        <v>Kenny Tete</v>
      </c>
      <c r="B198" s="31" t="str">
        <f>IF([1]FINAL!B198=0,"",[1]FINAL!B198)</f>
        <v>Tete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FUL</v>
      </c>
      <c r="F198" s="43">
        <f>IFERROR(VLOOKUP($E198,Table2!$B$1:$C$21,MATCH("MP",Table2!$B$1:$C$1,0),0),"")</f>
        <v>6</v>
      </c>
      <c r="G198" s="32">
        <f>IFERROR(VLOOKUP(A198,PlayingTime!$B$1:$Z$999,MATCH("Min",PlayingTime!$B$2:$Z$2,0),0),0)</f>
        <v>427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427</v>
      </c>
      <c r="L198" s="31">
        <f>IFERROR(VLOOKUP(A198,PlayerStats!$B$1:$Z$999,MATCH("xG",PlayerStats!$B$2:$Z$2,0),0),0)</f>
        <v>0.2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0.2</v>
      </c>
      <c r="Q198" s="31">
        <f>IFERROR(VLOOKUP(A198,PlayerStats!$B$1:$Z$999,MATCH("xAG",PlayerStats!$B$2:$Z$2,0),0),0)</f>
        <v>0.1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0.1</v>
      </c>
      <c r="V198" s="41">
        <f t="shared" si="15"/>
        <v>12</v>
      </c>
      <c r="X198" s="42" t="str">
        <f>API!M198&amp;" "&amp;API!V198</f>
        <v>Scott Twine</v>
      </c>
      <c r="Y198" s="42">
        <f>API!AC198</f>
        <v>0</v>
      </c>
    </row>
    <row r="199" spans="1:25">
      <c r="A199" s="31" t="str">
        <f>IF([1]FINAL!A199=0,"",[1]FINAL!A199)</f>
        <v>Cheick Doucouré</v>
      </c>
      <c r="B199" s="31" t="str">
        <f>IF([1]FINAL!B199=0,"",[1]FINAL!B199)</f>
        <v>C.Doucouré</v>
      </c>
      <c r="C199" s="31" t="str">
        <f>IF([1]FINAL!C199=0,"",[1]FINAL!C199)</f>
        <v>C.Doucoure</v>
      </c>
      <c r="D199" s="31" t="str">
        <f>IF([1]FINAL!D199=0,"",[1]FINAL!D199)</f>
        <v>Abdoulaye Doucoure</v>
      </c>
      <c r="E199" s="42" t="str">
        <f>[1]FINAL!M199</f>
        <v>CRY</v>
      </c>
      <c r="F199" s="43">
        <f>IFERROR(VLOOKUP($E199,Table2!$B$1:$C$21,MATCH("MP",Table2!$B$1:$C$1,0),0),"")</f>
        <v>6</v>
      </c>
      <c r="G199" s="32">
        <f>IFERROR(VLOOKUP(A199,PlayingTime!$B$1:$Z$999,MATCH("Min",PlayingTime!$B$2:$Z$2,0),0),0)</f>
        <v>539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539</v>
      </c>
      <c r="L199" s="31">
        <f>IFERROR(VLOOKUP(A199,PlayerStats!$B$1:$Z$999,MATCH("xG",PlayerStats!$B$2:$Z$2,0),0),0)</f>
        <v>0.1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0.1</v>
      </c>
      <c r="Q199" s="31">
        <f>IFERROR(VLOOKUP(A199,PlayerStats!$B$1:$Z$999,MATCH("xAG",PlayerStats!$B$2:$Z$2,0),0),0)</f>
        <v>0.4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0.4</v>
      </c>
      <c r="V199" s="41">
        <f t="shared" si="15"/>
        <v>12</v>
      </c>
      <c r="X199" s="42" t="str">
        <f>API!M199&amp;" "&amp;API!V199</f>
        <v>Lawrence Vigouroux</v>
      </c>
      <c r="Y199" s="42">
        <f>API!AC199</f>
        <v>0</v>
      </c>
    </row>
    <row r="200" spans="1:25">
      <c r="A200" s="31" t="str">
        <f>IF([1]FINAL!A200=0,"",[1]FINAL!A200)</f>
        <v>Chris Richards</v>
      </c>
      <c r="B200" s="31" t="str">
        <f>IF([1]FINAL!B200=0,"",[1]FINAL!B200)</f>
        <v>C.Richards</v>
      </c>
      <c r="C200" s="31" t="str">
        <f>IF([1]FINAL!C200=0,"",[1]FINAL!C200)</f>
        <v>C Richards</v>
      </c>
      <c r="D200" s="31" t="str">
        <f>IF([1]FINAL!D200=0,"",[1]FINAL!D200)</f>
        <v/>
      </c>
      <c r="E200" s="42" t="str">
        <f>[1]FINAL!M200</f>
        <v>CRY</v>
      </c>
      <c r="F200" s="43">
        <f>IFERROR(VLOOKUP($E200,Table2!$B$1:$C$21,MATCH("MP",Table2!$B$1:$C$1,0),0),"")</f>
        <v>6</v>
      </c>
      <c r="G200" s="32">
        <f>IFERROR(VLOOKUP(A200,PlayingTime!$B$1:$Z$999,MATCH("Min",PlayingTime!$B$2:$Z$2,0),0),0)</f>
        <v>90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90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1</v>
      </c>
      <c r="X200" s="42" t="str">
        <f>API!M200&amp;" "&amp;API!V200</f>
        <v>Victor da Silva</v>
      </c>
      <c r="Y200" s="42">
        <f>API!AC200</f>
        <v>1</v>
      </c>
    </row>
    <row r="201" spans="1:25">
      <c r="A201" s="31" t="str">
        <f>IF([1]FINAL!A201=0,"",[1]FINAL!A201)</f>
        <v>Josh Cullen</v>
      </c>
      <c r="B201" s="31" t="str">
        <f>IF([1]FINAL!B201=0,"",[1]FINAL!B201)</f>
        <v>Cullen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BUR</v>
      </c>
      <c r="F201" s="43">
        <f>IFERROR(VLOOKUP($E201,Table2!$B$1:$C$21,MATCH("MP",Table2!$B$1:$C$1,0),0),"")</f>
        <v>5</v>
      </c>
      <c r="G201" s="32">
        <f>IFERROR(VLOOKUP(A201,PlayingTime!$B$1:$Z$999,MATCH("Min",PlayingTime!$B$2:$Z$2,0),0),0)</f>
        <v>450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450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0.6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0.6</v>
      </c>
      <c r="V201" s="41">
        <f t="shared" si="15"/>
        <v>11</v>
      </c>
      <c r="X201" s="42" t="str">
        <f>API!M201&amp;" "&amp;API!V201</f>
        <v>Wout Weghorst</v>
      </c>
      <c r="Y201" s="42">
        <f>API!AC201</f>
        <v>0</v>
      </c>
    </row>
    <row r="202" spans="1:25">
      <c r="A202" s="31" t="str">
        <f>IF([1]FINAL!A202=0,"",[1]FINAL!A202)</f>
        <v>Bruno Guimarães Rodriguez Moura</v>
      </c>
      <c r="B202" s="31" t="str">
        <f>IF([1]FINAL!B202=0,"",[1]FINAL!B202)</f>
        <v>Bruno G.</v>
      </c>
      <c r="C202" s="31" t="str">
        <f>IF([1]FINAL!C202=0,"",[1]FINAL!C202)</f>
        <v>Guimaraes</v>
      </c>
      <c r="D202" s="31" t="str">
        <f>IF([1]FINAL!D202=0,"",[1]FINAL!D202)</f>
        <v>Bruno Guimarães</v>
      </c>
      <c r="E202" s="42" t="str">
        <f>[1]FINAL!M202</f>
        <v>NEW</v>
      </c>
      <c r="F202" s="43">
        <f>IFERROR(VLOOKUP($E202,Table2!$B$1:$C$21,MATCH("MP",Table2!$B$1:$C$1,0),0),"")</f>
        <v>6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524</v>
      </c>
      <c r="K202" s="37">
        <f t="shared" si="12"/>
        <v>524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0.7</v>
      </c>
      <c r="P202" s="39">
        <f t="shared" si="13"/>
        <v>0.7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0.6</v>
      </c>
      <c r="U202" s="39">
        <f t="shared" si="14"/>
        <v>0.6</v>
      </c>
      <c r="V202" s="41">
        <f t="shared" si="15"/>
        <v>21</v>
      </c>
      <c r="X202" s="42" t="str">
        <f>API!M202&amp;" "&amp;API!V202</f>
        <v>Anass Zaroury</v>
      </c>
      <c r="Y202" s="42">
        <f>API!AC202</f>
        <v>-1</v>
      </c>
    </row>
    <row r="203" spans="1:25">
      <c r="A203" s="31" t="str">
        <f>IF([1]FINAL!A203=0,"",[1]FINAL!A203)</f>
        <v>Ryan Yates</v>
      </c>
      <c r="B203" s="31" t="str">
        <f>IF([1]FINAL!B203=0,"",[1]FINAL!B203)</f>
        <v>Yates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NFO</v>
      </c>
      <c r="F203" s="43">
        <f>IFERROR(VLOOKUP($E203,Table2!$B$1:$C$21,MATCH("MP",Table2!$B$1:$C$1,0),0),"")</f>
        <v>6</v>
      </c>
      <c r="G203" s="32">
        <f>IFERROR(VLOOKUP(A203,PlayingTime!$B$1:$Z$999,MATCH("Min",PlayingTime!$B$2:$Z$2,0),0),0)</f>
        <v>312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312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8</v>
      </c>
      <c r="X203" s="42" t="str">
        <f>API!M203&amp;" "&amp;API!V203</f>
        <v>Sander Berge</v>
      </c>
      <c r="Y203" s="42">
        <f>API!AC203</f>
        <v>6</v>
      </c>
    </row>
    <row r="204" spans="1:25">
      <c r="A204" s="31" t="str">
        <f>IF([1]FINAL!A204=0,"",[1]FINAL!A204)</f>
        <v>Curtis Jones</v>
      </c>
      <c r="B204" s="31" t="str">
        <f>IF([1]FINAL!B204=0,"",[1]FINAL!B204)</f>
        <v>Jones</v>
      </c>
      <c r="C204" s="31" t="str">
        <f>IF([1]FINAL!C204=0,"",[1]FINAL!C204)</f>
        <v>C Jones</v>
      </c>
      <c r="D204" s="31" t="str">
        <f>IF([1]FINAL!D204=0,"",[1]FINAL!D204)</f>
        <v/>
      </c>
      <c r="E204" s="42" t="str">
        <f>[1]FINAL!M204</f>
        <v>LIV</v>
      </c>
      <c r="F204" s="43">
        <f>IFERROR(VLOOKUP($E204,Table2!$B$1:$C$21,MATCH("MP",Table2!$B$1:$C$1,0),0),"")</f>
        <v>6</v>
      </c>
      <c r="G204" s="32">
        <f>IFERROR(VLOOKUP(A204,PlayingTime!$B$1:$Z$999,MATCH("Min",PlayingTime!$B$2:$Z$2,0),0),0)</f>
        <v>255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255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</v>
      </c>
      <c r="V204" s="41">
        <f t="shared" si="15"/>
        <v>7</v>
      </c>
      <c r="X204" s="42" t="str">
        <f>API!M204&amp;" "&amp;API!V204</f>
        <v>Zeki Amdouni</v>
      </c>
      <c r="Y204" s="42">
        <f>API!AC204</f>
        <v>15</v>
      </c>
    </row>
    <row r="205" spans="1:25">
      <c r="A205" s="31" t="str">
        <f>IF([1]FINAL!A205=0,"",[1]FINAL!A205)</f>
        <v>Jan Paul van Hecke</v>
      </c>
      <c r="B205" s="31" t="str">
        <f>IF([1]FINAL!B205=0,"",[1]FINAL!B205)</f>
        <v>Van Hecke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BHA</v>
      </c>
      <c r="F205" s="43">
        <f>IFERROR(VLOOKUP($E205,Table2!$B$1:$C$21,MATCH("MP",Table2!$B$1:$C$1,0),0),"")</f>
        <v>6</v>
      </c>
      <c r="G205" s="32">
        <f>IFERROR(VLOOKUP(A205,PlayingTime!$B$1:$Z$999,MATCH("Min",PlayingTime!$B$2:$Z$2,0),0),0)</f>
        <v>270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270</v>
      </c>
      <c r="L205" s="31">
        <f>IFERROR(VLOOKUP(A205,PlayerStats!$B$1:$Z$999,MATCH("xG",PlayerStats!$B$2:$Z$2,0),0),0)</f>
        <v>0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5</v>
      </c>
      <c r="X205" s="42" t="str">
        <f>API!M205&amp;" "&amp;API!V205</f>
        <v>James Trafford</v>
      </c>
      <c r="Y205" s="42">
        <f>API!AC205</f>
        <v>10</v>
      </c>
    </row>
    <row r="206" spans="1:25">
      <c r="A206" s="31" t="str">
        <f>IF([1]FINAL!A206=0,"",[1]FINAL!A206)</f>
        <v>Victor da Silva</v>
      </c>
      <c r="B206" s="31" t="str">
        <f>IF([1]FINAL!B206=0,"",[1]FINAL!B206)</f>
        <v>Vitinho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BUR</v>
      </c>
      <c r="F206" s="43">
        <f>IFERROR(VLOOKUP($E206,Table2!$B$1:$C$21,MATCH("MP",Table2!$B$1:$C$1,0),0),"")</f>
        <v>5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90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90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0.1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0.1</v>
      </c>
      <c r="V206" s="41">
        <f t="shared" si="15"/>
        <v>1</v>
      </c>
      <c r="X206" s="42" t="str">
        <f>API!M206&amp;" "&amp;API!V206</f>
        <v>Nathan Redmond</v>
      </c>
      <c r="Y206" s="42">
        <f>API!AC206</f>
        <v>3</v>
      </c>
    </row>
    <row r="207" spans="1:25">
      <c r="A207" s="31" t="str">
        <f>IF([1]FINAL!A207=0,"",[1]FINAL!A207)</f>
        <v>James Trafford</v>
      </c>
      <c r="B207" s="31" t="str">
        <f>IF([1]FINAL!B207=0,"",[1]FINAL!B207)</f>
        <v>Trafford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BUR</v>
      </c>
      <c r="F207" s="43">
        <f>IFERROR(VLOOKUP($E207,Table2!$B$1:$C$21,MATCH("MP",Table2!$B$1:$C$1,0),0),"")</f>
        <v>5</v>
      </c>
      <c r="G207" s="32">
        <f>IFERROR(VLOOKUP(A207,PlayingTime!$B$1:$Z$999,MATCH("Min",PlayingTime!$B$2:$Z$2,0),0),0)</f>
        <v>450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450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10</v>
      </c>
      <c r="X207" s="42" t="str">
        <f>API!M207&amp;" "&amp;API!V207</f>
        <v>Luca Koleosho</v>
      </c>
      <c r="Y207" s="42">
        <f>API!AC207</f>
        <v>13</v>
      </c>
    </row>
    <row r="208" spans="1:25">
      <c r="A208" s="31" t="str">
        <f>IF([1]FINAL!A208=0,"",[1]FINAL!A208)</f>
        <v>Sergio Reguilón</v>
      </c>
      <c r="B208" s="31" t="str">
        <f>IF([1]FINAL!B208=0,"",[1]FINAL!B208)</f>
        <v>Reguilón</v>
      </c>
      <c r="C208" s="31" t="str">
        <f>IF([1]FINAL!C208=0,"",[1]FINAL!C208)</f>
        <v>Reguilon</v>
      </c>
      <c r="D208" s="31" t="str">
        <f>IF([1]FINAL!D208=0,"",[1]FINAL!D208)</f>
        <v/>
      </c>
      <c r="E208" s="42" t="str">
        <f>[1]FINAL!M208</f>
        <v>MUN</v>
      </c>
      <c r="F208" s="43">
        <f>IFERROR(VLOOKUP($E208,Table2!$B$1:$C$21,MATCH("MP",Table2!$B$1:$C$1,0),0),"")</f>
        <v>6</v>
      </c>
      <c r="G208" s="32">
        <f>IFERROR(VLOOKUP(A208,PlayingTime!$B$1:$Z$999,MATCH("Min",PlayingTime!$B$2:$Z$2,0),0),0)</f>
        <v>162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162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</v>
      </c>
      <c r="Q208" s="31">
        <f>IFERROR(VLOOKUP(A208,PlayerStats!$B$1:$Z$999,MATCH("xAG",PlayerStats!$B$2:$Z$2,0),0),0)</f>
        <v>0.2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0.2</v>
      </c>
      <c r="V208" s="41">
        <f t="shared" si="15"/>
        <v>6</v>
      </c>
      <c r="X208" s="42" t="str">
        <f>API!M208&amp;" "&amp;API!V208</f>
        <v>Jacob Bruun Larsen</v>
      </c>
      <c r="Y208" s="42">
        <f>API!AC208</f>
        <v>4</v>
      </c>
    </row>
    <row r="209" spans="1:25">
      <c r="A209" s="31" t="str">
        <f>IF([1]FINAL!A209=0,"",[1]FINAL!A209)</f>
        <v>Jordan Beyer</v>
      </c>
      <c r="B209" s="31" t="str">
        <f>IF([1]FINAL!B209=0,"",[1]FINAL!B209)</f>
        <v>Beyer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BUR</v>
      </c>
      <c r="F209" s="43">
        <f>IFERROR(VLOOKUP($E209,Table2!$B$1:$C$21,MATCH("MP",Table2!$B$1:$C$1,0),0),"")</f>
        <v>5</v>
      </c>
      <c r="G209" s="32">
        <f>IFERROR(VLOOKUP(A209,PlayingTime!$B$1:$Z$999,MATCH("Min",PlayingTime!$B$2:$Z$2,0),0),0)</f>
        <v>322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322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4</v>
      </c>
      <c r="X209" s="42" t="str">
        <f>API!M209&amp;" "&amp;API!V209</f>
        <v>Owen Dodgson</v>
      </c>
      <c r="Y209" s="42">
        <f>API!AC209</f>
        <v>0</v>
      </c>
    </row>
    <row r="210" spans="1:25">
      <c r="A210" s="31" t="str">
        <f>IF([1]FINAL!A210=0,"",[1]FINAL!A210)</f>
        <v>Tahith Chong</v>
      </c>
      <c r="B210" s="31" t="str">
        <f>IF([1]FINAL!B210=0,"",[1]FINAL!B210)</f>
        <v>Chong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LUT</v>
      </c>
      <c r="F210" s="43">
        <f>IFERROR(VLOOKUP($E210,Table2!$B$1:$C$21,MATCH("MP",Table2!$B$1:$C$1,0),0),"")</f>
        <v>5</v>
      </c>
      <c r="G210" s="32">
        <f>IFERROR(VLOOKUP(A210,PlayingTime!$B$1:$Z$999,MATCH("Min",PlayingTime!$B$2:$Z$2,0),0),0)</f>
        <v>319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319</v>
      </c>
      <c r="L210" s="31">
        <f>IFERROR(VLOOKUP(A210,PlayerStats!$B$1:$Z$999,MATCH("xG",PlayerStats!$B$2:$Z$2,0),0),0)</f>
        <v>0.3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0.3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7</v>
      </c>
      <c r="X210" s="42" t="str">
        <f>API!M210&amp;" "&amp;API!V210</f>
        <v>Wilson Odobert</v>
      </c>
      <c r="Y210" s="42">
        <f>API!AC210</f>
        <v>0</v>
      </c>
    </row>
    <row r="211" spans="1:25">
      <c r="A211" s="31" t="str">
        <f>IF([1]FINAL!A211=0,"",[1]FINAL!A211)</f>
        <v>Jóhann Berg Gudmundsson</v>
      </c>
      <c r="B211" s="31" t="str">
        <f>IF([1]FINAL!B211=0,"",[1]FINAL!B211)</f>
        <v>Gudmundsson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BUR</v>
      </c>
      <c r="F211" s="43">
        <f>IFERROR(VLOOKUP($E211,Table2!$B$1:$C$21,MATCH("MP",Table2!$B$1:$C$1,0),0),"")</f>
        <v>5</v>
      </c>
      <c r="G211" s="32">
        <f>IFERROR(VLOOKUP(A211,PlayingTime!$B$1:$Z$999,MATCH("Min",PlayingTime!$B$2:$Z$2,0),0),0)</f>
        <v>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7</v>
      </c>
      <c r="X211" s="42" t="str">
        <f>API!M211&amp;" "&amp;API!V211</f>
        <v>Hannes Delcroix</v>
      </c>
      <c r="Y211" s="42">
        <f>API!AC211</f>
        <v>1</v>
      </c>
    </row>
    <row r="212" spans="1:25">
      <c r="A212" s="31" t="str">
        <f>IF([1]FINAL!A212=0,"",[1]FINAL!A212)</f>
        <v>Ameen Al-Dakhil</v>
      </c>
      <c r="B212" s="31" t="str">
        <f>IF([1]FINAL!B212=0,"",[1]FINAL!B212)</f>
        <v>Al-Dakhil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BUR</v>
      </c>
      <c r="F212" s="43">
        <f>IFERROR(VLOOKUP($E212,Table2!$B$1:$C$21,MATCH("MP",Table2!$B$1:$C$1,0),0),"")</f>
        <v>5</v>
      </c>
      <c r="G212" s="32">
        <f>IFERROR(VLOOKUP(A212,PlayingTime!$B$1:$Z$999,MATCH("Min",PlayingTime!$B$2:$Z$2,0),0),0)</f>
        <v>450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450</v>
      </c>
      <c r="L212" s="31">
        <f>IFERROR(VLOOKUP(A212,PlayerStats!$B$1:$Z$999,MATCH("xG",PlayerStats!$B$2:$Z$2,0),0),0)</f>
        <v>0.1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0.1</v>
      </c>
      <c r="Q212" s="31">
        <f>IFERROR(VLOOKUP(A212,PlayerStats!$B$1:$Z$999,MATCH("xAG",PlayerStats!$B$2:$Z$2,0),0),0)</f>
        <v>0.1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0.1</v>
      </c>
      <c r="V212" s="41">
        <f t="shared" si="15"/>
        <v>6</v>
      </c>
      <c r="X212" s="42" t="str">
        <f>API!M212&amp;" "&amp;API!V212</f>
        <v>Aaron Ramsey</v>
      </c>
      <c r="Y212" s="42">
        <f>API!AC212</f>
        <v>3</v>
      </c>
    </row>
    <row r="213" spans="1:25">
      <c r="A213" s="31" t="str">
        <f>IF([1]FINAL!A213=0,"",[1]FINAL!A213)</f>
        <v>Amari'i Bell</v>
      </c>
      <c r="B213" s="31" t="str">
        <f>IF([1]FINAL!B213=0,"",[1]FINAL!B213)</f>
        <v>Bell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LUT</v>
      </c>
      <c r="F213" s="43">
        <f>IFERROR(VLOOKUP($E213,Table2!$B$1:$C$21,MATCH("MP",Table2!$B$1:$C$1,0),0),"")</f>
        <v>5</v>
      </c>
      <c r="G213" s="32">
        <f>IFERROR(VLOOKUP(A213,PlayingTime!$B$1:$Z$999,MATCH("Min",PlayingTime!$B$2:$Z$2,0),0),0)</f>
        <v>450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450</v>
      </c>
      <c r="L213" s="31">
        <f>IFERROR(VLOOKUP(A213,PlayerStats!$B$1:$Z$999,MATCH("xG",PlayerStats!$B$2:$Z$2,0),0),0)</f>
        <v>0.2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0.2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6</v>
      </c>
      <c r="X213" s="42" t="str">
        <f>API!M213&amp;" "&amp;API!V213</f>
        <v>Han-Noah Massengo</v>
      </c>
      <c r="Y213" s="42">
        <f>API!AC213</f>
        <v>0</v>
      </c>
    </row>
    <row r="214" spans="1:25">
      <c r="A214" s="31" t="str">
        <f>IF([1]FINAL!A214=0,"",[1]FINAL!A214)</f>
        <v>Joe Rothwell</v>
      </c>
      <c r="B214" s="31" t="str">
        <f>IF([1]FINAL!B214=0,"",[1]FINAL!B214)</f>
        <v>Rothwell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BOU</v>
      </c>
      <c r="F214" s="43">
        <f>IFERROR(VLOOKUP($E214,Table2!$B$1:$C$21,MATCH("MP",Table2!$B$1:$C$1,0),0),"")</f>
        <v>6</v>
      </c>
      <c r="G214" s="32">
        <f>IFERROR(VLOOKUP(A214,PlayingTime!$B$1:$Z$999,MATCH("Min",PlayingTime!$B$2:$Z$2,0),0),0)</f>
        <v>210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210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0.1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0.1</v>
      </c>
      <c r="V214" s="41">
        <f t="shared" si="15"/>
        <v>5</v>
      </c>
      <c r="X214" s="42" t="str">
        <f>API!M214&amp;" "&amp;API!V214</f>
        <v>Mike Trésor</v>
      </c>
      <c r="Y214" s="42">
        <f>API!AC214</f>
        <v>3</v>
      </c>
    </row>
    <row r="215" spans="1:25">
      <c r="A215" s="31" t="str">
        <f>IF([1]FINAL!A215=0,"",[1]FINAL!A215)</f>
        <v>Brennan Johnson</v>
      </c>
      <c r="B215" s="31" t="str">
        <f>IF([1]FINAL!B215=0,"",[1]FINAL!B215)</f>
        <v>Johnson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TOT</v>
      </c>
      <c r="F215" s="43">
        <f>IFERROR(VLOOKUP($E215,Table2!$B$1:$C$21,MATCH("MP",Table2!$B$1:$C$1,0),0),"")</f>
        <v>6</v>
      </c>
      <c r="G215" s="32">
        <f>IFERROR(VLOOKUP(A215,PlayingTime!$B$1:$Z$999,MATCH("Min",PlayingTime!$B$2:$Z$2,0),0),0)</f>
        <v>73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73</v>
      </c>
      <c r="L215" s="31">
        <f>IFERROR(VLOOKUP(A215,PlayerStats!$B$1:$Z$999,MATCH("xG",PlayerStats!$B$2:$Z$2,0),0),0)</f>
        <v>0.6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0.6</v>
      </c>
      <c r="Q215" s="31">
        <f>IFERROR(VLOOKUP(A215,PlayerStats!$B$1:$Z$999,MATCH("xAG",PlayerStats!$B$2:$Z$2,0),0),0)</f>
        <v>0.1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0.1</v>
      </c>
      <c r="V215" s="41">
        <f t="shared" si="15"/>
        <v>9</v>
      </c>
      <c r="X215" s="42" t="str">
        <f>API!M215&amp;" "&amp;API!V215</f>
        <v>Moisés Caicedo Corozo</v>
      </c>
      <c r="Y215" s="42">
        <f>API!AC215</f>
        <v>8</v>
      </c>
    </row>
    <row r="216" spans="1:25">
      <c r="A216" s="31" t="str">
        <f>IF([1]FINAL!A216=0,"",[1]FINAL!A216)</f>
        <v>James Garner</v>
      </c>
      <c r="B216" s="31" t="str">
        <f>IF([1]FINAL!B216=0,"",[1]FINAL!B216)</f>
        <v>Garner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EVE</v>
      </c>
      <c r="F216" s="43">
        <f>IFERROR(VLOOKUP($E216,Table2!$B$1:$C$21,MATCH("MP",Table2!$B$1:$C$1,0),0),"")</f>
        <v>6</v>
      </c>
      <c r="G216" s="32">
        <f>IFERROR(VLOOKUP(A216,PlayingTime!$B$1:$Z$999,MATCH("Min",PlayingTime!$B$2:$Z$2,0),0),0)</f>
        <v>437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437</v>
      </c>
      <c r="L216" s="31">
        <f>IFERROR(VLOOKUP(A216,PlayerStats!$B$1:$Z$999,MATCH("xG",PlayerStats!$B$2:$Z$2,0),0),0)</f>
        <v>0.1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0.1</v>
      </c>
      <c r="Q216" s="31">
        <f>IFERROR(VLOOKUP(A216,PlayerStats!$B$1:$Z$999,MATCH("xAG",PlayerStats!$B$2:$Z$2,0),0),0)</f>
        <v>1.3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1.3</v>
      </c>
      <c r="V216" s="41">
        <f t="shared" si="15"/>
        <v>15</v>
      </c>
      <c r="X216" s="42" t="str">
        <f>API!M216&amp;" "&amp;API!V216</f>
        <v>Robert Sánchez</v>
      </c>
      <c r="Y216" s="42">
        <f>API!AC216</f>
        <v>26</v>
      </c>
    </row>
    <row r="217" spans="1:25">
      <c r="A217" s="31" t="str">
        <f>IF([1]FINAL!A217=0,"",[1]FINAL!A217)</f>
        <v>Michael Keane</v>
      </c>
      <c r="B217" s="31" t="str">
        <f>IF([1]FINAL!B217=0,"",[1]FINAL!B217)</f>
        <v>Keane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EVE</v>
      </c>
      <c r="F217" s="43">
        <f>IFERROR(VLOOKUP($E217,Table2!$B$1:$C$21,MATCH("MP",Table2!$B$1:$C$1,0),0),"")</f>
        <v>6</v>
      </c>
      <c r="G217" s="32">
        <f>IFERROR(VLOOKUP(A217,PlayingTime!$B$1:$Z$999,MATCH("Min",PlayingTime!$B$2:$Z$2,0),0),0)</f>
        <v>181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181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</v>
      </c>
      <c r="V217" s="41">
        <f t="shared" si="15"/>
        <v>2</v>
      </c>
      <c r="X217" s="42" t="str">
        <f>API!M217&amp;" "&amp;API!V217</f>
        <v>Ethan Ampadu</v>
      </c>
      <c r="Y217" s="42">
        <f>API!AC217</f>
        <v>0</v>
      </c>
    </row>
    <row r="218" spans="1:25">
      <c r="A218" s="31" t="str">
        <f>IF([1]FINAL!A218=0,"",[1]FINAL!A218)</f>
        <v>Rayan Aït-Nouri</v>
      </c>
      <c r="B218" s="31" t="str">
        <f>IF([1]FINAL!B218=0,"",[1]FINAL!B218)</f>
        <v>Aït-Nouri</v>
      </c>
      <c r="C218" s="31" t="str">
        <f>IF([1]FINAL!C218=0,"",[1]FINAL!C218)</f>
        <v>Rayan Ait-Nouri</v>
      </c>
      <c r="D218" s="31" t="str">
        <f>IF([1]FINAL!D218=0,"",[1]FINAL!D218)</f>
        <v>Rayan Aït Nouri</v>
      </c>
      <c r="E218" s="42" t="str">
        <f>[1]FINAL!M218</f>
        <v>WOL</v>
      </c>
      <c r="F218" s="43">
        <f>IFERROR(VLOOKUP($E218,Table2!$B$1:$C$21,MATCH("MP",Table2!$B$1:$C$1,0),0),"")</f>
        <v>6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396</v>
      </c>
      <c r="K218" s="37">
        <f t="shared" si="12"/>
        <v>396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0.3</v>
      </c>
      <c r="P218" s="39">
        <f t="shared" si="13"/>
        <v>0.3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0.1</v>
      </c>
      <c r="U218" s="39">
        <f t="shared" si="14"/>
        <v>0.1</v>
      </c>
      <c r="V218" s="41">
        <f t="shared" si="15"/>
        <v>5</v>
      </c>
      <c r="X218" s="42" t="str">
        <f>API!M218&amp;" "&amp;API!V218</f>
        <v>Kepa Arrizabalaga</v>
      </c>
      <c r="Y218" s="42">
        <f>API!AC218</f>
        <v>0</v>
      </c>
    </row>
    <row r="219" spans="1:25">
      <c r="A219" s="31" t="str">
        <f>IF([1]FINAL!A219=0,"",[1]FINAL!A219)</f>
        <v>Antonee Robinson</v>
      </c>
      <c r="B219" s="31" t="str">
        <f>IF([1]FINAL!B219=0,"",[1]FINAL!B219)</f>
        <v>Robinson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FUL</v>
      </c>
      <c r="F219" s="43">
        <f>IFERROR(VLOOKUP($E219,Table2!$B$1:$C$21,MATCH("MP",Table2!$B$1:$C$1,0),0),"")</f>
        <v>6</v>
      </c>
      <c r="G219" s="32">
        <f>IFERROR(VLOOKUP(A219,PlayingTime!$B$1:$Z$999,MATCH("Min",PlayingTime!$B$2:$Z$2,0),0),0)</f>
        <v>450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450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0.3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0.3</v>
      </c>
      <c r="V219" s="41">
        <f t="shared" si="15"/>
        <v>14</v>
      </c>
      <c r="X219" s="42" t="str">
        <f>API!M219&amp;" "&amp;API!V219</f>
        <v>Pierre-Emerick Aubameyang</v>
      </c>
      <c r="Y219" s="42">
        <f>API!AC219</f>
        <v>0</v>
      </c>
    </row>
    <row r="220" spans="1:25">
      <c r="A220" s="31" t="str">
        <f>IF([1]FINAL!A220=0,"",[1]FINAL!A220)</f>
        <v>Orel Mangala</v>
      </c>
      <c r="B220" s="31" t="str">
        <f>IF([1]FINAL!B220=0,"",[1]FINAL!B220)</f>
        <v>Mangala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NFO</v>
      </c>
      <c r="F220" s="43">
        <f>IFERROR(VLOOKUP($E220,Table2!$B$1:$C$21,MATCH("MP",Table2!$B$1:$C$1,0),0),"")</f>
        <v>6</v>
      </c>
      <c r="G220" s="32">
        <f>IFERROR(VLOOKUP(A220,PlayingTime!$B$1:$Z$999,MATCH("Min",PlayingTime!$B$2:$Z$2,0),0),0)</f>
        <v>388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388</v>
      </c>
      <c r="L220" s="31">
        <f>IFERROR(VLOOKUP(A220,PlayerStats!$B$1:$Z$999,MATCH("xG",PlayerStats!$B$2:$Z$2,0),0),0)</f>
        <v>0.2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0.2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</v>
      </c>
      <c r="V220" s="41">
        <f t="shared" si="15"/>
        <v>8</v>
      </c>
      <c r="X220" s="42" t="str">
        <f>API!M220&amp;" "&amp;API!V220</f>
        <v>César Azpilicueta</v>
      </c>
      <c r="Y220" s="42">
        <f>API!AC220</f>
        <v>0</v>
      </c>
    </row>
    <row r="221" spans="1:25">
      <c r="A221" s="31" t="str">
        <f>IF([1]FINAL!A221=0,"",[1]FINAL!A221)</f>
        <v>Lisandro Martínez</v>
      </c>
      <c r="B221" s="31" t="str">
        <f>IF([1]FINAL!B221=0,"",[1]FINAL!B221)</f>
        <v>Martinez</v>
      </c>
      <c r="C221" s="31" t="str">
        <f>IF([1]FINAL!C221=0,"",[1]FINAL!C221)</f>
        <v>L Martinez</v>
      </c>
      <c r="D221" s="31" t="str">
        <f>IF([1]FINAL!D221=0,"",[1]FINAL!D221)</f>
        <v>Lisandro Martinez</v>
      </c>
      <c r="E221" s="42" t="str">
        <f>[1]FINAL!M221</f>
        <v>MUN</v>
      </c>
      <c r="F221" s="43">
        <f>IFERROR(VLOOKUP($E221,Table2!$B$1:$C$21,MATCH("MP",Table2!$B$1:$C$1,0),0),"")</f>
        <v>6</v>
      </c>
      <c r="G221" s="32">
        <f>IFERROR(VLOOKUP(A221,PlayingTime!$B$1:$Z$999,MATCH("Min",PlayingTime!$B$2:$Z$2,0),0),0)</f>
        <v>375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375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</v>
      </c>
      <c r="Q221" s="31">
        <f>IFERROR(VLOOKUP(A221,PlayerStats!$B$1:$Z$999,MATCH("xAG",PlayerStats!$B$2:$Z$2,0),0),0)</f>
        <v>0.1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0.1</v>
      </c>
      <c r="V221" s="41">
        <f t="shared" si="15"/>
        <v>5</v>
      </c>
      <c r="X221" s="42" t="str">
        <f>API!M221&amp;" "&amp;API!V221</f>
        <v>Abdul Rahman Baba</v>
      </c>
      <c r="Y221" s="42">
        <f>API!AC221</f>
        <v>0</v>
      </c>
    </row>
    <row r="222" spans="1:25">
      <c r="A222" s="31" t="str">
        <f>IF([1]FINAL!A222=0,"",[1]FINAL!A222)</f>
        <v>Tom Cairney</v>
      </c>
      <c r="B222" s="31" t="str">
        <f>IF([1]FINAL!B222=0,"",[1]FINAL!B222)</f>
        <v>Cairney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FUL</v>
      </c>
      <c r="F222" s="43">
        <f>IFERROR(VLOOKUP($E222,Table2!$B$1:$C$21,MATCH("MP",Table2!$B$1:$C$1,0),0),"")</f>
        <v>6</v>
      </c>
      <c r="G222" s="32">
        <f>IFERROR(VLOOKUP(A222,PlayingTime!$B$1:$Z$999,MATCH("Min",PlayingTime!$B$2:$Z$2,0),0),0)</f>
        <v>110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110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4</v>
      </c>
      <c r="X222" s="42" t="str">
        <f>API!M222&amp;" "&amp;API!V222</f>
        <v>Benoît Badiashile</v>
      </c>
      <c r="Y222" s="42">
        <f>API!AC222</f>
        <v>0</v>
      </c>
    </row>
    <row r="223" spans="1:25">
      <c r="A223" s="31" t="str">
        <f>IF([1]FINAL!A223=0,"",[1]FINAL!A223)</f>
        <v>George Baldock</v>
      </c>
      <c r="B223" s="31" t="str">
        <f>IF([1]FINAL!B223=0,"",[1]FINAL!B223)</f>
        <v>Baldock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SHU</v>
      </c>
      <c r="F223" s="43">
        <f>IFERROR(VLOOKUP($E223,Table2!$B$1:$C$21,MATCH("MP",Table2!$B$1:$C$1,0),0),"")</f>
        <v>6</v>
      </c>
      <c r="G223" s="32">
        <f>IFERROR(VLOOKUP(A223,PlayingTime!$B$1:$Z$999,MATCH("Min",PlayingTime!$B$2:$Z$2,0),0),0)</f>
        <v>250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250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0.2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4</v>
      </c>
      <c r="X223" s="42" t="str">
        <f>API!M223&amp;" "&amp;API!V223</f>
        <v>Marcus Bettinelli</v>
      </c>
      <c r="Y223" s="42">
        <f>API!AC223</f>
        <v>0</v>
      </c>
    </row>
    <row r="224" spans="1:25">
      <c r="A224" s="31" t="str">
        <f>IF([1]FINAL!A224=0,"",[1]FINAL!A224)</f>
        <v>Oliver Skipp</v>
      </c>
      <c r="B224" s="31" t="str">
        <f>IF([1]FINAL!B224=0,"",[1]FINAL!B224)</f>
        <v>Skipp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TOT</v>
      </c>
      <c r="F224" s="43">
        <f>IFERROR(VLOOKUP($E224,Table2!$B$1:$C$21,MATCH("MP",Table2!$B$1:$C$1,0),0),"")</f>
        <v>6</v>
      </c>
      <c r="G224" s="32">
        <f>IFERROR(VLOOKUP(A224,PlayingTime!$B$1:$Z$999,MATCH("Min",PlayingTime!$B$2:$Z$2,0),0),0)</f>
        <v>97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97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3</v>
      </c>
      <c r="X224" s="42" t="str">
        <f>API!M224&amp;" "&amp;API!V224</f>
        <v>Armando Broja</v>
      </c>
      <c r="Y224" s="42">
        <f>API!AC224</f>
        <v>1</v>
      </c>
    </row>
    <row r="225" spans="1:25">
      <c r="A225" s="31" t="str">
        <f>IF([1]FINAL!A225=0,"",[1]FINAL!A225)</f>
        <v>James Milner</v>
      </c>
      <c r="B225" s="31" t="str">
        <f>IF([1]FINAL!B225=0,"",[1]FINAL!B225)</f>
        <v>Milner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BHA</v>
      </c>
      <c r="F225" s="43">
        <f>IFERROR(VLOOKUP($E225,Table2!$B$1:$C$21,MATCH("MP",Table2!$B$1:$C$1,0),0),"")</f>
        <v>6</v>
      </c>
      <c r="G225" s="32">
        <f>IFERROR(VLOOKUP(A225,PlayingTime!$B$1:$Z$999,MATCH("Min",PlayingTime!$B$2:$Z$2,0),0),0)</f>
        <v>229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229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0.1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0.1</v>
      </c>
      <c r="V225" s="41">
        <f t="shared" si="15"/>
        <v>6</v>
      </c>
      <c r="X225" s="42" t="str">
        <f>API!M225&amp;" "&amp;API!V225</f>
        <v>Trevoh Chalobah</v>
      </c>
      <c r="Y225" s="42">
        <f>API!AC225</f>
        <v>0</v>
      </c>
    </row>
    <row r="226" spans="1:25">
      <c r="A226" s="31" t="str">
        <f>IF([1]FINAL!A226=0,"",[1]FINAL!A226)</f>
        <v>Will Hughes</v>
      </c>
      <c r="B226" s="31" t="str">
        <f>IF([1]FINAL!B226=0,"",[1]FINAL!B226)</f>
        <v>Hughes</v>
      </c>
      <c r="C226" s="31" t="str">
        <f>IF([1]FINAL!C226=0,"",[1]FINAL!C226)</f>
        <v>W Hughes</v>
      </c>
      <c r="D226" s="31" t="str">
        <f>IF([1]FINAL!D226=0,"",[1]FINAL!D226)</f>
        <v/>
      </c>
      <c r="E226" s="42" t="str">
        <f>[1]FINAL!M226</f>
        <v>CRY</v>
      </c>
      <c r="F226" s="43">
        <f>IFERROR(VLOOKUP($E226,Table2!$B$1:$C$21,MATCH("MP",Table2!$B$1:$C$1,0),0),"")</f>
        <v>6</v>
      </c>
      <c r="G226" s="32">
        <f>IFERROR(VLOOKUP(A226,PlayingTime!$B$1:$Z$999,MATCH("Min",PlayingTime!$B$2:$Z$2,0),0),0)</f>
        <v>181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181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</v>
      </c>
      <c r="Q226" s="31">
        <f>IFERROR(VLOOKUP(A226,PlayerStats!$B$1:$Z$999,MATCH("xAG",PlayerStats!$B$2:$Z$2,0),0),0)</f>
        <v>0.1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0.1</v>
      </c>
      <c r="V226" s="41">
        <f t="shared" si="15"/>
        <v>5</v>
      </c>
      <c r="X226" s="42" t="str">
        <f>API!M226&amp;" "&amp;API!V226</f>
        <v>Ben Chilwell</v>
      </c>
      <c r="Y226" s="42">
        <f>API!AC226</f>
        <v>15</v>
      </c>
    </row>
    <row r="227" spans="1:25">
      <c r="A227" s="31" t="str">
        <f>IF([1]FINAL!A227=0,"",[1]FINAL!A227)</f>
        <v>Adam Webster</v>
      </c>
      <c r="B227" s="31" t="str">
        <f>IF([1]FINAL!B227=0,"",[1]FINAL!B227)</f>
        <v>Webster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BHA</v>
      </c>
      <c r="F227" s="43">
        <f>IFERROR(VLOOKUP($E227,Table2!$B$1:$C$21,MATCH("MP",Table2!$B$1:$C$1,0),0),"")</f>
        <v>6</v>
      </c>
      <c r="G227" s="32">
        <f>IFERROR(VLOOKUP(A227,PlayingTime!$B$1:$Z$999,MATCH("Min",PlayingTime!$B$2:$Z$2,0),0),0)</f>
        <v>270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270</v>
      </c>
      <c r="L227" s="31">
        <f>IFERROR(VLOOKUP(A227,PlayerStats!$B$1:$Z$999,MATCH("xG",PlayerStats!$B$2:$Z$2,0),0),0)</f>
        <v>0.1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0.1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4</v>
      </c>
      <c r="X227" s="42" t="str">
        <f>API!M227&amp;" "&amp;API!V227</f>
        <v>Carney Chukwuemeka</v>
      </c>
      <c r="Y227" s="42">
        <f>API!AC227</f>
        <v>6</v>
      </c>
    </row>
    <row r="228" spans="1:25">
      <c r="A228" s="31" t="str">
        <f>IF([1]FINAL!A228=0,"",[1]FINAL!A228)</f>
        <v>Neal Maupay</v>
      </c>
      <c r="B228" s="31" t="str">
        <f>IF([1]FINAL!B228=0,"",[1]FINAL!B228)</f>
        <v>Maupay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BRE</v>
      </c>
      <c r="F228" s="43">
        <f>IFERROR(VLOOKUP($E228,Table2!$B$1:$C$21,MATCH("MP",Table2!$B$1:$C$1,0),0),"")</f>
        <v>6</v>
      </c>
      <c r="G228" s="32">
        <f>IFERROR(VLOOKUP(A228,PlayingTime!$B$1:$Z$999,MATCH("Min",PlayingTime!$B$2:$Z$2,0),0),0)</f>
        <v>19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19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4</v>
      </c>
      <c r="X228" s="42" t="str">
        <f>API!M228&amp;" "&amp;API!V228</f>
        <v>Levi Colwill</v>
      </c>
      <c r="Y228" s="42">
        <f>API!AC228</f>
        <v>19</v>
      </c>
    </row>
    <row r="229" spans="1:25">
      <c r="A229" s="31" t="str">
        <f>IF([1]FINAL!A229=0,"",[1]FINAL!A229)</f>
        <v>Nélson Cabral Semedo</v>
      </c>
      <c r="B229" s="31" t="str">
        <f>IF([1]FINAL!B229=0,"",[1]FINAL!B229)</f>
        <v>N.Semedo</v>
      </c>
      <c r="C229" s="31" t="str">
        <f>IF([1]FINAL!C229=0,"",[1]FINAL!C229)</f>
        <v>Nélson Semedo</v>
      </c>
      <c r="D229" s="31" t="str">
        <f>IF([1]FINAL!D229=0,"",[1]FINAL!D229)</f>
        <v/>
      </c>
      <c r="E229" s="42" t="str">
        <f>[1]FINAL!M229</f>
        <v>WOL</v>
      </c>
      <c r="F229" s="43">
        <f>IFERROR(VLOOKUP($E229,Table2!$B$1:$C$21,MATCH("MP",Table2!$B$1:$C$1,0),0),"")</f>
        <v>6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533</v>
      </c>
      <c r="J229" s="32">
        <f>IFERROR(VLOOKUP(D229,PlayingTime!$B$1:$Z$999,MATCH("Min",PlayingTime!$B$2:$Z$2,0),0),0)</f>
        <v>0</v>
      </c>
      <c r="K229" s="37">
        <f t="shared" si="12"/>
        <v>533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0.1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9</v>
      </c>
      <c r="X229" s="42" t="str">
        <f>API!M229&amp;" "&amp;API!V229</f>
        <v>Marc Cucurella Saseta</v>
      </c>
      <c r="Y229" s="42">
        <f>API!AC229</f>
        <v>0</v>
      </c>
    </row>
    <row r="230" spans="1:25">
      <c r="A230" s="31" t="str">
        <f>IF([1]FINAL!A230=0,"",[1]FINAL!A230)</f>
        <v>Jaidon Anthony</v>
      </c>
      <c r="B230" s="31" t="str">
        <f>IF([1]FINAL!B230=0,"",[1]FINAL!B230)</f>
        <v>Anthony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BOU</v>
      </c>
      <c r="F230" s="43">
        <f>IFERROR(VLOOKUP($E230,Table2!$B$1:$C$21,MATCH("MP",Table2!$B$1:$C$1,0),0),"")</f>
        <v>6</v>
      </c>
      <c r="G230" s="32">
        <f>IFERROR(VLOOKUP(A230,PlayingTime!$B$1:$Z$999,MATCH("Min",PlayingTime!$B$2:$Z$2,0),0),0)</f>
        <v>152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152</v>
      </c>
      <c r="L230" s="31">
        <f>IFERROR(VLOOKUP(A230,PlayerStats!$B$1:$Z$999,MATCH("xG",PlayerStats!$B$2:$Z$2,0),0),0)</f>
        <v>0.1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0.1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3</v>
      </c>
      <c r="X230" s="42" t="str">
        <f>API!M230&amp;" "&amp;API!V230</f>
        <v>Enzo Fernández</v>
      </c>
      <c r="Y230" s="42">
        <f>API!AC230</f>
        <v>11</v>
      </c>
    </row>
    <row r="231" spans="1:25">
      <c r="A231" s="31" t="str">
        <f>IF([1]FINAL!A231=0,"",[1]FINAL!A231)</f>
        <v>Dara O'Shea</v>
      </c>
      <c r="B231" s="31" t="str">
        <f>IF([1]FINAL!B231=0,"",[1]FINAL!B231)</f>
        <v>O'Shea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BUR</v>
      </c>
      <c r="F231" s="43">
        <f>IFERROR(VLOOKUP($E231,Table2!$B$1:$C$21,MATCH("MP",Table2!$B$1:$C$1,0),0),"")</f>
        <v>5</v>
      </c>
      <c r="G231" s="32">
        <f>IFERROR(VLOOKUP(A231,PlayingTime!$B$1:$Z$999,MATCH("Min",PlayingTime!$B$2:$Z$2,0),0),0)</f>
        <v>270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270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2</v>
      </c>
      <c r="X231" s="42" t="str">
        <f>API!M231&amp;" "&amp;API!V231</f>
        <v>David Datro Fofana</v>
      </c>
      <c r="Y231" s="42">
        <f>API!AC231</f>
        <v>0</v>
      </c>
    </row>
    <row r="232" spans="1:25">
      <c r="A232" s="31" t="str">
        <f>IF([1]FINAL!A232=0,"",[1]FINAL!A232)</f>
        <v>Alexis Mac Allister</v>
      </c>
      <c r="B232" s="31" t="str">
        <f>IF([1]FINAL!B232=0,"",[1]FINAL!B232)</f>
        <v>Mac Allister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LIV</v>
      </c>
      <c r="F232" s="43">
        <f>IFERROR(VLOOKUP($E232,Table2!$B$1:$C$21,MATCH("MP",Table2!$B$1:$C$1,0),0),"")</f>
        <v>6</v>
      </c>
      <c r="G232" s="32">
        <f>IFERROR(VLOOKUP(A232,PlayingTime!$B$1:$Z$999,MATCH("Min",PlayingTime!$B$2:$Z$2,0),0),0)</f>
        <v>441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441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0.3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0.3</v>
      </c>
      <c r="V232" s="41">
        <f t="shared" si="15"/>
        <v>10</v>
      </c>
      <c r="X232" s="42" t="str">
        <f>API!M232&amp;" "&amp;API!V232</f>
        <v>Wesley Fofana</v>
      </c>
      <c r="Y232" s="42">
        <f>API!AC232</f>
        <v>0</v>
      </c>
    </row>
    <row r="233" spans="1:25">
      <c r="A233" s="31" t="str">
        <f>IF([1]FINAL!A233=0,"",[1]FINAL!A233)</f>
        <v>Jarrad Branthwaite</v>
      </c>
      <c r="B233" s="31" t="str">
        <f>IF([1]FINAL!B233=0,"",[1]FINAL!B233)</f>
        <v>Branthwaite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EVE</v>
      </c>
      <c r="F233" s="43">
        <f>IFERROR(VLOOKUP($E233,Table2!$B$1:$C$21,MATCH("MP",Table2!$B$1:$C$1,0),0),"")</f>
        <v>6</v>
      </c>
      <c r="G233" s="32">
        <f>IFERROR(VLOOKUP(A233,PlayingTime!$B$1:$Z$999,MATCH("Min",PlayingTime!$B$2:$Z$2,0),0),0)</f>
        <v>360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360</v>
      </c>
      <c r="L233" s="31">
        <f>IFERROR(VLOOKUP(A233,PlayerStats!$B$1:$Z$999,MATCH("xG",PlayerStats!$B$2:$Z$2,0),0),0)</f>
        <v>0.2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0.2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4</v>
      </c>
      <c r="X233" s="42" t="str">
        <f>API!M233&amp;" "&amp;API!V233</f>
        <v>Conor Gallagher</v>
      </c>
      <c r="Y233" s="42">
        <f>API!AC233</f>
        <v>13</v>
      </c>
    </row>
    <row r="234" spans="1:25">
      <c r="A234" s="31" t="str">
        <f>IF([1]FINAL!A234=0,"",[1]FINAL!A234)</f>
        <v>Sander Berge</v>
      </c>
      <c r="B234" s="31" t="str">
        <f>IF([1]FINAL!B234=0,"",[1]FINAL!B234)</f>
        <v>Berge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BUR</v>
      </c>
      <c r="F234" s="43">
        <f>IFERROR(VLOOKUP($E234,Table2!$B$1:$C$21,MATCH("MP",Table2!$B$1:$C$1,0),0),"")</f>
        <v>5</v>
      </c>
      <c r="G234" s="32">
        <f>IFERROR(VLOOKUP(A234,PlayingTime!$B$1:$Z$999,MATCH("Min",PlayingTime!$B$2:$Z$2,0),0),0)</f>
        <v>247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247</v>
      </c>
      <c r="L234" s="31">
        <f>IFERROR(VLOOKUP(A234,PlayerStats!$B$1:$Z$999,MATCH("xG",PlayerStats!$B$2:$Z$2,0),0),0)</f>
        <v>0.2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0.2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6</v>
      </c>
      <c r="X234" s="42" t="str">
        <f>API!M234&amp;" "&amp;API!V234</f>
        <v>Malo Gusto</v>
      </c>
      <c r="Y234" s="42">
        <f>API!AC234</f>
        <v>22</v>
      </c>
    </row>
    <row r="235" spans="1:25">
      <c r="A235" s="31" t="str">
        <f>IF([1]FINAL!A235=0,"",[1]FINAL!A235)</f>
        <v>Marvelous Nakamba</v>
      </c>
      <c r="B235" s="31" t="str">
        <f>IF([1]FINAL!B235=0,"",[1]FINAL!B235)</f>
        <v>Nakamba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5</v>
      </c>
      <c r="G235" s="32">
        <f>IFERROR(VLOOKUP(A235,PlayingTime!$B$1:$Z$999,MATCH("Min",PlayingTime!$B$2:$Z$2,0),0),0)</f>
        <v>450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450</v>
      </c>
      <c r="L235" s="31">
        <f>IFERROR(VLOOKUP(A235,PlayerStats!$B$1:$Z$999,MATCH("xG",PlayerStats!$B$2:$Z$2,0),0),0)</f>
        <v>0.1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0.1</v>
      </c>
      <c r="Q235" s="31">
        <f>IFERROR(VLOOKUP(A235,PlayerStats!$B$1:$Z$999,MATCH("xAG",PlayerStats!$B$2:$Z$2,0),0),0)</f>
        <v>0.3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0.3</v>
      </c>
      <c r="V235" s="41">
        <f t="shared" si="15"/>
        <v>8</v>
      </c>
      <c r="X235" s="42" t="str">
        <f>API!M235&amp;" "&amp;API!V235</f>
        <v>Reece James</v>
      </c>
      <c r="Y235" s="42">
        <f>API!AC235</f>
        <v>2</v>
      </c>
    </row>
    <row r="236" spans="1:25">
      <c r="A236" s="31" t="str">
        <f>IF([1]FINAL!A236=0,"",[1]FINAL!A236)</f>
        <v>Marvelous Nakamba</v>
      </c>
      <c r="B236" s="31" t="str">
        <f>IF([1]FINAL!B236=0,"",[1]FINAL!B236)</f>
        <v>Nakamba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LUT</v>
      </c>
      <c r="F236" s="43">
        <f>IFERROR(VLOOKUP($E236,Table2!$B$1:$C$21,MATCH("MP",Table2!$B$1:$C$1,0),0),"")</f>
        <v>5</v>
      </c>
      <c r="G236" s="32">
        <f>IFERROR(VLOOKUP(A236,PlayingTime!$B$1:$Z$999,MATCH("Min",PlayingTime!$B$2:$Z$2,0),0),0)</f>
        <v>450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450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0.3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0.3</v>
      </c>
      <c r="V236" s="41">
        <f t="shared" si="15"/>
        <v>8</v>
      </c>
      <c r="X236" s="42" t="str">
        <f>API!M236&amp;" "&amp;API!V236</f>
        <v>Romelu Lukaku Bolingoli</v>
      </c>
      <c r="Y236" s="42">
        <f>API!AC236</f>
        <v>0</v>
      </c>
    </row>
    <row r="237" spans="1:25">
      <c r="A237" s="31" t="str">
        <f>IF([1]FINAL!A237=0,"",[1]FINAL!A237)</f>
        <v>Matheus Luiz Nunes</v>
      </c>
      <c r="B237" s="31" t="str">
        <f>IF([1]FINAL!B237=0,"",[1]FINAL!B237)</f>
        <v>Matheus N.</v>
      </c>
      <c r="C237" s="31" t="str">
        <f>IF([1]FINAL!C237=0,"",[1]FINAL!C237)</f>
        <v>Nunes</v>
      </c>
      <c r="D237" s="31" t="str">
        <f>IF([1]FINAL!D237=0,"",[1]FINAL!D237)</f>
        <v>Matheus Nunes</v>
      </c>
      <c r="E237" s="42" t="str">
        <f>[1]FINAL!M237</f>
        <v>MCI</v>
      </c>
      <c r="F237" s="43">
        <f>IFERROR(VLOOKUP($E237,Table2!$B$1:$C$21,MATCH("MP",Table2!$B$1:$C$1,0),0),"")</f>
        <v>6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179</v>
      </c>
      <c r="K237" s="37">
        <f t="shared" si="12"/>
        <v>179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0.1</v>
      </c>
      <c r="P237" s="39">
        <f t="shared" si="13"/>
        <v>0.1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0.1</v>
      </c>
      <c r="U237" s="39">
        <f t="shared" si="14"/>
        <v>0.1</v>
      </c>
      <c r="V237" s="41">
        <f t="shared" si="15"/>
        <v>8</v>
      </c>
      <c r="X237" s="42" t="str">
        <f>API!M237&amp;" "&amp;API!V237</f>
        <v>Noni Madueke</v>
      </c>
      <c r="Y237" s="42">
        <f>API!AC237</f>
        <v>2</v>
      </c>
    </row>
    <row r="238" spans="1:25">
      <c r="A238" s="31" t="str">
        <f>IF([1]FINAL!A238=0,"",[1]FINAL!A238)</f>
        <v>Callum Hudson-Odoi</v>
      </c>
      <c r="B238" s="31" t="str">
        <f>IF([1]FINAL!B238=0,"",[1]FINAL!B238)</f>
        <v>Hudson-Odoi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NFO</v>
      </c>
      <c r="F238" s="43">
        <f>IFERROR(VLOOKUP($E238,Table2!$B$1:$C$21,MATCH("MP",Table2!$B$1:$C$1,0),0),"")</f>
        <v>6</v>
      </c>
      <c r="G238" s="32">
        <f>IFERROR(VLOOKUP(A238,PlayingTime!$B$1:$Z$999,MATCH("Min",PlayingTime!$B$2:$Z$2,0),0),0)</f>
        <v>105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105</v>
      </c>
      <c r="L238" s="31">
        <f>IFERROR(VLOOKUP(A238,PlayerStats!$B$1:$Z$999,MATCH("xG",PlayerStats!$B$2:$Z$2,0),0),0)</f>
        <v>0.1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0.1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11</v>
      </c>
      <c r="X238" s="42" t="str">
        <f>API!M238&amp;" "&amp;API!V238</f>
        <v>Mykhailo Mudryk</v>
      </c>
      <c r="Y238" s="42">
        <f>API!AC238</f>
        <v>8</v>
      </c>
    </row>
    <row r="239" spans="1:25">
      <c r="A239" s="31" t="str">
        <f>IF([1]FINAL!A239=0,"",[1]FINAL!A239)</f>
        <v>Keane Lewis-Potter</v>
      </c>
      <c r="B239" s="31" t="str">
        <f>IF([1]FINAL!B239=0,"",[1]FINAL!B239)</f>
        <v>Lewis-Potter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BRE</v>
      </c>
      <c r="F239" s="43">
        <f>IFERROR(VLOOKUP($E239,Table2!$B$1:$C$21,MATCH("MP",Table2!$B$1:$C$1,0),0),"")</f>
        <v>6</v>
      </c>
      <c r="G239" s="32">
        <f>IFERROR(VLOOKUP(A239,PlayingTime!$B$1:$Z$999,MATCH("Min",PlayingTime!$B$2:$Z$2,0),0),0)</f>
        <v>148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148</v>
      </c>
      <c r="L239" s="31">
        <f>IFERROR(VLOOKUP(A239,PlayerStats!$B$1:$Z$999,MATCH("xG",PlayerStats!$B$2:$Z$2,0),0),0)</f>
        <v>0.9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0.9</v>
      </c>
      <c r="Q239" s="31">
        <f>IFERROR(VLOOKUP(A239,PlayerStats!$B$1:$Z$999,MATCH("xAG",PlayerStats!$B$2:$Z$2,0),0),0)</f>
        <v>0.1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0.1</v>
      </c>
      <c r="V239" s="41">
        <f t="shared" si="15"/>
        <v>6</v>
      </c>
      <c r="X239" s="42" t="str">
        <f>API!M239&amp;" "&amp;API!V239</f>
        <v>Nicolas Jackson</v>
      </c>
      <c r="Y239" s="42">
        <f>API!AC239</f>
        <v>12</v>
      </c>
    </row>
    <row r="240" spans="1:25">
      <c r="A240" s="31" t="str">
        <f>IF([1]FINAL!A240=0,"",[1]FINAL!A240)</f>
        <v>Rico Lewis</v>
      </c>
      <c r="B240" s="31" t="str">
        <f>IF([1]FINAL!B240=0,"",[1]FINAL!B240)</f>
        <v>R.Lewis</v>
      </c>
      <c r="C240" s="31" t="str">
        <f>IF([1]FINAL!C240=0,"",[1]FINAL!C240)</f>
        <v>R Lewis</v>
      </c>
      <c r="D240" s="31" t="str">
        <f>IF([1]FINAL!D240=0,"",[1]FINAL!D240)</f>
        <v/>
      </c>
      <c r="E240" s="42" t="str">
        <f>[1]FINAL!M240</f>
        <v>MCI</v>
      </c>
      <c r="F240" s="43">
        <f>IFERROR(VLOOKUP($E240,Table2!$B$1:$C$21,MATCH("MP",Table2!$B$1:$C$1,0),0),"")</f>
        <v>6</v>
      </c>
      <c r="G240" s="32">
        <f>IFERROR(VLOOKUP(A240,PlayingTime!$B$1:$Z$999,MATCH("Min",PlayingTime!$B$2:$Z$2,0),0),0)</f>
        <v>80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80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8</v>
      </c>
      <c r="X240" s="42" t="str">
        <f>API!M240&amp;" "&amp;API!V240</f>
        <v>Christopher Nkunku</v>
      </c>
      <c r="Y240" s="42">
        <f>API!AC240</f>
        <v>0</v>
      </c>
    </row>
    <row r="241" spans="1:25">
      <c r="A241" s="31" t="str">
        <f>IF([1]FINAL!A241=0,"",[1]FINAL!A241)</f>
        <v>Julio Enciso</v>
      </c>
      <c r="B241" s="31" t="str">
        <f>IF([1]FINAL!B241=0,"",[1]FINAL!B241)</f>
        <v>Enciso</v>
      </c>
      <c r="C241" s="31" t="str">
        <f>IF([1]FINAL!C241=0,"",[1]FINAL!C241)</f>
        <v>Julio César Enciso</v>
      </c>
      <c r="D241" s="31" t="str">
        <f>IF([1]FINAL!D241=0,"",[1]FINAL!D241)</f>
        <v/>
      </c>
      <c r="E241" s="42" t="str">
        <f>[1]FINAL!M241</f>
        <v>BHA</v>
      </c>
      <c r="F241" s="43">
        <f>IFERROR(VLOOKUP($E241,Table2!$B$1:$C$21,MATCH("MP",Table2!$B$1:$C$1,0),0),"")</f>
        <v>6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69</v>
      </c>
      <c r="J241" s="32">
        <f>IFERROR(VLOOKUP(D241,PlayingTime!$B$1:$Z$999,MATCH("Min",PlayingTime!$B$2:$Z$2,0),0),0)</f>
        <v>0</v>
      </c>
      <c r="K241" s="37">
        <f t="shared" si="12"/>
        <v>69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0.2</v>
      </c>
      <c r="O241" s="31">
        <f>IFERROR(VLOOKUP(D241,PlayerStats!$B$1:$Z$999,MATCH("xG",PlayerStats!$B$2:$Z$2,0),0),0)</f>
        <v>0</v>
      </c>
      <c r="P241" s="39">
        <f t="shared" si="13"/>
        <v>0.2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0.7</v>
      </c>
      <c r="T241" s="31">
        <f>IFERROR(VLOOKUP(D241,PlayerStats!$B$1:$Z$999,MATCH("xAG",PlayerStats!$B$2:$Z$2,0),0),0)</f>
        <v>0</v>
      </c>
      <c r="U241" s="39">
        <f t="shared" si="14"/>
        <v>0.7</v>
      </c>
      <c r="V241" s="41">
        <f t="shared" si="15"/>
        <v>8</v>
      </c>
      <c r="X241" s="42" t="str">
        <f>API!M241&amp;" "&amp;API!V241</f>
        <v>Christian Pulisic</v>
      </c>
      <c r="Y241" s="42">
        <f>API!AC241</f>
        <v>0</v>
      </c>
    </row>
    <row r="242" spans="1:25">
      <c r="A242" s="31" t="str">
        <f>IF([1]FINAL!A242=0,"",[1]FINAL!A242)</f>
        <v>Frank Onyeka</v>
      </c>
      <c r="B242" s="31" t="str">
        <f>IF([1]FINAL!B242=0,"",[1]FINAL!B242)</f>
        <v>Onyeka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BRE</v>
      </c>
      <c r="F242" s="43">
        <f>IFERROR(VLOOKUP($E242,Table2!$B$1:$C$21,MATCH("MP",Table2!$B$1:$C$1,0),0),"")</f>
        <v>6</v>
      </c>
      <c r="G242" s="32">
        <f>IFERROR(VLOOKUP(A242,PlayingTime!$B$1:$Z$999,MATCH("Min",PlayingTime!$B$2:$Z$2,0),0),0)</f>
        <v>88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88</v>
      </c>
      <c r="L242" s="31">
        <f>IFERROR(VLOOKUP(A242,PlayerStats!$B$1:$Z$999,MATCH("xG",PlayerStats!$B$2:$Z$2,0),0),0)</f>
        <v>0.3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0.3</v>
      </c>
      <c r="Q242" s="31">
        <f>IFERROR(VLOOKUP(A242,PlayerStats!$B$1:$Z$999,MATCH("xAG",PlayerStats!$B$2:$Z$2,0),0),0)</f>
        <v>0.7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0.7</v>
      </c>
      <c r="V242" s="41">
        <f t="shared" si="15"/>
        <v>4</v>
      </c>
      <c r="X242" s="42" t="str">
        <f>API!M242&amp;" "&amp;API!V242</f>
        <v>Malang Sarr</v>
      </c>
      <c r="Y242" s="42">
        <f>API!AC242</f>
        <v>0</v>
      </c>
    </row>
    <row r="243" spans="1:25">
      <c r="A243" s="31" t="str">
        <f>IF([1]FINAL!A243=0,"",[1]FINAL!A243)</f>
        <v>Mads Roerslev Rasmussen</v>
      </c>
      <c r="B243" s="31" t="str">
        <f>IF([1]FINAL!B243=0,"",[1]FINAL!B243)</f>
        <v>Roerslev</v>
      </c>
      <c r="C243" s="31" t="str">
        <f>IF([1]FINAL!C243=0,"",[1]FINAL!C243)</f>
        <v>Mads Roerslev</v>
      </c>
      <c r="D243" s="31" t="str">
        <f>IF([1]FINAL!D243=0,"",[1]FINAL!D243)</f>
        <v/>
      </c>
      <c r="E243" s="42" t="str">
        <f>[1]FINAL!M243</f>
        <v>BRE</v>
      </c>
      <c r="F243" s="43">
        <f>IFERROR(VLOOKUP($E243,Table2!$B$1:$C$21,MATCH("MP",Table2!$B$1:$C$1,0),0),"")</f>
        <v>6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141</v>
      </c>
      <c r="J243" s="32">
        <f>IFERROR(VLOOKUP(D243,PlayingTime!$B$1:$Z$999,MATCH("Min",PlayingTime!$B$2:$Z$2,0),0),0)</f>
        <v>0</v>
      </c>
      <c r="K243" s="37">
        <f t="shared" si="12"/>
        <v>141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0.1</v>
      </c>
      <c r="T243" s="31">
        <f>IFERROR(VLOOKUP(D243,PlayerStats!$B$1:$Z$999,MATCH("xAG",PlayerStats!$B$2:$Z$2,0),0),0)</f>
        <v>0</v>
      </c>
      <c r="U243" s="39">
        <f t="shared" si="14"/>
        <v>0.1</v>
      </c>
      <c r="V243" s="41">
        <f t="shared" si="15"/>
        <v>5</v>
      </c>
      <c r="X243" s="42" t="str">
        <f>API!M243&amp;" "&amp;API!V243</f>
        <v>Gabriel Słonina</v>
      </c>
      <c r="Y243" s="42">
        <f>API!AC243</f>
        <v>0</v>
      </c>
    </row>
    <row r="244" spans="1:25">
      <c r="A244" s="31" t="str">
        <f>IF([1]FINAL!A244=0,"",[1]FINAL!A244)</f>
        <v>Reece James</v>
      </c>
      <c r="B244" s="31" t="str">
        <f>IF([1]FINAL!B244=0,"",[1]FINAL!B244)</f>
        <v>James</v>
      </c>
      <c r="C244" s="31" t="str">
        <f>IF([1]FINAL!C244=0,"",[1]FINAL!C244)</f>
        <v>R James</v>
      </c>
      <c r="D244" s="31" t="str">
        <f>IF([1]FINAL!D244=0,"",[1]FINAL!D244)</f>
        <v/>
      </c>
      <c r="E244" s="42" t="str">
        <f>[1]FINAL!M244</f>
        <v>CHE</v>
      </c>
      <c r="F244" s="43">
        <f>IFERROR(VLOOKUP($E244,Table2!$B$1:$C$21,MATCH("MP",Table2!$B$1:$C$1,0),0),"")</f>
        <v>6</v>
      </c>
      <c r="G244" s="32">
        <f>IFERROR(VLOOKUP(A244,PlayingTime!$B$1:$Z$999,MATCH("Min",PlayingTime!$B$2:$Z$2,0),0),0)</f>
        <v>75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75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0.3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0.3</v>
      </c>
      <c r="V244" s="41">
        <f t="shared" si="15"/>
        <v>2</v>
      </c>
      <c r="X244" s="42" t="str">
        <f>API!M244&amp;" "&amp;API!V244</f>
        <v>Raheem Sterling</v>
      </c>
      <c r="Y244" s="42">
        <f>API!AC244</f>
        <v>29</v>
      </c>
    </row>
    <row r="245" spans="1:25">
      <c r="A245" s="31" t="str">
        <f>IF([1]FINAL!A245=0,"",[1]FINAL!A245)</f>
        <v>Kieffer Moore</v>
      </c>
      <c r="B245" s="31" t="str">
        <f>IF([1]FINAL!B245=0,"",[1]FINAL!B245)</f>
        <v>Moore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BOU</v>
      </c>
      <c r="F245" s="43">
        <f>IFERROR(VLOOKUP($E245,Table2!$B$1:$C$21,MATCH("MP",Table2!$B$1:$C$1,0),0),"")</f>
        <v>6</v>
      </c>
      <c r="G245" s="32">
        <f>IFERROR(VLOOKUP(A245,PlayingTime!$B$1:$Z$999,MATCH("Min",PlayingTime!$B$2:$Z$2,0),0),0)</f>
        <v>57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57</v>
      </c>
      <c r="L245" s="31">
        <f>IFERROR(VLOOKUP(A245,PlayerStats!$B$1:$Z$999,MATCH("xG",PlayerStats!$B$2:$Z$2,0),0),0)</f>
        <v>0.3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0.3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3</v>
      </c>
      <c r="X245" s="42" t="str">
        <f>API!M245&amp;" "&amp;API!V245</f>
        <v>Thiago Emiliano da Silva</v>
      </c>
      <c r="Y245" s="42">
        <f>API!AC245</f>
        <v>19</v>
      </c>
    </row>
    <row r="246" spans="1:25">
      <c r="A246" s="31" t="str">
        <f>IF([1]FINAL!A246=0,"",[1]FINAL!A246)</f>
        <v>Jacob Bruun Larsen</v>
      </c>
      <c r="B246" s="31" t="str">
        <f>IF([1]FINAL!B246=0,"",[1]FINAL!B246)</f>
        <v>Bruun Larsen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BUR</v>
      </c>
      <c r="F246" s="43">
        <f>IFERROR(VLOOKUP($E246,Table2!$B$1:$C$21,MATCH("MP",Table2!$B$1:$C$1,0),0),"")</f>
        <v>5</v>
      </c>
      <c r="G246" s="32">
        <f>IFERROR(VLOOKUP(A246,PlayingTime!$B$1:$Z$999,MATCH("Min",PlayingTime!$B$2:$Z$2,0),0),0)</f>
        <v>81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81</v>
      </c>
      <c r="L246" s="31">
        <f>IFERROR(VLOOKUP(A246,PlayerStats!$B$1:$Z$999,MATCH("xG",PlayerStats!$B$2:$Z$2,0),0),0)</f>
        <v>0.2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0.2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4</v>
      </c>
      <c r="X246" s="42" t="str">
        <f>API!M246&amp;" "&amp;API!V246</f>
        <v>Hakim Ziyech</v>
      </c>
      <c r="Y246" s="42">
        <f>API!AC246</f>
        <v>0</v>
      </c>
    </row>
    <row r="247" spans="1:25">
      <c r="A247" s="31" t="str">
        <f>IF([1]FINAL!A247=0,"",[1]FINAL!A247)</f>
        <v>Chiedozie Ogbene</v>
      </c>
      <c r="B247" s="31" t="str">
        <f>IF([1]FINAL!B247=0,"",[1]FINAL!B247)</f>
        <v>Ogbene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LUT</v>
      </c>
      <c r="F247" s="43">
        <f>IFERROR(VLOOKUP($E247,Table2!$B$1:$C$21,MATCH("MP",Table2!$B$1:$C$1,0),0),"")</f>
        <v>5</v>
      </c>
      <c r="G247" s="32">
        <f>IFERROR(VLOOKUP(A247,PlayingTime!$B$1:$Z$999,MATCH("Min",PlayingTime!$B$2:$Z$2,0),0),0)</f>
        <v>149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149</v>
      </c>
      <c r="L247" s="31">
        <f>IFERROR(VLOOKUP(A247,PlayerStats!$B$1:$Z$999,MATCH("xG",PlayerStats!$B$2:$Z$2,0),0),0)</f>
        <v>0.1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0.1</v>
      </c>
      <c r="Q247" s="31">
        <f>IFERROR(VLOOKUP(A247,PlayerStats!$B$1:$Z$999,MATCH("xAG",PlayerStats!$B$2:$Z$2,0),0),0)</f>
        <v>0.3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0.3</v>
      </c>
      <c r="V247" s="41">
        <f t="shared" si="15"/>
        <v>6</v>
      </c>
      <c r="X247" s="42" t="str">
        <f>API!M247&amp;" "&amp;API!V247</f>
        <v>Cole Palmer</v>
      </c>
      <c r="Y247" s="42">
        <f>API!AC247</f>
        <v>4</v>
      </c>
    </row>
    <row r="248" spans="1:25">
      <c r="A248" s="31" t="str">
        <f>IF([1]FINAL!A248=0,"",[1]FINAL!A248)</f>
        <v>Jadon Sancho</v>
      </c>
      <c r="B248" s="31" t="str">
        <f>IF([1]FINAL!B248=0,"",[1]FINAL!B248)</f>
        <v>Sancho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MUN</v>
      </c>
      <c r="F248" s="43">
        <f>IFERROR(VLOOKUP($E248,Table2!$B$1:$C$21,MATCH("MP",Table2!$B$1:$C$1,0),0),"")</f>
        <v>6</v>
      </c>
      <c r="G248" s="32">
        <f>IFERROR(VLOOKUP(A248,PlayingTime!$B$1:$Z$999,MATCH("Min",PlayingTime!$B$2:$Z$2,0),0),0)</f>
        <v>79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79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3</v>
      </c>
      <c r="X248" s="42" t="str">
        <f>API!M248&amp;" "&amp;API!V248</f>
        <v>Ângelo Gabriel Borges Damaceno</v>
      </c>
      <c r="Y248" s="42">
        <f>API!AC248</f>
        <v>0</v>
      </c>
    </row>
    <row r="249" spans="1:25">
      <c r="A249" s="31" t="str">
        <f>IF([1]FINAL!A249=0,"",[1]FINAL!A249)</f>
        <v>Cole Palmer</v>
      </c>
      <c r="B249" s="31" t="str">
        <f>IF([1]FINAL!B249=0,"",[1]FINAL!B249)</f>
        <v>Palmer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CHE</v>
      </c>
      <c r="F249" s="43">
        <f>IFERROR(VLOOKUP($E249,Table2!$B$1:$C$21,MATCH("MP",Table2!$B$1:$C$1,0),0),"")</f>
        <v>6</v>
      </c>
      <c r="G249" s="32">
        <f>IFERROR(VLOOKUP(A249,PlayingTime!$B$1:$Z$999,MATCH("Min",PlayingTime!$B$2:$Z$2,0),0),0)</f>
        <v>11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11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4</v>
      </c>
      <c r="X249" s="42" t="str">
        <f>API!M249&amp;" "&amp;API!V249</f>
        <v>Ian Maatsen</v>
      </c>
      <c r="Y249" s="42">
        <f>API!AC249</f>
        <v>3</v>
      </c>
    </row>
    <row r="250" spans="1:25">
      <c r="A250" s="31" t="str">
        <f>IF([1]FINAL!A250=0,"",[1]FINAL!A250)</f>
        <v>Nathan Redmond</v>
      </c>
      <c r="B250" s="31" t="str">
        <f>IF([1]FINAL!B250=0,"",[1]FINAL!B250)</f>
        <v>Redmond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BUR</v>
      </c>
      <c r="F250" s="43">
        <f>IFERROR(VLOOKUP($E250,Table2!$B$1:$C$21,MATCH("MP",Table2!$B$1:$C$1,0),0),"")</f>
        <v>5</v>
      </c>
      <c r="G250" s="32">
        <f>IFERROR(VLOOKUP(A250,PlayingTime!$B$1:$Z$999,MATCH("Min",PlayingTime!$B$2:$Z$2,0),0),0)</f>
        <v>55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55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0.2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0.2</v>
      </c>
      <c r="V250" s="41">
        <f t="shared" si="15"/>
        <v>3</v>
      </c>
      <c r="X250" s="42" t="str">
        <f>API!M250&amp;" "&amp;API!V250</f>
        <v>Axel Disasi</v>
      </c>
      <c r="Y250" s="42">
        <f>API!AC250</f>
        <v>26</v>
      </c>
    </row>
    <row r="251" spans="1:25">
      <c r="A251" s="31" t="str">
        <f>IF([1]FINAL!A251=0,"",[1]FINAL!A251)</f>
        <v>Nathan Redmond</v>
      </c>
      <c r="B251" s="31" t="str">
        <f>IF([1]FINAL!B251=0,"",[1]FINAL!B251)</f>
        <v>Redmond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BUR</v>
      </c>
      <c r="F251" s="43">
        <f>IFERROR(VLOOKUP($E251,Table2!$B$1:$C$21,MATCH("MP",Table2!$B$1:$C$1,0),0),"")</f>
        <v>5</v>
      </c>
      <c r="G251" s="32">
        <f>IFERROR(VLOOKUP(A251,PlayingTime!$B$1:$Z$999,MATCH("Min",PlayingTime!$B$2:$Z$2,0),0),0)</f>
        <v>55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55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0.2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0.2</v>
      </c>
      <c r="V251" s="41">
        <f t="shared" si="15"/>
        <v>3</v>
      </c>
      <c r="X251" s="42" t="str">
        <f>API!M251&amp;" "&amp;API!V251</f>
        <v>Lesley Ugochukwu</v>
      </c>
      <c r="Y251" s="42">
        <f>API!AC251</f>
        <v>6</v>
      </c>
    </row>
    <row r="252" spans="1:25">
      <c r="A252" s="31" t="str">
        <f>IF([1]FINAL!A252=0,"",[1]FINAL!A252)</f>
        <v>Mikkel Damsgaard</v>
      </c>
      <c r="B252" s="31" t="str">
        <f>IF([1]FINAL!B252=0,"",[1]FINAL!B252)</f>
        <v>Damsgaard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BRE</v>
      </c>
      <c r="F252" s="43">
        <f>IFERROR(VLOOKUP($E252,Table2!$B$1:$C$21,MATCH("MP",Table2!$B$1:$C$1,0),0),"")</f>
        <v>6</v>
      </c>
      <c r="G252" s="32">
        <f>IFERROR(VLOOKUP(A252,PlayingTime!$B$1:$Z$999,MATCH("Min",PlayingTime!$B$2:$Z$2,0),0),0)</f>
        <v>54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54</v>
      </c>
      <c r="L252" s="31">
        <f>IFERROR(VLOOKUP(A252,PlayerStats!$B$1:$Z$999,MATCH("xG",PlayerStats!$B$2:$Z$2,0),0),0)</f>
        <v>0.1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0.1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2</v>
      </c>
      <c r="X252" s="42" t="str">
        <f>API!M252&amp;" "&amp;API!V252</f>
        <v>Mason Burstow</v>
      </c>
      <c r="Y252" s="42">
        <f>API!AC252</f>
        <v>2</v>
      </c>
    </row>
    <row r="253" spans="1:25">
      <c r="A253" s="31" t="str">
        <f>IF([1]FINAL!A253=0,"",[1]FINAL!A253)</f>
        <v>Matt Targett</v>
      </c>
      <c r="B253" s="31" t="str">
        <f>IF([1]FINAL!B253=0,"",[1]FINAL!B253)</f>
        <v>Targett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NEW</v>
      </c>
      <c r="F253" s="43">
        <f>IFERROR(VLOOKUP($E253,Table2!$B$1:$C$21,MATCH("MP",Table2!$B$1:$C$1,0),0),"")</f>
        <v>6</v>
      </c>
      <c r="G253" s="32">
        <f>IFERROR(VLOOKUP(A253,PlayingTime!$B$1:$Z$999,MATCH("Min",PlayingTime!$B$2:$Z$2,0),0),0)</f>
        <v>77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77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1</v>
      </c>
      <c r="X253" s="42" t="str">
        <f>API!M253&amp;" "&amp;API!V253</f>
        <v>Lucas Bergström</v>
      </c>
      <c r="Y253" s="42">
        <f>API!AC253</f>
        <v>0</v>
      </c>
    </row>
    <row r="254" spans="1:25">
      <c r="A254" s="31" t="str">
        <f>IF([1]FINAL!A254=0,"",[1]FINAL!A254)</f>
        <v>James McAtee</v>
      </c>
      <c r="B254" s="31" t="str">
        <f>IF([1]FINAL!B254=0,"",[1]FINAL!B254)</f>
        <v>McAtee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SHU</v>
      </c>
      <c r="F254" s="43">
        <f>IFERROR(VLOOKUP($E254,Table2!$B$1:$C$21,MATCH("MP",Table2!$B$1:$C$1,0),0),"")</f>
        <v>6</v>
      </c>
      <c r="G254" s="32">
        <f>IFERROR(VLOOKUP(A254,PlayingTime!$B$1:$Z$999,MATCH("Min",PlayingTime!$B$2:$Z$2,0),0),0)</f>
        <v>143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143</v>
      </c>
      <c r="L254" s="31">
        <f>IFERROR(VLOOKUP(A254,PlayerStats!$B$1:$Z$999,MATCH("xG",PlayerStats!$B$2:$Z$2,0),0),0)</f>
        <v>0.3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0.3</v>
      </c>
      <c r="Q254" s="31">
        <f>IFERROR(VLOOKUP(A254,PlayerStats!$B$1:$Z$999,MATCH("xAG",PlayerStats!$B$2:$Z$2,0),0),0)</f>
        <v>0.2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0.2</v>
      </c>
      <c r="V254" s="41">
        <f t="shared" si="15"/>
        <v>6</v>
      </c>
      <c r="X254" s="42" t="str">
        <f>API!M254&amp;" "&amp;API!V254</f>
        <v>Roméo Lavia</v>
      </c>
      <c r="Y254" s="42">
        <f>API!AC254</f>
        <v>0</v>
      </c>
    </row>
    <row r="255" spans="1:25">
      <c r="A255" s="31" t="str">
        <f>IF([1]FINAL!A255=0,"",[1]FINAL!A255)</f>
        <v>Albert Sambi Lokonga</v>
      </c>
      <c r="B255" s="31" t="str">
        <f>IF([1]FINAL!B255=0,"",[1]FINAL!B255)</f>
        <v>Sambi</v>
      </c>
      <c r="C255" s="31" t="str">
        <f>IF([1]FINAL!C255=0,"",[1]FINAL!C255)</f>
        <v>Lokonga</v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5</v>
      </c>
      <c r="G255" s="32">
        <f>IFERROR(VLOOKUP(A255,PlayingTime!$B$1:$Z$999,MATCH("Min",PlayingTime!$B$2:$Z$2,0),0),0)</f>
        <v>129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129</v>
      </c>
      <c r="L255" s="31">
        <f>IFERROR(VLOOKUP(A255,PlayerStats!$B$1:$Z$999,MATCH("xG",PlayerStats!$B$2:$Z$2,0),0),0)</f>
        <v>0.1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0.1</v>
      </c>
      <c r="Q255" s="31">
        <f>IFERROR(VLOOKUP(A255,PlayerStats!$B$1:$Z$999,MATCH("xAG",PlayerStats!$B$2:$Z$2,0),0),0)</f>
        <v>0.1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0.1</v>
      </c>
      <c r="V255" s="41">
        <f t="shared" si="15"/>
        <v>3</v>
      </c>
      <c r="X255" s="42" t="str">
        <f>API!M255&amp;" "&amp;API!V255</f>
        <v>Bashir Humphreys</v>
      </c>
      <c r="Y255" s="42">
        <f>API!AC255</f>
        <v>0</v>
      </c>
    </row>
    <row r="256" spans="1:25">
      <c r="A256" s="31" t="str">
        <f>IF([1]FINAL!A256=0,"",[1]FINAL!A256)</f>
        <v>Manuel Benson Hedilazio</v>
      </c>
      <c r="B256" s="31" t="str">
        <f>IF([1]FINAL!B256=0,"",[1]FINAL!B256)</f>
        <v>Benson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BUR</v>
      </c>
      <c r="F256" s="43">
        <f>IFERROR(VLOOKUP($E256,Table2!$B$1:$C$21,MATCH("MP",Table2!$B$1:$C$1,0),0),"")</f>
        <v>5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0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3</v>
      </c>
      <c r="X256" s="42" t="str">
        <f>API!M256&amp;" "&amp;API!V256</f>
        <v>Deivid Washington de Souza Eugênio</v>
      </c>
      <c r="Y256" s="42">
        <f>API!AC256</f>
        <v>0</v>
      </c>
    </row>
    <row r="257" spans="1:25">
      <c r="A257" s="31" t="str">
        <f>IF([1]FINAL!A257=0,"",[1]FINAL!A257)</f>
        <v>Pierre-Emile Højbjerg</v>
      </c>
      <c r="B257" s="31" t="str">
        <f>IF([1]FINAL!B257=0,"",[1]FINAL!B257)</f>
        <v>Højbjerg</v>
      </c>
      <c r="C257" s="31" t="str">
        <f>IF([1]FINAL!C257=0,"",[1]FINAL!C257)</f>
        <v>Pierre Højbjerg</v>
      </c>
      <c r="D257" s="31" t="str">
        <f>IF([1]FINAL!D257=0,"",[1]FINAL!D257)</f>
        <v>Pierre-Emile Hojbjerg</v>
      </c>
      <c r="E257" s="42" t="str">
        <f>[1]FINAL!M257</f>
        <v>TOT</v>
      </c>
      <c r="F257" s="43">
        <f>IFERROR(VLOOKUP($E257,Table2!$B$1:$C$21,MATCH("MP",Table2!$B$1:$C$1,0),0),"")</f>
        <v>6</v>
      </c>
      <c r="G257" s="32">
        <f>IFERROR(VLOOKUP(A257,PlayingTime!$B$1:$Z$999,MATCH("Min",PlayingTime!$B$2:$Z$2,0),0),0)</f>
        <v>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83</v>
      </c>
      <c r="J257" s="32">
        <f>IFERROR(VLOOKUP(D257,PlayingTime!$B$1:$Z$999,MATCH("Min",PlayingTime!$B$2:$Z$2,0),0),0)</f>
        <v>0</v>
      </c>
      <c r="K257" s="37">
        <f t="shared" si="12"/>
        <v>83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4</v>
      </c>
      <c r="X257" s="42" t="str">
        <f>API!M257&amp;" "&amp;API!V257</f>
        <v>Eddie Beach</v>
      </c>
      <c r="Y257" s="42">
        <f>API!AC257</f>
        <v>0</v>
      </c>
    </row>
    <row r="258" spans="1:25">
      <c r="A258" s="31" t="str">
        <f>IF([1]FINAL!A258=0,"",[1]FINAL!A258)</f>
        <v>Davinson Sánchez</v>
      </c>
      <c r="B258" s="31" t="str">
        <f>IF([1]FINAL!B258=0,"",[1]FINAL!B258)</f>
        <v>Sánchez</v>
      </c>
      <c r="C258" s="31" t="str">
        <f>IF([1]FINAL!C258=0,"",[1]FINAL!C258)</f>
        <v>D Sanchez</v>
      </c>
      <c r="D258" s="31" t="str">
        <f>IF([1]FINAL!D258=0,"",[1]FINAL!D258)</f>
        <v>Davinson Sanchez</v>
      </c>
      <c r="E258" s="42" t="str">
        <f>[1]FINAL!M258</f>
        <v>TOT</v>
      </c>
      <c r="F258" s="43">
        <f>IFERROR(VLOOKUP($E258,Table2!$B$1:$C$21,MATCH("MP",Table2!$B$1:$C$1,0),0),"")</f>
        <v>6</v>
      </c>
      <c r="G258" s="32">
        <f>IFERROR(VLOOKUP(A258,PlayingTime!$B$1:$Z$999,MATCH("Min",PlayingTime!$B$2:$Z$2,0),0),0)</f>
        <v>77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77</v>
      </c>
      <c r="L258" s="31">
        <f>IFERROR(VLOOKUP(A258,PlayerStats!$B$1:$Z$999,MATCH("xG",PlayerStats!$B$2:$Z$2,0),0),0)</f>
        <v>0.1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0.1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0</v>
      </c>
      <c r="X258" s="42" t="str">
        <f>API!M258&amp;" "&amp;API!V258</f>
        <v>Diego Manuel Jadon da Silva Moreira</v>
      </c>
      <c r="Y258" s="42">
        <f>API!AC258</f>
        <v>0</v>
      </c>
    </row>
    <row r="259" spans="1:25">
      <c r="A259" s="31" t="str">
        <f>IF([1]FINAL!A259=0,"",[1]FINAL!A259)</f>
        <v>Nuno Varela Tavares</v>
      </c>
      <c r="B259" s="31" t="str">
        <f>IF([1]FINAL!B259=0,"",[1]FINAL!B259)</f>
        <v>Tavares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NFO</v>
      </c>
      <c r="F259" s="43">
        <f>IFERROR(VLOOKUP($E259,Table2!$B$1:$C$21,MATCH("MP",Table2!$B$1:$C$1,0),0),"")</f>
        <v>6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0</v>
      </c>
      <c r="X259" s="42" t="str">
        <f>API!M259&amp;" "&amp;API!V259</f>
        <v>Djordje Petrovic</v>
      </c>
      <c r="Y259" s="42">
        <f>API!AC259</f>
        <v>0</v>
      </c>
    </row>
    <row r="260" spans="1:25">
      <c r="A260" s="31" t="str">
        <f>IF([1]FINAL!A260=0,"",[1]FINAL!A260)</f>
        <v>Dominic Calvert-Lewin</v>
      </c>
      <c r="B260" s="31" t="str">
        <f>IF([1]FINAL!B260=0,"",[1]FINAL!B260)</f>
        <v>Calvert-Lewin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EVE</v>
      </c>
      <c r="F260" s="43">
        <f>IFERROR(VLOOKUP($E260,Table2!$B$1:$C$21,MATCH("MP",Table2!$B$1:$C$1,0),0),"")</f>
        <v>6</v>
      </c>
      <c r="G260" s="32">
        <f>IFERROR(VLOOKUP(A260,PlayingTime!$B$1:$Z$999,MATCH("Min",PlayingTime!$B$2:$Z$2,0),0),0)</f>
        <v>90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90</v>
      </c>
      <c r="L260" s="31">
        <f>IFERROR(VLOOKUP(A260,PlayerStats!$B$1:$Z$999,MATCH("xG",PlayerStats!$B$2:$Z$2,0),0),0)</f>
        <v>0.7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0.7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7</v>
      </c>
      <c r="X260" s="42" t="str">
        <f>API!M260&amp;" "&amp;API!V260</f>
        <v>Alfie Gilchrist</v>
      </c>
      <c r="Y260" s="42">
        <f>API!AC260</f>
        <v>0</v>
      </c>
    </row>
    <row r="261" spans="1:25">
      <c r="A261" s="31" t="str">
        <f>IF([1]FINAL!A261=0,"",[1]FINAL!A261)</f>
        <v>Daniel Castelo Podence</v>
      </c>
      <c r="B261" s="31" t="str">
        <f>IF([1]FINAL!B261=0,"",[1]FINAL!B261)</f>
        <v>Podence</v>
      </c>
      <c r="C261" s="31" t="str">
        <f>IF([1]FINAL!C261=0,"",[1]FINAL!C261)</f>
        <v>Daniel Podence</v>
      </c>
      <c r="D261" s="31" t="str">
        <f>IF([1]FINAL!D261=0,"",[1]FINAL!D261)</f>
        <v/>
      </c>
      <c r="E261" s="42" t="str">
        <f>[1]FINAL!M261</f>
        <v>WOL</v>
      </c>
      <c r="F261" s="43">
        <f>IFERROR(VLOOKUP($E261,Table2!$B$1:$C$21,MATCH("MP",Table2!$B$1:$C$1,0),0),"")</f>
        <v>6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0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0</v>
      </c>
      <c r="X261" s="42" t="str">
        <f>API!M261&amp;" "&amp;API!V261</f>
        <v>Ronnie Stutter</v>
      </c>
      <c r="Y261" s="42">
        <f>API!AC261</f>
        <v>0</v>
      </c>
    </row>
    <row r="262" spans="1:25">
      <c r="A262" s="31" t="str">
        <f>IF([1]FINAL!A262=0,"",[1]FINAL!A262)</f>
        <v>Gonçalo Manuel Ganchinho Guedes</v>
      </c>
      <c r="B262" s="31" t="str">
        <f>IF([1]FINAL!B262=0,"",[1]FINAL!B262)</f>
        <v>Guedes</v>
      </c>
      <c r="C262" s="31" t="str">
        <f>IF([1]FINAL!C262=0,"",[1]FINAL!C262)</f>
        <v>Gonçalo Guedes</v>
      </c>
      <c r="D262" s="31" t="str">
        <f>IF([1]FINAL!D262=0,"",[1]FINAL!D262)</f>
        <v/>
      </c>
      <c r="E262" s="42" t="str">
        <f>[1]FINAL!M262</f>
        <v>WOL</v>
      </c>
      <c r="F262" s="43">
        <f>IFERROR(VLOOKUP($E262,Table2!$B$1:$C$21,MATCH("MP",Table2!$B$1:$C$1,0),0),"")</f>
        <v>6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0</v>
      </c>
      <c r="X262" s="42" t="str">
        <f>API!M262&amp;" "&amp;API!V262</f>
        <v>Alex Matos</v>
      </c>
      <c r="Y262" s="42">
        <f>API!AC262</f>
        <v>0</v>
      </c>
    </row>
    <row r="263" spans="1:25">
      <c r="A263" s="31" t="str">
        <f>IF([1]FINAL!A263=0,"",[1]FINAL!A263)</f>
        <v>Luke Cundle</v>
      </c>
      <c r="B263" s="31" t="str">
        <f>IF([1]FINAL!B263=0,"",[1]FINAL!B263)</f>
        <v>Cundle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WOL</v>
      </c>
      <c r="F263" s="43">
        <f>IFERROR(VLOOKUP($E263,Table2!$B$1:$C$21,MATCH("MP",Table2!$B$1:$C$1,0),0),"")</f>
        <v>6</v>
      </c>
      <c r="G263" s="32">
        <f>IFERROR(VLOOKUP(A263,PlayingTime!$B$1:$Z$999,MATCH("Min",PlayingTime!$B$2:$Z$2,0),0),0)</f>
        <v>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0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0</v>
      </c>
      <c r="X263" s="42" t="str">
        <f>API!M263&amp;" "&amp;API!V263</f>
        <v>Rob Holding</v>
      </c>
      <c r="Y263" s="42">
        <f>API!AC263</f>
        <v>0</v>
      </c>
    </row>
    <row r="264" spans="1:25">
      <c r="A264" s="31" t="str">
        <f>IF([1]FINAL!A264=0,"",[1]FINAL!A264)</f>
        <v>Francisco Jorge Tomás Oliveira</v>
      </c>
      <c r="B264" s="31" t="str">
        <f>IF([1]FINAL!B264=0,"",[1]FINAL!B264)</f>
        <v>Chiquinho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WOL</v>
      </c>
      <c r="F264" s="43">
        <f>IFERROR(VLOOKUP($E264,Table2!$B$1:$C$21,MATCH("MP",Table2!$B$1:$C$1,0),0),"")</f>
        <v>6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0</v>
      </c>
      <c r="X264" s="42" t="str">
        <f>API!M264&amp;" "&amp;API!V264</f>
        <v>Naouirou Ahamada</v>
      </c>
      <c r="Y264" s="42">
        <f>API!AC264</f>
        <v>3</v>
      </c>
    </row>
    <row r="265" spans="1:25">
      <c r="A265" s="31" t="str">
        <f>IF([1]FINAL!A265=0,"",[1]FINAL!A265)</f>
        <v>Matija Šarkić</v>
      </c>
      <c r="B265" s="31" t="str">
        <f>IF([1]FINAL!B265=0,"",[1]FINAL!B265)</f>
        <v>Šarkić</v>
      </c>
      <c r="C265" s="31" t="str">
        <f>IF([1]FINAL!C265=0,"",[1]FINAL!C265)</f>
        <v>Sarkic</v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6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0</v>
      </c>
      <c r="X265" s="42" t="str">
        <f>API!M265&amp;" "&amp;API!V265</f>
        <v>Joachim Andersen</v>
      </c>
      <c r="Y265" s="42">
        <f>API!AC265</f>
        <v>30</v>
      </c>
    </row>
    <row r="266" spans="1:25">
      <c r="A266" s="31" t="str">
        <f>IF([1]FINAL!A266=0,"",[1]FINAL!A266)</f>
        <v>Toti António Gomes</v>
      </c>
      <c r="B266" s="31" t="str">
        <f>IF([1]FINAL!B266=0,"",[1]FINAL!B266)</f>
        <v>Toti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6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3</v>
      </c>
      <c r="X266" s="42" t="str">
        <f>API!M266&amp;" "&amp;API!V266</f>
        <v>Jordan Ayew</v>
      </c>
      <c r="Y266" s="42">
        <f>API!AC266</f>
        <v>17</v>
      </c>
    </row>
    <row r="267" spans="1:25">
      <c r="A267" s="31" t="str">
        <f>IF([1]FINAL!A267=0,"",[1]FINAL!A267)</f>
        <v>Matt Doherty</v>
      </c>
      <c r="B267" s="31" t="str">
        <f>IF([1]FINAL!B267=0,"",[1]FINAL!B267)</f>
        <v>Doherty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WOL</v>
      </c>
      <c r="F267" s="43">
        <f>IFERROR(VLOOKUP($E267,Table2!$B$1:$C$21,MATCH("MP",Table2!$B$1:$C$1,0),0),"")</f>
        <v>6</v>
      </c>
      <c r="G267" s="32">
        <f>IFERROR(VLOOKUP(A267,PlayingTime!$B$1:$Z$999,MATCH("Min",PlayingTime!$B$2:$Z$2,0),0),0)</f>
        <v>76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76</v>
      </c>
      <c r="L267" s="31">
        <f>IFERROR(VLOOKUP(A267,PlayerStats!$B$1:$Z$999,MATCH("xG",PlayerStats!$B$2:$Z$2,0),0),0)</f>
        <v>0.1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0.1</v>
      </c>
      <c r="Q267" s="31">
        <f>IFERROR(VLOOKUP(A267,PlayerStats!$B$1:$Z$999,MATCH("xAG",PlayerStats!$B$2:$Z$2,0),0),0)</f>
        <v>0.1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0.1</v>
      </c>
      <c r="V267" s="41">
        <f t="shared" si="19"/>
        <v>1</v>
      </c>
      <c r="X267" s="42" t="str">
        <f>API!M267&amp;" "&amp;API!V267</f>
        <v>Nathaniel Clyne</v>
      </c>
      <c r="Y267" s="42">
        <f>API!AC267</f>
        <v>0</v>
      </c>
    </row>
    <row r="268" spans="1:25">
      <c r="A268" s="31" t="str">
        <f>IF([1]FINAL!A268=0,"",[1]FINAL!A268)</f>
        <v>Jonathan Castro Otto</v>
      </c>
      <c r="B268" s="31" t="str">
        <f>IF([1]FINAL!B268=0,"",[1]FINAL!B268)</f>
        <v>J.Otto</v>
      </c>
      <c r="C268" s="31" t="str">
        <f>IF([1]FINAL!C268=0,"",[1]FINAL!C268)</f>
        <v>Jonny Castro</v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6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0</v>
      </c>
      <c r="X268" s="42" t="str">
        <f>API!M268&amp;" "&amp;API!V268</f>
        <v>Cheick Doucouré</v>
      </c>
      <c r="Y268" s="42">
        <f>API!AC268</f>
        <v>12</v>
      </c>
    </row>
    <row r="269" spans="1:25">
      <c r="A269" s="31" t="str">
        <f>IF([1]FINAL!A269=0,"",[1]FINAL!A269)</f>
        <v>Danny Ings</v>
      </c>
      <c r="B269" s="31" t="str">
        <f>IF([1]FINAL!B269=0,"",[1]FINAL!B269)</f>
        <v>Ings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WHU</v>
      </c>
      <c r="F269" s="43">
        <f>IFERROR(VLOOKUP($E269,Table2!$B$1:$C$21,MATCH("MP",Table2!$B$1:$C$1,0),0),"")</f>
        <v>6</v>
      </c>
      <c r="G269" s="32">
        <f>IFERROR(VLOOKUP(A269,PlayingTime!$B$1:$Z$999,MATCH("Min",PlayingTime!$B$2:$Z$2,0),0),0)</f>
        <v>38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38</v>
      </c>
      <c r="L269" s="31">
        <f>IFERROR(VLOOKUP(A269,PlayerStats!$B$1:$Z$999,MATCH("xG",PlayerStats!$B$2:$Z$2,0),0),0)</f>
        <v>0.1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0.1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5</v>
      </c>
      <c r="X269" s="42" t="str">
        <f>API!M269&amp;" "&amp;API!V269</f>
        <v>Malcolm Ebiowei</v>
      </c>
      <c r="Y269" s="42">
        <f>API!AC269</f>
        <v>0</v>
      </c>
    </row>
    <row r="270" spans="1:25">
      <c r="A270" s="31" t="str">
        <f>IF([1]FINAL!A270=0,"",[1]FINAL!A270)</f>
        <v>Maxwel Cornet</v>
      </c>
      <c r="B270" s="31" t="str">
        <f>IF([1]FINAL!B270=0,"",[1]FINAL!B270)</f>
        <v>Cornet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WHU</v>
      </c>
      <c r="F270" s="43">
        <f>IFERROR(VLOOKUP($E270,Table2!$B$1:$C$21,MATCH("MP",Table2!$B$1:$C$1,0),0),"")</f>
        <v>6</v>
      </c>
      <c r="G270" s="32">
        <f>IFERROR(VLOOKUP(A270,PlayingTime!$B$1:$Z$999,MATCH("Min",PlayingTime!$B$2:$Z$2,0),0),0)</f>
        <v>1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1</v>
      </c>
      <c r="X270" s="42" t="str">
        <f>API!M270&amp;" "&amp;API!V270</f>
        <v>Odsonne Edouard</v>
      </c>
      <c r="Y270" s="42">
        <f>API!AC270</f>
        <v>34</v>
      </c>
    </row>
    <row r="271" spans="1:25">
      <c r="A271" s="31" t="str">
        <f>IF([1]FINAL!A271=0,"",[1]FINAL!A271)</f>
        <v>Flynn Downes</v>
      </c>
      <c r="B271" s="31" t="str">
        <f>IF([1]FINAL!B271=0,"",[1]FINAL!B271)</f>
        <v>Downes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WHU</v>
      </c>
      <c r="F271" s="43">
        <f>IFERROR(VLOOKUP($E271,Table2!$B$1:$C$21,MATCH("MP",Table2!$B$1:$C$1,0),0),"")</f>
        <v>6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0</v>
      </c>
      <c r="X271" s="42" t="str">
        <f>API!M271&amp;" "&amp;API!V271</f>
        <v>Eberechi Eze</v>
      </c>
      <c r="Y271" s="42">
        <f>API!AC271</f>
        <v>19</v>
      </c>
    </row>
    <row r="272" spans="1:25">
      <c r="A272" s="31" t="str">
        <f>IF([1]FINAL!A272=0,"",[1]FINAL!A272)</f>
        <v>Conor Coventry</v>
      </c>
      <c r="B272" s="31" t="str">
        <f>IF([1]FINAL!B272=0,"",[1]FINAL!B272)</f>
        <v>Coventry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WHU</v>
      </c>
      <c r="F272" s="43">
        <f>IFERROR(VLOOKUP($E272,Table2!$B$1:$C$21,MATCH("MP",Table2!$B$1:$C$1,0),0),"")</f>
        <v>6</v>
      </c>
      <c r="G272" s="32">
        <f>IFERROR(VLOOKUP(A272,PlayingTime!$B$1:$Z$999,MATCH("Min",PlayingTime!$B$2:$Z$2,0),0),0)</f>
        <v>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0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0</v>
      </c>
      <c r="X272" s="42" t="str">
        <f>API!M272&amp;" "&amp;API!V272</f>
        <v>Vicente Guaita</v>
      </c>
      <c r="Y272" s="42">
        <f>API!AC272</f>
        <v>0</v>
      </c>
    </row>
    <row r="273" spans="1:25">
      <c r="A273" s="31" t="str">
        <f>IF([1]FINAL!A273=0,"",[1]FINAL!A273)</f>
        <v>Lukasz Fabianski</v>
      </c>
      <c r="B273" s="31" t="str">
        <f>IF([1]FINAL!B273=0,"",[1]FINAL!B273)</f>
        <v>Fabianski</v>
      </c>
      <c r="C273" s="31" t="str">
        <f>IF([1]FINAL!C273=0,"",[1]FINAL!C273)</f>
        <v>Łukasz Fabiański</v>
      </c>
      <c r="D273" s="31" t="str">
        <f>IF([1]FINAL!D273=0,"",[1]FINAL!D273)</f>
        <v/>
      </c>
      <c r="E273" s="42" t="str">
        <f>[1]FINAL!M273</f>
        <v>WHU</v>
      </c>
      <c r="F273" s="43">
        <f>IFERROR(VLOOKUP($E273,Table2!$B$1:$C$21,MATCH("MP",Table2!$B$1:$C$1,0),0),"")</f>
        <v>6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0</v>
      </c>
      <c r="X273" s="42" t="str">
        <f>API!M273&amp;" "&amp;API!V273</f>
        <v>Marc Guéhi</v>
      </c>
      <c r="Y273" s="42">
        <f>API!AC273</f>
        <v>19</v>
      </c>
    </row>
    <row r="274" spans="1:25">
      <c r="A274" s="31" t="str">
        <f>IF([1]FINAL!A274=0,"",[1]FINAL!A274)</f>
        <v>Gianluca Scamacca</v>
      </c>
      <c r="B274" s="31" t="str">
        <f>IF([1]FINAL!B274=0,"",[1]FINAL!B274)</f>
        <v>Scamacca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WHU</v>
      </c>
      <c r="F274" s="43">
        <f>IFERROR(VLOOKUP($E274,Table2!$B$1:$C$21,MATCH("MP",Table2!$B$1:$C$1,0),0),"")</f>
        <v>6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0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0</v>
      </c>
      <c r="X274" s="42" t="str">
        <f>API!M274&amp;" "&amp;API!V274</f>
        <v>Will Hughes</v>
      </c>
      <c r="Y274" s="42">
        <f>API!AC274</f>
        <v>5</v>
      </c>
    </row>
    <row r="275" spans="1:25">
      <c r="A275" s="31" t="str">
        <f>IF([1]FINAL!A275=0,"",[1]FINAL!A275)</f>
        <v>Divin Mubama</v>
      </c>
      <c r="B275" s="31" t="str">
        <f>IF([1]FINAL!B275=0,"",[1]FINAL!B275)</f>
        <v>Mubama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WHU</v>
      </c>
      <c r="F275" s="43">
        <f>IFERROR(VLOOKUP($E275,Table2!$B$1:$C$21,MATCH("MP",Table2!$B$1:$C$1,0),0),"")</f>
        <v>6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0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0</v>
      </c>
      <c r="X275" s="42" t="str">
        <f>API!M275&amp;" "&amp;API!V275</f>
        <v>Sam Johnstone</v>
      </c>
      <c r="Y275" s="42">
        <f>API!AC275</f>
        <v>20</v>
      </c>
    </row>
    <row r="276" spans="1:25">
      <c r="A276" s="31" t="str">
        <f>IF([1]FINAL!A276=0,"",[1]FINAL!A276)</f>
        <v>Thilo Kehrer</v>
      </c>
      <c r="B276" s="31" t="str">
        <f>IF([1]FINAL!B276=0,"",[1]FINAL!B276)</f>
        <v>Kehrer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WHU</v>
      </c>
      <c r="F276" s="43">
        <f>IFERROR(VLOOKUP($E276,Table2!$B$1:$C$21,MATCH("MP",Table2!$B$1:$C$1,0),0),"")</f>
        <v>6</v>
      </c>
      <c r="G276" s="32">
        <f>IFERROR(VLOOKUP(A276,PlayingTime!$B$1:$Z$999,MATCH("Min",PlayingTime!$B$2:$Z$2,0),0),0)</f>
        <v>21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21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2</v>
      </c>
      <c r="X276" s="42" t="str">
        <f>API!M276&amp;" "&amp;API!V276</f>
        <v>Jefferson Lerma Solís</v>
      </c>
      <c r="Y276" s="42">
        <f>API!AC276</f>
        <v>9</v>
      </c>
    </row>
    <row r="277" spans="1:25">
      <c r="A277" s="31" t="str">
        <f>IF([1]FINAL!A277=0,"",[1]FINAL!A277)</f>
        <v>Aaron Cresswell</v>
      </c>
      <c r="B277" s="31" t="str">
        <f>IF([1]FINAL!B277=0,"",[1]FINAL!B277)</f>
        <v>Cresswell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WHU</v>
      </c>
      <c r="F277" s="43">
        <f>IFERROR(VLOOKUP($E277,Table2!$B$1:$C$21,MATCH("MP",Table2!$B$1:$C$1,0),0),"")</f>
        <v>6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0</v>
      </c>
      <c r="X277" s="42" t="str">
        <f>API!M277&amp;" "&amp;API!V277</f>
        <v>Jean-Philippe Mateta</v>
      </c>
      <c r="Y277" s="42">
        <f>API!AC277</f>
        <v>14</v>
      </c>
    </row>
    <row r="278" spans="1:25">
      <c r="A278" s="31" t="str">
        <f>IF([1]FINAL!A278=0,"",[1]FINAL!A278)</f>
        <v>Ben Johnson</v>
      </c>
      <c r="B278" s="31" t="str">
        <f>IF([1]FINAL!B278=0,"",[1]FINAL!B278)</f>
        <v>Johnson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6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0</v>
      </c>
      <c r="X278" s="42" t="str">
        <f>API!M278&amp;" "&amp;API!V278</f>
        <v>Remi Matthews</v>
      </c>
      <c r="Y278" s="42">
        <f>API!AC278</f>
        <v>0</v>
      </c>
    </row>
    <row r="279" spans="1:25">
      <c r="A279" s="31" t="str">
        <f>IF([1]FINAL!A279=0,"",[1]FINAL!A279)</f>
        <v>Ben Davies</v>
      </c>
      <c r="B279" s="31" t="str">
        <f>IF([1]FINAL!B279=0,"",[1]FINAL!B279)</f>
        <v>Davies</v>
      </c>
      <c r="C279" s="31" t="str">
        <f>IF([1]FINAL!C279=0,"",[1]FINAL!C279)</f>
        <v>Ben T Davies</v>
      </c>
      <c r="D279" s="31" t="str">
        <f>IF([1]FINAL!D279=0,"",[1]FINAL!D279)</f>
        <v/>
      </c>
      <c r="E279" s="42" t="str">
        <f>[1]FINAL!M279</f>
        <v>TOT</v>
      </c>
      <c r="F279" s="43">
        <f>IFERROR(VLOOKUP($E279,Table2!$B$1:$C$21,MATCH("MP",Table2!$B$1:$C$1,0),0),"")</f>
        <v>6</v>
      </c>
      <c r="G279" s="32">
        <f>IFERROR(VLOOKUP(A279,PlayingTime!$B$1:$Z$999,MATCH("Min",PlayingTime!$B$2:$Z$2,0),0),0)</f>
        <v>30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30</v>
      </c>
      <c r="L279" s="31">
        <f>IFERROR(VLOOKUP(A279,PlayerStats!$B$1:$Z$999,MATCH("xG",PlayerStats!$B$2:$Z$2,0),0),0)</f>
        <v>0.6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0.6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5</v>
      </c>
      <c r="X279" s="42" t="str">
        <f>API!M279&amp;" "&amp;API!V279</f>
        <v>Tyrick Mitchell</v>
      </c>
      <c r="Y279" s="42">
        <f>API!AC279</f>
        <v>22</v>
      </c>
    </row>
    <row r="280" spans="1:25">
      <c r="A280" s="31" t="str">
        <f>IF([1]FINAL!A280=0,"",[1]FINAL!A280)</f>
        <v>Rodrigo Bentancur</v>
      </c>
      <c r="B280" s="31" t="str">
        <f>IF([1]FINAL!B280=0,"",[1]FINAL!B280)</f>
        <v>Bentancur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TOT</v>
      </c>
      <c r="F280" s="43">
        <f>IFERROR(VLOOKUP($E280,Table2!$B$1:$C$21,MATCH("MP",Table2!$B$1:$C$1,0),0),"")</f>
        <v>6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0</v>
      </c>
      <c r="X280" s="42" t="str">
        <f>API!M280&amp;" "&amp;API!V280</f>
        <v>Jake O'Brien</v>
      </c>
      <c r="Y280" s="42">
        <f>API!AC280</f>
        <v>0</v>
      </c>
    </row>
    <row r="281" spans="1:25">
      <c r="A281" s="31" t="str">
        <f>IF([1]FINAL!A281=0,"",[1]FINAL!A281)</f>
        <v>Bryan Gil Salvatierra</v>
      </c>
      <c r="B281" s="31" t="str">
        <f>IF([1]FINAL!B281=0,"",[1]FINAL!B281)</f>
        <v>Bryan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TOT</v>
      </c>
      <c r="F281" s="43">
        <f>IFERROR(VLOOKUP($E281,Table2!$B$1:$C$21,MATCH("MP",Table2!$B$1:$C$1,0),0),"")</f>
        <v>6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0</v>
      </c>
      <c r="X281" s="42" t="str">
        <f>API!M281&amp;" "&amp;API!V281</f>
        <v>Michael Olise</v>
      </c>
      <c r="Y281" s="42">
        <f>API!AC281</f>
        <v>0</v>
      </c>
    </row>
    <row r="282" spans="1:25">
      <c r="A282" s="31" t="str">
        <f>IF([1]FINAL!A282=0,"",[1]FINAL!A282)</f>
        <v>Hugo Lloris</v>
      </c>
      <c r="B282" s="31" t="str">
        <f>IF([1]FINAL!B282=0,"",[1]FINAL!B282)</f>
        <v>Lloris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TOT</v>
      </c>
      <c r="F282" s="43">
        <f>IFERROR(VLOOKUP($E282,Table2!$B$1:$C$21,MATCH("MP",Table2!$B$1:$C$1,0),0),"")</f>
        <v>6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0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0</v>
      </c>
      <c r="X282" s="42" t="str">
        <f>API!M282&amp;" "&amp;API!V282</f>
        <v>Luke Plange</v>
      </c>
      <c r="Y282" s="42">
        <f>API!AC282</f>
        <v>0</v>
      </c>
    </row>
    <row r="283" spans="1:25">
      <c r="A283" s="31" t="str">
        <f>IF([1]FINAL!A283=0,"",[1]FINAL!A283)</f>
        <v>Fraser Forster</v>
      </c>
      <c r="B283" s="31" t="str">
        <f>IF([1]FINAL!B283=0,"",[1]FINAL!B283)</f>
        <v>Forster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TOT</v>
      </c>
      <c r="F283" s="43">
        <f>IFERROR(VLOOKUP($E283,Table2!$B$1:$C$21,MATCH("MP",Table2!$B$1:$C$1,0),0),"")</f>
        <v>6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0</v>
      </c>
      <c r="X283" s="42" t="str">
        <f>API!M283&amp;" "&amp;API!V283</f>
        <v>Chris Richards</v>
      </c>
      <c r="Y283" s="42">
        <f>API!AC283</f>
        <v>1</v>
      </c>
    </row>
    <row r="284" spans="1:25">
      <c r="A284" s="31" t="str">
        <f>IF([1]FINAL!A284=0,"",[1]FINAL!A284)</f>
        <v>Brandon Austin</v>
      </c>
      <c r="B284" s="31" t="str">
        <f>IF([1]FINAL!B284=0,"",[1]FINAL!B284)</f>
        <v>Austin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TOT</v>
      </c>
      <c r="F284" s="43">
        <f>IFERROR(VLOOKUP($E284,Table2!$B$1:$C$21,MATCH("MP",Table2!$B$1:$C$1,0),0),"")</f>
        <v>6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0</v>
      </c>
      <c r="X284" s="42" t="str">
        <f>API!M284&amp;" "&amp;API!V284</f>
        <v>Jairo Riedewald</v>
      </c>
      <c r="Y284" s="42">
        <f>API!AC284</f>
        <v>0</v>
      </c>
    </row>
    <row r="285" spans="1:25">
      <c r="A285" s="31" t="str">
        <f>IF([1]FINAL!A285=0,"",[1]FINAL!A285)</f>
        <v>Harry Kane</v>
      </c>
      <c r="B285" s="31" t="str">
        <f>IF([1]FINAL!B285=0,"",[1]FINAL!B285)</f>
        <v>Kane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TOT</v>
      </c>
      <c r="F285" s="43">
        <f>IFERROR(VLOOKUP($E285,Table2!$B$1:$C$21,MATCH("MP",Table2!$B$1:$C$1,0),0),"")</f>
        <v>6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0</v>
      </c>
      <c r="X285" s="42" t="str">
        <f>API!M285&amp;" "&amp;API!V285</f>
        <v>Jeffrey Schlupp</v>
      </c>
      <c r="Y285" s="42">
        <f>API!AC285</f>
        <v>14</v>
      </c>
    </row>
    <row r="286" spans="1:25">
      <c r="A286" s="31" t="str">
        <f>IF([1]FINAL!A286=0,"",[1]FINAL!A286)</f>
        <v>Ryan Sessegnon</v>
      </c>
      <c r="B286" s="31" t="str">
        <f>IF([1]FINAL!B286=0,"",[1]FINAL!B286)</f>
        <v>Sessegnon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TOT</v>
      </c>
      <c r="F286" s="43">
        <f>IFERROR(VLOOKUP($E286,Table2!$B$1:$C$21,MATCH("MP",Table2!$B$1:$C$1,0),0),"")</f>
        <v>6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0</v>
      </c>
      <c r="X286" s="42" t="str">
        <f>API!M286&amp;" "&amp;API!V286</f>
        <v>James Tomkins</v>
      </c>
      <c r="Y286" s="42">
        <f>API!AC286</f>
        <v>1</v>
      </c>
    </row>
    <row r="287" spans="1:25">
      <c r="A287" s="31" t="str">
        <f>IF([1]FINAL!A287=0,"",[1]FINAL!A287)</f>
        <v>Eric Dier</v>
      </c>
      <c r="B287" s="31" t="str">
        <f>IF([1]FINAL!B287=0,"",[1]FINAL!B287)</f>
        <v>Dier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TOT</v>
      </c>
      <c r="F287" s="43">
        <f>IFERROR(VLOOKUP($E287,Table2!$B$1:$C$21,MATCH("MP",Table2!$B$1:$C$1,0),0),"")</f>
        <v>6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0</v>
      </c>
      <c r="X287" s="42" t="str">
        <f>API!M287&amp;" "&amp;API!V287</f>
        <v>Joel Ward</v>
      </c>
      <c r="Y287" s="42">
        <f>API!AC287</f>
        <v>16</v>
      </c>
    </row>
    <row r="288" spans="1:25">
      <c r="A288" s="31" t="str">
        <f>IF([1]FINAL!A288=0,"",[1]FINAL!A288)</f>
        <v>Japhet Tanganga</v>
      </c>
      <c r="B288" s="31" t="str">
        <f>IF([1]FINAL!B288=0,"",[1]FINAL!B288)</f>
        <v>Tanganga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TOT</v>
      </c>
      <c r="F288" s="43">
        <f>IFERROR(VLOOKUP($E288,Table2!$B$1:$C$21,MATCH("MP",Table2!$B$1:$C$1,0),0),"")</f>
        <v>6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0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0</v>
      </c>
      <c r="X288" s="42" t="str">
        <f>API!M288&amp;" "&amp;API!V288</f>
        <v>Joe Whitworth</v>
      </c>
      <c r="Y288" s="42">
        <f>API!AC288</f>
        <v>0</v>
      </c>
    </row>
    <row r="289" spans="1:25">
      <c r="A289" s="31" t="str">
        <f>IF([1]FINAL!A289=0,"",[1]FINAL!A289)</f>
        <v>Djed Spence</v>
      </c>
      <c r="B289" s="31" t="str">
        <f>IF([1]FINAL!B289=0,"",[1]FINAL!B289)</f>
        <v>Spence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TOT</v>
      </c>
      <c r="F289" s="43">
        <f>IFERROR(VLOOKUP($E289,Table2!$B$1:$C$21,MATCH("MP",Table2!$B$1:$C$1,0),0),"")</f>
        <v>6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0</v>
      </c>
      <c r="X289" s="42" t="str">
        <f>API!M289&amp;" "&amp;API!V289</f>
        <v>Dean Henderson</v>
      </c>
      <c r="Y289" s="42">
        <f>API!AC289</f>
        <v>0</v>
      </c>
    </row>
    <row r="290" spans="1:25">
      <c r="A290" s="31" t="str">
        <f>IF([1]FINAL!A290=0,"",[1]FINAL!A290)</f>
        <v>Joe Rodon</v>
      </c>
      <c r="B290" s="31" t="str">
        <f>IF([1]FINAL!B290=0,"",[1]FINAL!B290)</f>
        <v>Rodon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TOT</v>
      </c>
      <c r="F290" s="43">
        <f>IFERROR(VLOOKUP($E290,Table2!$B$1:$C$21,MATCH("MP",Table2!$B$1:$C$1,0),0),"")</f>
        <v>6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0</v>
      </c>
      <c r="X290" s="42" t="str">
        <f>API!M290&amp;" "&amp;API!V290</f>
        <v>Matheus França de Oliveira</v>
      </c>
      <c r="Y290" s="42">
        <f>API!AC290</f>
        <v>0</v>
      </c>
    </row>
    <row r="291" spans="1:25">
      <c r="A291" s="31" t="str">
        <f>IF([1]FINAL!A291=0,"",[1]FINAL!A291)</f>
        <v>Oliver McBurnie</v>
      </c>
      <c r="B291" s="31" t="str">
        <f>IF([1]FINAL!B291=0,"",[1]FINAL!B291)</f>
        <v>McBurnie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SHU</v>
      </c>
      <c r="F291" s="43">
        <f>IFERROR(VLOOKUP($E291,Table2!$B$1:$C$21,MATCH("MP",Table2!$B$1:$C$1,0),0),"")</f>
        <v>6</v>
      </c>
      <c r="G291" s="32">
        <f>IFERROR(VLOOKUP(A291,PlayingTime!$B$1:$Z$999,MATCH("Min",PlayingTime!$B$2:$Z$2,0),0),0)</f>
        <v>199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199</v>
      </c>
      <c r="L291" s="31">
        <f>IFERROR(VLOOKUP(A291,PlayerStats!$B$1:$Z$999,MATCH("xG",PlayerStats!$B$2:$Z$2,0),0),0)</f>
        <v>0.6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0.6</v>
      </c>
      <c r="Q291" s="31">
        <f>IFERROR(VLOOKUP(A291,PlayerStats!$B$1:$Z$999,MATCH("xAG",PlayerStats!$B$2:$Z$2,0),0),0)</f>
        <v>0.4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0.4</v>
      </c>
      <c r="V291" s="41">
        <f t="shared" si="19"/>
        <v>5</v>
      </c>
      <c r="X291" s="42" t="str">
        <f>API!M291&amp;" "&amp;API!V291</f>
        <v>Jesurun Rak-Sakyi</v>
      </c>
      <c r="Y291" s="42">
        <f>API!AC291</f>
        <v>3</v>
      </c>
    </row>
    <row r="292" spans="1:25">
      <c r="A292" s="31" t="str">
        <f>IF([1]FINAL!A292=0,"",[1]FINAL!A292)</f>
        <v>Jayden Bogle</v>
      </c>
      <c r="B292" s="31" t="str">
        <f>IF([1]FINAL!B292=0,"",[1]FINAL!B292)</f>
        <v>Bogle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SHU</v>
      </c>
      <c r="F292" s="43">
        <f>IFERROR(VLOOKUP($E292,Table2!$B$1:$C$21,MATCH("MP",Table2!$B$1:$C$1,0),0),"")</f>
        <v>6</v>
      </c>
      <c r="G292" s="32">
        <f>IFERROR(VLOOKUP(A292,PlayingTime!$B$1:$Z$999,MATCH("Min",PlayingTime!$B$2:$Z$2,0),0),0)</f>
        <v>150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150</v>
      </c>
      <c r="L292" s="31">
        <f>IFERROR(VLOOKUP(A292,PlayerStats!$B$1:$Z$999,MATCH("xG",PlayerStats!$B$2:$Z$2,0),0),0)</f>
        <v>0.1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0.1</v>
      </c>
      <c r="Q292" s="31">
        <f>IFERROR(VLOOKUP(A292,PlayerStats!$B$1:$Z$999,MATCH("xAG",PlayerStats!$B$2:$Z$2,0),0),0)</f>
        <v>0.3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0.3</v>
      </c>
      <c r="V292" s="41">
        <f t="shared" si="19"/>
        <v>13</v>
      </c>
      <c r="X292" s="42" t="str">
        <f>API!M292&amp;" "&amp;API!V292</f>
        <v>John-Kymani Gordon</v>
      </c>
      <c r="Y292" s="42">
        <f>API!AC292</f>
        <v>0</v>
      </c>
    </row>
    <row r="293" spans="1:25">
      <c r="A293" s="31" t="str">
        <f>IF([1]FINAL!A293=0,"",[1]FINAL!A293)</f>
        <v>William Osula</v>
      </c>
      <c r="B293" s="31" t="str">
        <f>IF([1]FINAL!B293=0,"",[1]FINAL!B293)</f>
        <v>Osula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6</v>
      </c>
      <c r="G293" s="32">
        <f>IFERROR(VLOOKUP(A293,PlayingTime!$B$1:$Z$999,MATCH("Min",PlayingTime!$B$2:$Z$2,0),0),0)</f>
        <v>233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233</v>
      </c>
      <c r="L293" s="31">
        <f>IFERROR(VLOOKUP(A293,PlayerStats!$B$1:$Z$999,MATCH("xG",PlayerStats!$B$2:$Z$2,0),0),0)</f>
        <v>0.3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0.3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4</v>
      </c>
      <c r="X293" s="42" t="str">
        <f>API!M293&amp;" "&amp;API!V293</f>
        <v>André Tavares Gomes</v>
      </c>
      <c r="Y293" s="42">
        <f>API!AC293</f>
        <v>0</v>
      </c>
    </row>
    <row r="294" spans="1:25">
      <c r="A294" s="31" t="str">
        <f>IF([1]FINAL!A294=0,"",[1]FINAL!A294)</f>
        <v>Oliver Norwood</v>
      </c>
      <c r="B294" s="31" t="str">
        <f>IF([1]FINAL!B294=0,"",[1]FINAL!B294)</f>
        <v>Norwood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6</v>
      </c>
      <c r="G294" s="32">
        <f>IFERROR(VLOOKUP(A294,PlayingTime!$B$1:$Z$999,MATCH("Min",PlayingTime!$B$2:$Z$2,0),0),0)</f>
        <v>431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431</v>
      </c>
      <c r="L294" s="31">
        <f>IFERROR(VLOOKUP(A294,PlayerStats!$B$1:$Z$999,MATCH("xG",PlayerStats!$B$2:$Z$2,0),0),0)</f>
        <v>0.1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0.3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0.3</v>
      </c>
      <c r="V294" s="41">
        <f t="shared" si="19"/>
        <v>10</v>
      </c>
      <c r="X294" s="42" t="str">
        <f>API!M294&amp;" "&amp;API!V294</f>
        <v>Jarrad Branthwaite</v>
      </c>
      <c r="Y294" s="42">
        <f>API!AC294</f>
        <v>4</v>
      </c>
    </row>
    <row r="295" spans="1:25">
      <c r="A295" s="31" t="str">
        <f>IF([1]FINAL!A295=0,"",[1]FINAL!A295)</f>
        <v>Yasser Larouci</v>
      </c>
      <c r="B295" s="31" t="str">
        <f>IF([1]FINAL!B295=0,"",[1]FINAL!B295)</f>
        <v>Larouci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6</v>
      </c>
      <c r="G295" s="32">
        <f>IFERROR(VLOOKUP(A295,PlayingTime!$B$1:$Z$999,MATCH("Min",PlayingTime!$B$2:$Z$2,0),0),0)</f>
        <v>197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197</v>
      </c>
      <c r="L295" s="31">
        <f>IFERROR(VLOOKUP(A295,PlayerStats!$B$1:$Z$999,MATCH("xG",PlayerStats!$B$2:$Z$2,0),0),0)</f>
        <v>0.2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0.2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4</v>
      </c>
      <c r="X295" s="42" t="str">
        <f>API!M295&amp;" "&amp;API!V295</f>
        <v>Dominic Calvert-Lewin</v>
      </c>
      <c r="Y295" s="42">
        <f>API!AC295</f>
        <v>7</v>
      </c>
    </row>
    <row r="296" spans="1:25">
      <c r="A296" s="31" t="str">
        <f>IF([1]FINAL!A296=0,"",[1]FINAL!A296)</f>
        <v>Ben Osborn</v>
      </c>
      <c r="B296" s="31" t="str">
        <f>IF([1]FINAL!B296=0,"",[1]FINAL!B296)</f>
        <v>Osborn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6</v>
      </c>
      <c r="G296" s="32">
        <f>IFERROR(VLOOKUP(A296,PlayingTime!$B$1:$Z$999,MATCH("Min",PlayingTime!$B$2:$Z$2,0),0),0)</f>
        <v>192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192</v>
      </c>
      <c r="L296" s="31">
        <f>IFERROR(VLOOKUP(A296,PlayerStats!$B$1:$Z$999,MATCH("xG",PlayerStats!$B$2:$Z$2,0),0),0)</f>
        <v>0.1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0.1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4</v>
      </c>
      <c r="X296" s="42" t="str">
        <f>API!M296&amp;" "&amp;API!V296</f>
        <v>Seamus Coleman</v>
      </c>
      <c r="Y296" s="42">
        <f>API!AC296</f>
        <v>0</v>
      </c>
    </row>
    <row r="297" spans="1:25">
      <c r="A297" s="31" t="str">
        <f>IF([1]FINAL!A297=0,"",[1]FINAL!A297)</f>
        <v>John Egan</v>
      </c>
      <c r="B297" s="31" t="str">
        <f>IF([1]FINAL!B297=0,"",[1]FINAL!B297)</f>
        <v>Egan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SHU</v>
      </c>
      <c r="F297" s="43">
        <f>IFERROR(VLOOKUP($E297,Table2!$B$1:$C$21,MATCH("MP",Table2!$B$1:$C$1,0),0),"")</f>
        <v>6</v>
      </c>
      <c r="G297" s="32">
        <f>IFERROR(VLOOKUP(A297,PlayingTime!$B$1:$Z$999,MATCH("Min",PlayingTime!$B$2:$Z$2,0),0),0)</f>
        <v>427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427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1</v>
      </c>
      <c r="X297" s="42" t="str">
        <f>API!M297&amp;" "&amp;API!V297</f>
        <v>Dele Alli</v>
      </c>
      <c r="Y297" s="42">
        <f>API!AC297</f>
        <v>0</v>
      </c>
    </row>
    <row r="298" spans="1:25">
      <c r="A298" s="31" t="str">
        <f>IF([1]FINAL!A298=0,"",[1]FINAL!A298)</f>
        <v>Jack Robinson</v>
      </c>
      <c r="B298" s="31" t="str">
        <f>IF([1]FINAL!B298=0,"",[1]FINAL!B298)</f>
        <v>Robinson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SHU</v>
      </c>
      <c r="F298" s="43">
        <f>IFERROR(VLOOKUP($E298,Table2!$B$1:$C$21,MATCH("MP",Table2!$B$1:$C$1,0),0),"")</f>
        <v>6</v>
      </c>
      <c r="G298" s="32">
        <f>IFERROR(VLOOKUP(A298,PlayingTime!$B$1:$Z$999,MATCH("Min",PlayingTime!$B$2:$Z$2,0),0),0)</f>
        <v>529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529</v>
      </c>
      <c r="L298" s="31">
        <f>IFERROR(VLOOKUP(A298,PlayerStats!$B$1:$Z$999,MATCH("xG",PlayerStats!$B$2:$Z$2,0),0),0)</f>
        <v>0.5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0.5</v>
      </c>
      <c r="Q298" s="31">
        <f>IFERROR(VLOOKUP(A298,PlayerStats!$B$1:$Z$999,MATCH("xAG",PlayerStats!$B$2:$Z$2,0),0),0)</f>
        <v>0.1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0.1</v>
      </c>
      <c r="V298" s="41">
        <f t="shared" si="19"/>
        <v>5</v>
      </c>
      <c r="X298" s="42" t="str">
        <f>API!M298&amp;" "&amp;API!V298</f>
        <v>Abdoulaye Doucouré</v>
      </c>
      <c r="Y298" s="42">
        <f>API!AC298</f>
        <v>23</v>
      </c>
    </row>
    <row r="299" spans="1:25">
      <c r="A299" s="31" t="str">
        <f>IF([1]FINAL!A299=0,"",[1]FINAL!A299)</f>
        <v>Ismaila Coulibaly</v>
      </c>
      <c r="B299" s="31" t="str">
        <f>IF([1]FINAL!B299=0,"",[1]FINAL!B299)</f>
        <v>Coulibaly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6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0</v>
      </c>
      <c r="X299" s="42" t="str">
        <f>API!M299&amp;" "&amp;API!V299</f>
        <v>James Garner</v>
      </c>
      <c r="Y299" s="42">
        <f>API!AC299</f>
        <v>15</v>
      </c>
    </row>
    <row r="300" spans="1:25">
      <c r="A300" s="31" t="str">
        <f>IF([1]FINAL!A300=0,"",[1]FINAL!A300)</f>
        <v>John Fleck</v>
      </c>
      <c r="B300" s="31" t="str">
        <f>IF([1]FINAL!B300=0,"",[1]FINAL!B300)</f>
        <v>Fleck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6</v>
      </c>
      <c r="G300" s="32">
        <f>IFERROR(VLOOKUP(A300,PlayingTime!$B$1:$Z$999,MATCH("Min",PlayingTime!$B$2:$Z$2,0),0),0)</f>
        <v>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0</v>
      </c>
      <c r="X300" s="42" t="str">
        <f>API!M300&amp;" "&amp;API!V300</f>
        <v>Jean-Philippe Gbamin</v>
      </c>
      <c r="Y300" s="42">
        <f>API!AC300</f>
        <v>0</v>
      </c>
    </row>
    <row r="301" spans="1:25">
      <c r="A301" s="31" t="str">
        <f>IF([1]FINAL!A301=0,"",[1]FINAL!A301)</f>
        <v>Anis Slimane</v>
      </c>
      <c r="B301" s="31" t="str">
        <f>IF([1]FINAL!B301=0,"",[1]FINAL!B301)</f>
        <v>Slimane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SHU</v>
      </c>
      <c r="F301" s="43">
        <f>IFERROR(VLOOKUP($E301,Table2!$B$1:$C$21,MATCH("MP",Table2!$B$1:$C$1,0),0),"")</f>
        <v>6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0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0</v>
      </c>
      <c r="X301" s="42" t="str">
        <f>API!M301&amp;" "&amp;API!V301</f>
        <v>Ben Godfrey</v>
      </c>
      <c r="Y301" s="42">
        <f>API!AC301</f>
        <v>1</v>
      </c>
    </row>
    <row r="302" spans="1:25">
      <c r="A302" s="31" t="str">
        <f>IF([1]FINAL!A302=0,"",[1]FINAL!A302)</f>
        <v>Jordan Amissah</v>
      </c>
      <c r="B302" s="31" t="str">
        <f>IF([1]FINAL!B302=0,"",[1]FINAL!B302)</f>
        <v>Amissah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SHU</v>
      </c>
      <c r="F302" s="43">
        <f>IFERROR(VLOOKUP($E302,Table2!$B$1:$C$21,MATCH("MP",Table2!$B$1:$C$1,0),0),"")</f>
        <v>6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0</v>
      </c>
      <c r="X302" s="42" t="str">
        <f>API!M302&amp;" "&amp;API!V302</f>
        <v>Demarai Gray</v>
      </c>
      <c r="Y302" s="42">
        <f>API!AC302</f>
        <v>0</v>
      </c>
    </row>
    <row r="303" spans="1:25">
      <c r="A303" s="31" t="str">
        <f>IF([1]FINAL!A303=0,"",[1]FINAL!A303)</f>
        <v>Adam Davies</v>
      </c>
      <c r="B303" s="31" t="str">
        <f>IF([1]FINAL!B303=0,"",[1]FINAL!B303)</f>
        <v>A.Davies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6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0</v>
      </c>
      <c r="X303" s="42" t="str">
        <f>API!M303&amp;" "&amp;API!V303</f>
        <v>Idrissa Gueye</v>
      </c>
      <c r="Y303" s="42">
        <f>API!AC303</f>
        <v>10</v>
      </c>
    </row>
    <row r="304" spans="1:25">
      <c r="A304" s="31" t="str">
        <f>IF([1]FINAL!A304=0,"",[1]FINAL!A304)</f>
        <v>Wes Foderingham</v>
      </c>
      <c r="B304" s="31" t="str">
        <f>IF([1]FINAL!B304=0,"",[1]FINAL!B304)</f>
        <v>Foderingham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SHU</v>
      </c>
      <c r="F304" s="43">
        <f>IFERROR(VLOOKUP($E304,Table2!$B$1:$C$21,MATCH("MP",Table2!$B$1:$C$1,0),0),"")</f>
        <v>6</v>
      </c>
      <c r="G304" s="32">
        <f>IFERROR(VLOOKUP(A304,PlayingTime!$B$1:$Z$999,MATCH("Min",PlayingTime!$B$2:$Z$2,0),0),0)</f>
        <v>540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540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14</v>
      </c>
      <c r="X304" s="42" t="str">
        <f>API!M304&amp;" "&amp;API!V304</f>
        <v>Mason Holgate</v>
      </c>
      <c r="Y304" s="42">
        <f>API!AC304</f>
        <v>0</v>
      </c>
    </row>
    <row r="305" spans="1:25">
      <c r="A305" s="31" t="str">
        <f>IF([1]FINAL!A305=0,"",[1]FINAL!A305)</f>
        <v>Rhian Brewster</v>
      </c>
      <c r="B305" s="31" t="str">
        <f>IF([1]FINAL!B305=0,"",[1]FINAL!B305)</f>
        <v>Brewster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SHU</v>
      </c>
      <c r="F305" s="43">
        <f>IFERROR(VLOOKUP($E305,Table2!$B$1:$C$21,MATCH("MP",Table2!$B$1:$C$1,0),0),"")</f>
        <v>6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0</v>
      </c>
      <c r="X305" s="42" t="str">
        <f>API!M305&amp;" "&amp;API!V305</f>
        <v>Michael Keane</v>
      </c>
      <c r="Y305" s="42">
        <f>API!AC305</f>
        <v>2</v>
      </c>
    </row>
    <row r="306" spans="1:25">
      <c r="A306" s="31" t="str">
        <f>IF([1]FINAL!A306=0,"",[1]FINAL!A306)</f>
        <v>Daniel Jebbison</v>
      </c>
      <c r="B306" s="31" t="str">
        <f>IF([1]FINAL!B306=0,"",[1]FINAL!B306)</f>
        <v>Jebbison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6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0</v>
      </c>
      <c r="X306" s="42" t="str">
        <f>API!M306&amp;" "&amp;API!V306</f>
        <v>Dwight McNeil</v>
      </c>
      <c r="Y306" s="42">
        <f>API!AC306</f>
        <v>8</v>
      </c>
    </row>
    <row r="307" spans="1:25">
      <c r="A307" s="31" t="str">
        <f>IF([1]FINAL!A307=0,"",[1]FINAL!A307)</f>
        <v>Iliman Ndiaye</v>
      </c>
      <c r="B307" s="31" t="str">
        <f>IF([1]FINAL!B307=0,"",[1]FINAL!B307)</f>
        <v>Ndiaye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SHU</v>
      </c>
      <c r="F307" s="43">
        <f>IFERROR(VLOOKUP($E307,Table2!$B$1:$C$21,MATCH("MP",Table2!$B$1:$C$1,0),0),"")</f>
        <v>6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0</v>
      </c>
      <c r="X307" s="42" t="str">
        <f>API!M307&amp;" "&amp;API!V307</f>
        <v>Vitalii Mykolenko</v>
      </c>
      <c r="Y307" s="42">
        <f>API!AC307</f>
        <v>4</v>
      </c>
    </row>
    <row r="308" spans="1:25">
      <c r="A308" s="31" t="str">
        <f>IF([1]FINAL!A308=0,"",[1]FINAL!A308)</f>
        <v>Bénie Traoré</v>
      </c>
      <c r="B308" s="31" t="str">
        <f>IF([1]FINAL!B308=0,"",[1]FINAL!B308)</f>
        <v>T.Bénie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SHU</v>
      </c>
      <c r="F308" s="43">
        <f>IFERROR(VLOOKUP($E308,Table2!$B$1:$C$21,MATCH("MP",Table2!$B$1:$C$1,0),0),"")</f>
        <v>6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8</v>
      </c>
      <c r="X308" s="42" t="str">
        <f>API!M308&amp;" "&amp;API!V308</f>
        <v>Amadou Onana</v>
      </c>
      <c r="Y308" s="42">
        <f>API!AC308</f>
        <v>12</v>
      </c>
    </row>
    <row r="309" spans="1:25">
      <c r="A309" s="31" t="str">
        <f>IF([1]FINAL!A309=0,"",[1]FINAL!A309)</f>
        <v>Anel Ahmedhodžić</v>
      </c>
      <c r="B309" s="31" t="str">
        <f>IF([1]FINAL!B309=0,"",[1]FINAL!B309)</f>
        <v>Ahmedhodžić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SHU</v>
      </c>
      <c r="F309" s="43">
        <f>IFERROR(VLOOKUP($E309,Table2!$B$1:$C$21,MATCH("MP",Table2!$B$1:$C$1,0),0),"")</f>
        <v>6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1</v>
      </c>
      <c r="X309" s="42" t="str">
        <f>API!M309&amp;" "&amp;API!V309</f>
        <v>Nathan Patterson</v>
      </c>
      <c r="Y309" s="42">
        <f>API!AC309</f>
        <v>10</v>
      </c>
    </row>
    <row r="310" spans="1:25">
      <c r="A310" s="31" t="str">
        <f>IF([1]FINAL!A310=0,"",[1]FINAL!A310)</f>
        <v>Chris Basham</v>
      </c>
      <c r="B310" s="31" t="str">
        <f>IF([1]FINAL!B310=0,"",[1]FINAL!B310)</f>
        <v>Basham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SHU</v>
      </c>
      <c r="F310" s="43">
        <f>IFERROR(VLOOKUP($E310,Table2!$B$1:$C$21,MATCH("MP",Table2!$B$1:$C$1,0),0),"")</f>
        <v>6</v>
      </c>
      <c r="G310" s="32">
        <f>IFERROR(VLOOKUP(A310,PlayingTime!$B$1:$Z$999,MATCH("Min",PlayingTime!$B$2:$Z$2,0),0),0)</f>
        <v>252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252</v>
      </c>
      <c r="L310" s="31">
        <f>IFERROR(VLOOKUP(A310,PlayerStats!$B$1:$Z$999,MATCH("xG",PlayerStats!$B$2:$Z$2,0),0),0)</f>
        <v>0.1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0.1</v>
      </c>
      <c r="Q310" s="31">
        <f>IFERROR(VLOOKUP(A310,PlayerStats!$B$1:$Z$999,MATCH("xAG",PlayerStats!$B$2:$Z$2,0),0),0)</f>
        <v>0.1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0.1</v>
      </c>
      <c r="V310" s="41">
        <f t="shared" si="19"/>
        <v>6</v>
      </c>
      <c r="X310" s="42" t="str">
        <f>API!M310&amp;" "&amp;API!V310</f>
        <v>Jordan Pickford</v>
      </c>
      <c r="Y310" s="42">
        <f>API!AC310</f>
        <v>10</v>
      </c>
    </row>
    <row r="311" spans="1:25">
      <c r="A311" s="31" t="str">
        <f>IF([1]FINAL!A311=0,"",[1]FINAL!A311)</f>
        <v>Max Lowe</v>
      </c>
      <c r="B311" s="31" t="str">
        <f>IF([1]FINAL!B311=0,"",[1]FINAL!B311)</f>
        <v>Lowe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SHU</v>
      </c>
      <c r="F311" s="43">
        <f>IFERROR(VLOOKUP($E311,Table2!$B$1:$C$21,MATCH("MP",Table2!$B$1:$C$1,0),0),"")</f>
        <v>6</v>
      </c>
      <c r="G311" s="32">
        <f>IFERROR(VLOOKUP(A311,PlayingTime!$B$1:$Z$999,MATCH("Min",PlayingTime!$B$2:$Z$2,0),0),0)</f>
        <v>124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124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3</v>
      </c>
      <c r="X311" s="42" t="str">
        <f>API!M311&amp;" "&amp;API!V311</f>
        <v>Ellis Simms</v>
      </c>
      <c r="Y311" s="42">
        <f>API!AC311</f>
        <v>0</v>
      </c>
    </row>
    <row r="312" spans="1:25">
      <c r="A312" s="31" t="str">
        <f>IF([1]FINAL!A312=0,"",[1]FINAL!A312)</f>
        <v>Rhys Norrington-Davies</v>
      </c>
      <c r="B312" s="31" t="str">
        <f>IF([1]FINAL!B312=0,"",[1]FINAL!B312)</f>
        <v>Norrington-Davies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6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James Tarkowski</v>
      </c>
      <c r="Y312" s="42">
        <f>API!AC312</f>
        <v>21</v>
      </c>
    </row>
    <row r="313" spans="1:25">
      <c r="A313" s="31" t="str">
        <f>IF([1]FINAL!A313=0,"",[1]FINAL!A313)</f>
        <v>Chris Wood</v>
      </c>
      <c r="B313" s="31" t="str">
        <f>IF([1]FINAL!B313=0,"",[1]FINAL!B313)</f>
        <v>Wood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NFO</v>
      </c>
      <c r="F313" s="43">
        <f>IFERROR(VLOOKUP($E313,Table2!$B$1:$C$21,MATCH("MP",Table2!$B$1:$C$1,0),0),"")</f>
        <v>6</v>
      </c>
      <c r="G313" s="32">
        <f>IFERROR(VLOOKUP(A313,PlayingTime!$B$1:$Z$999,MATCH("Min",PlayingTime!$B$2:$Z$2,0),0),0)</f>
        <v>63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63</v>
      </c>
      <c r="L313" s="31">
        <f>IFERROR(VLOOKUP(A313,PlayerStats!$B$1:$Z$999,MATCH("xG",PlayerStats!$B$2:$Z$2,0),0),0)</f>
        <v>0.1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0.1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0.1</v>
      </c>
      <c r="V313" s="41">
        <f t="shared" si="19"/>
        <v>12</v>
      </c>
      <c r="X313" s="42" t="str">
        <f>API!M313&amp;" "&amp;API!V313</f>
        <v>João Neves Virgínia</v>
      </c>
      <c r="Y313" s="42">
        <f>API!AC313</f>
        <v>0</v>
      </c>
    </row>
    <row r="314" spans="1:25">
      <c r="A314" s="31" t="str">
        <f>IF([1]FINAL!A314=0,"",[1]FINAL!A314)</f>
        <v>Cheikhou Kouyaté</v>
      </c>
      <c r="B314" s="31" t="str">
        <f>IF([1]FINAL!B314=0,"",[1]FINAL!B314)</f>
        <v>Kouyaté</v>
      </c>
      <c r="C314" s="31" t="str">
        <f>IF([1]FINAL!C314=0,"",[1]FINAL!C314)</f>
        <v>Kouyate</v>
      </c>
      <c r="D314" s="31" t="str">
        <f>IF([1]FINAL!D314=0,"",[1]FINAL!D314)</f>
        <v/>
      </c>
      <c r="E314" s="42" t="str">
        <f>[1]FINAL!M314</f>
        <v>NFO</v>
      </c>
      <c r="F314" s="43">
        <f>IFERROR(VLOOKUP($E314,Table2!$B$1:$C$21,MATCH("MP",Table2!$B$1:$C$1,0),0),"")</f>
        <v>6</v>
      </c>
      <c r="G314" s="32">
        <f>IFERROR(VLOOKUP(A314,PlayingTime!$B$1:$Z$999,MATCH("Min",PlayingTime!$B$2:$Z$2,0),0),0)</f>
        <v>41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41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3</v>
      </c>
      <c r="X314" s="42" t="str">
        <f>API!M314&amp;" "&amp;API!V314</f>
        <v>Andy Lonergan</v>
      </c>
      <c r="Y314" s="42">
        <f>API!AC314</f>
        <v>0</v>
      </c>
    </row>
    <row r="315" spans="1:25">
      <c r="A315" s="31" t="str">
        <f>IF([1]FINAL!A315=0,"",[1]FINAL!A315)</f>
        <v>Moussa Niakhaté</v>
      </c>
      <c r="B315" s="31" t="str">
        <f>IF([1]FINAL!B315=0,"",[1]FINAL!B315)</f>
        <v>Niakhaté</v>
      </c>
      <c r="C315" s="31" t="str">
        <f>IF([1]FINAL!C315=0,"",[1]FINAL!C315)</f>
        <v>Niakhate</v>
      </c>
      <c r="D315" s="31" t="str">
        <f>IF([1]FINAL!D315=0,"",[1]FINAL!D315)</f>
        <v/>
      </c>
      <c r="E315" s="42" t="str">
        <f>[1]FINAL!M315</f>
        <v>NFO</v>
      </c>
      <c r="F315" s="43">
        <f>IFERROR(VLOOKUP($E315,Table2!$B$1:$C$21,MATCH("MP",Table2!$B$1:$C$1,0),0),"")</f>
        <v>6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3</v>
      </c>
      <c r="X315" s="42" t="str">
        <f>API!M315&amp;" "&amp;API!V315</f>
        <v>Ashley Young</v>
      </c>
      <c r="Y315" s="42">
        <f>API!AC315</f>
        <v>7</v>
      </c>
    </row>
    <row r="316" spans="1:25">
      <c r="A316" s="31" t="str">
        <f>IF([1]FINAL!A316=0,"",[1]FINAL!A316)</f>
        <v>Lewis O'Brien</v>
      </c>
      <c r="B316" s="31" t="str">
        <f>IF([1]FINAL!B316=0,"",[1]FINAL!B316)</f>
        <v>O'Brien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NFO</v>
      </c>
      <c r="F316" s="43">
        <f>IFERROR(VLOOKUP($E316,Table2!$B$1:$C$21,MATCH("MP",Table2!$B$1:$C$1,0),0),"")</f>
        <v>6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0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0</v>
      </c>
      <c r="X316" s="42" t="str">
        <f>API!M316&amp;" "&amp;API!V316</f>
        <v>Arnaut Danjuma Groeneveld</v>
      </c>
      <c r="Y316" s="42">
        <f>API!AC316</f>
        <v>14</v>
      </c>
    </row>
    <row r="317" spans="1:25">
      <c r="A317" s="31" t="str">
        <f>IF([1]FINAL!A317=0,"",[1]FINAL!A317)</f>
        <v>Remo Freuler</v>
      </c>
      <c r="B317" s="31" t="str">
        <f>IF([1]FINAL!B317=0,"",[1]FINAL!B317)</f>
        <v>Freuler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NFO</v>
      </c>
      <c r="F317" s="43">
        <f>IFERROR(VLOOKUP($E317,Table2!$B$1:$C$21,MATCH("MP",Table2!$B$1:$C$1,0),0),"")</f>
        <v>6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0</v>
      </c>
      <c r="X317" s="42" t="str">
        <f>API!M317&amp;" "&amp;API!V317</f>
        <v>Lewis Dobbin</v>
      </c>
      <c r="Y317" s="42">
        <f>API!AC317</f>
        <v>5</v>
      </c>
    </row>
    <row r="318" spans="1:25">
      <c r="A318" s="31" t="str">
        <f>IF([1]FINAL!A318=0,"",[1]FINAL!A318)</f>
        <v>Jonjo Shelvey</v>
      </c>
      <c r="B318" s="31" t="str">
        <f>IF([1]FINAL!B318=0,"",[1]FINAL!B318)</f>
        <v>J.Shelvey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NFO</v>
      </c>
      <c r="F318" s="43">
        <f>IFERROR(VLOOKUP($E318,Table2!$B$1:$C$21,MATCH("MP",Table2!$B$1:$C$1,0),0),"")</f>
        <v>6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Youssef Ramalho Chermiti</v>
      </c>
      <c r="Y318" s="42">
        <f>API!AC318</f>
        <v>1</v>
      </c>
    </row>
    <row r="319" spans="1:25">
      <c r="A319" s="31" t="str">
        <f>IF([1]FINAL!A319=0,"",[1]FINAL!A319)</f>
        <v>Alex Mighten</v>
      </c>
      <c r="B319" s="31" t="str">
        <f>IF([1]FINAL!B319=0,"",[1]FINAL!B319)</f>
        <v>Mighten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NFO</v>
      </c>
      <c r="F319" s="43">
        <f>IFERROR(VLOOKUP($E319,Table2!$B$1:$C$21,MATCH("MP",Table2!$B$1:$C$1,0),0),"")</f>
        <v>6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Thomas Cannon</v>
      </c>
      <c r="Y319" s="42">
        <f>API!AC319</f>
        <v>1</v>
      </c>
    </row>
    <row r="320" spans="1:25">
      <c r="A320" s="31" t="str">
        <f>IF([1]FINAL!A320=0,"",[1]FINAL!A320)</f>
        <v>Harry Arter</v>
      </c>
      <c r="B320" s="31" t="str">
        <f>IF([1]FINAL!B320=0,"",[1]FINAL!B320)</f>
        <v>Arter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NFO</v>
      </c>
      <c r="F320" s="43">
        <f>IFERROR(VLOOKUP($E320,Table2!$B$1:$C$21,MATCH("MP",Table2!$B$1:$C$1,0),0),"")</f>
        <v>6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Tyler Onyango</v>
      </c>
      <c r="Y320" s="42">
        <f>API!AC320</f>
        <v>1</v>
      </c>
    </row>
    <row r="321" spans="1:25">
      <c r="A321" s="31" t="str">
        <f>IF([1]FINAL!A321=0,"",[1]FINAL!A321)</f>
        <v>Braian Ojeda Rodríguez</v>
      </c>
      <c r="B321" s="31" t="str">
        <f>IF([1]FINAL!B321=0,"",[1]FINAL!B321)</f>
        <v>Ojeda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6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Jack Harrison</v>
      </c>
      <c r="Y321" s="42">
        <f>API!AC321</f>
        <v>0</v>
      </c>
    </row>
    <row r="322" spans="1:25">
      <c r="A322" s="31" t="str">
        <f>IF([1]FINAL!A322=0,"",[1]FINAL!A322)</f>
        <v>Wayne Hennessey</v>
      </c>
      <c r="B322" s="31" t="str">
        <f>IF([1]FINAL!B322=0,"",[1]FINAL!B322)</f>
        <v>Hennessey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NFO</v>
      </c>
      <c r="F322" s="43">
        <f>IFERROR(VLOOKUP($E322,Table2!$B$1:$C$21,MATCH("MP",Table2!$B$1:$C$1,0),0),"")</f>
        <v>6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Norberto Bercique Gomes Betuncal</v>
      </c>
      <c r="Y322" s="42">
        <f>API!AC322</f>
        <v>6</v>
      </c>
    </row>
    <row r="323" spans="1:25">
      <c r="A323" s="31" t="str">
        <f>IF([1]FINAL!A323=0,"",[1]FINAL!A323)</f>
        <v>Sam Surridge</v>
      </c>
      <c r="B323" s="31" t="str">
        <f>IF([1]FINAL!B323=0,"",[1]FINAL!B323)</f>
        <v>Surridge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NFO</v>
      </c>
      <c r="F323" s="43">
        <f>IFERROR(VLOOKUP($E323,Table2!$B$1:$C$21,MATCH("MP",Table2!$B$1:$C$1,0),0),"")</f>
        <v>6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0</v>
      </c>
      <c r="X323" s="42" t="str">
        <f>API!M323&amp;" "&amp;API!V323</f>
        <v>Mackenzie Hunt</v>
      </c>
      <c r="Y323" s="42">
        <f>API!AC323</f>
        <v>0</v>
      </c>
    </row>
    <row r="324" spans="1:25">
      <c r="A324" s="31" t="str">
        <f>IF([1]FINAL!A324=0,"",[1]FINAL!A324)</f>
        <v>Emmanuel Dennis</v>
      </c>
      <c r="B324" s="31" t="str">
        <f>IF([1]FINAL!B324=0,"",[1]FINAL!B324)</f>
        <v>Dennis</v>
      </c>
      <c r="C324" s="31" t="str">
        <f>IF([1]FINAL!C324=0,"",[1]FINAL!C324)</f>
        <v>E Dennis</v>
      </c>
      <c r="D324" s="31" t="str">
        <f>IF([1]FINAL!D324=0,"",[1]FINAL!D324)</f>
        <v/>
      </c>
      <c r="E324" s="42" t="str">
        <f>[1]FINAL!M324</f>
        <v>NFO</v>
      </c>
      <c r="F324" s="43">
        <f>IFERROR(VLOOKUP($E324,Table2!$B$1:$C$21,MATCH("MP",Table2!$B$1:$C$1,0),0),"")</f>
        <v>6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Alex Iwobi</v>
      </c>
      <c r="Y324" s="42">
        <f>API!AC324</f>
        <v>5</v>
      </c>
    </row>
    <row r="325" spans="1:25">
      <c r="A325" s="31" t="str">
        <f>IF([1]FINAL!A325=0,"",[1]FINAL!A325)</f>
        <v>Harry Toffolo</v>
      </c>
      <c r="B325" s="31" t="str">
        <f>IF([1]FINAL!B325=0,"",[1]FINAL!B325)</f>
        <v>Toffolo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NFO</v>
      </c>
      <c r="F325" s="43">
        <f>IFERROR(VLOOKUP($E325,Table2!$B$1:$C$21,MATCH("MP",Table2!$B$1:$C$1,0),0),"")</f>
        <v>6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Andreas Hoelgebaum Pereira</v>
      </c>
      <c r="Y325" s="42">
        <f>API!AC325</f>
        <v>21</v>
      </c>
    </row>
    <row r="326" spans="1:25">
      <c r="A326" s="31" t="str">
        <f>IF([1]FINAL!A326=0,"",[1]FINAL!A326)</f>
        <v>Steve Cook</v>
      </c>
      <c r="B326" s="31" t="str">
        <f>IF([1]FINAL!B326=0,"",[1]FINAL!B326)</f>
        <v>Cook</v>
      </c>
      <c r="C326" s="31" t="str">
        <f>IF([1]FINAL!C326=0,"",[1]FINAL!C326)</f>
        <v>S Cook</v>
      </c>
      <c r="D326" s="31" t="str">
        <f>IF([1]FINAL!D326=0,"",[1]FINAL!D326)</f>
        <v/>
      </c>
      <c r="E326" s="42" t="str">
        <f>[1]FINAL!M326</f>
        <v>NFO</v>
      </c>
      <c r="F326" s="43">
        <f>IFERROR(VLOOKUP($E326,Table2!$B$1:$C$21,MATCH("MP",Table2!$B$1:$C$1,0),0),"")</f>
        <v>6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Tom Cairney</v>
      </c>
      <c r="Y326" s="42">
        <f>API!AC326</f>
        <v>4</v>
      </c>
    </row>
    <row r="327" spans="1:25">
      <c r="A327" s="31" t="str">
        <f>IF([1]FINAL!A327=0,"",[1]FINAL!A327)</f>
        <v>Giulian Biancone</v>
      </c>
      <c r="B327" s="31" t="str">
        <f>IF([1]FINAL!B327=0,"",[1]FINAL!B327)</f>
        <v>Biancone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6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0</v>
      </c>
      <c r="X327" s="42" t="str">
        <f>API!M327&amp;" "&amp;API!V327</f>
        <v>Ivan Neves Abreu Cavaleiro</v>
      </c>
      <c r="Y327" s="42">
        <f>API!AC327</f>
        <v>0</v>
      </c>
    </row>
    <row r="328" spans="1:25">
      <c r="A328" s="31" t="str">
        <f>IF([1]FINAL!A328=0,"",[1]FINAL!A328)</f>
        <v>Mohamed Dräger</v>
      </c>
      <c r="B328" s="31" t="str">
        <f>IF([1]FINAL!B328=0,"",[1]FINAL!B328)</f>
        <v>Dräger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NFO</v>
      </c>
      <c r="F328" s="43">
        <f>IFERROR(VLOOKUP($E328,Table2!$B$1:$C$21,MATCH("MP",Table2!$B$1:$C$1,0),0),"")</f>
        <v>6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Bobby De Cordova-Reid</v>
      </c>
      <c r="Y328" s="42">
        <f>API!AC328</f>
        <v>18</v>
      </c>
    </row>
    <row r="329" spans="1:25">
      <c r="A329" s="31" t="str">
        <f>IF([1]FINAL!A329=0,"",[1]FINAL!A329)</f>
        <v>Jonathan Panzo</v>
      </c>
      <c r="B329" s="31" t="str">
        <f>IF([1]FINAL!B329=0,"",[1]FINAL!B329)</f>
        <v>Panzo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NFO</v>
      </c>
      <c r="F329" s="43">
        <f>IFERROR(VLOOKUP($E329,Table2!$B$1:$C$21,MATCH("MP",Table2!$B$1:$C$1,0),0),"")</f>
        <v>6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Issa Diop</v>
      </c>
      <c r="Y329" s="42">
        <f>API!AC329</f>
        <v>20</v>
      </c>
    </row>
    <row r="330" spans="1:25">
      <c r="A330" s="31" t="str">
        <f>IF([1]FINAL!A330=0,"",[1]FINAL!A330)</f>
        <v>Loïc Mbe Soh</v>
      </c>
      <c r="B330" s="31" t="str">
        <f>IF([1]FINAL!B330=0,"",[1]FINAL!B330)</f>
        <v>Mbe Soh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NFO</v>
      </c>
      <c r="F330" s="43">
        <f>IFERROR(VLOOKUP($E330,Table2!$B$1:$C$21,MATCH("MP",Table2!$B$1:$C$1,0),0),"")</f>
        <v>6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Tyrese Francois</v>
      </c>
      <c r="Y330" s="42">
        <f>API!AC330</f>
        <v>0</v>
      </c>
    </row>
    <row r="331" spans="1:25">
      <c r="A331" s="31" t="str">
        <f>IF([1]FINAL!A331=0,"",[1]FINAL!A331)</f>
        <v>Omar Richards</v>
      </c>
      <c r="B331" s="31" t="str">
        <f>IF([1]FINAL!B331=0,"",[1]FINAL!B331)</f>
        <v>O.Richards</v>
      </c>
      <c r="C331" s="31" t="str">
        <f>IF([1]FINAL!C331=0,"",[1]FINAL!C331)</f>
        <v>O Richards</v>
      </c>
      <c r="D331" s="31" t="str">
        <f>IF([1]FINAL!D331=0,"",[1]FINAL!D331)</f>
        <v/>
      </c>
      <c r="E331" s="42" t="str">
        <f>[1]FINAL!M331</f>
        <v>NFO</v>
      </c>
      <c r="F331" s="43">
        <f>IFERROR(VLOOKUP($E331,Table2!$B$1:$C$21,MATCH("MP",Table2!$B$1:$C$1,0),0),"")</f>
        <v>6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Anthony Knockaert</v>
      </c>
      <c r="Y331" s="42">
        <f>API!AC331</f>
        <v>0</v>
      </c>
    </row>
    <row r="332" spans="1:25">
      <c r="A332" s="31" t="str">
        <f>IF([1]FINAL!A332=0,"",[1]FINAL!A332)</f>
        <v>Richie Laryea</v>
      </c>
      <c r="B332" s="31" t="str">
        <f>IF([1]FINAL!B332=0,"",[1]FINAL!B332)</f>
        <v>Laryea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NFO</v>
      </c>
      <c r="F332" s="43">
        <f>IFERROR(VLOOKUP($E332,Table2!$B$1:$C$21,MATCH("MP",Table2!$B$1:$C$1,0),0),"")</f>
        <v>6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Terence Kongolo</v>
      </c>
      <c r="Y332" s="42">
        <f>API!AC332</f>
        <v>0</v>
      </c>
    </row>
    <row r="333" spans="1:25">
      <c r="A333" s="31" t="str">
        <f>IF([1]FINAL!A333=0,"",[1]FINAL!A333)</f>
        <v>Jacob Murphy</v>
      </c>
      <c r="B333" s="31" t="str">
        <f>IF([1]FINAL!B333=0,"",[1]FINAL!B333)</f>
        <v>J.Murphy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NEW</v>
      </c>
      <c r="F333" s="43">
        <f>IFERROR(VLOOKUP($E333,Table2!$B$1:$C$21,MATCH("MP",Table2!$B$1:$C$1,0),0),"")</f>
        <v>6</v>
      </c>
      <c r="G333" s="32">
        <f>IFERROR(VLOOKUP(A333,PlayingTime!$B$1:$Z$999,MATCH("Min",PlayingTime!$B$2:$Z$2,0),0),0)</f>
        <v>5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5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0.6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0.6</v>
      </c>
      <c r="V333" s="41">
        <f t="shared" si="23"/>
        <v>4</v>
      </c>
      <c r="X333" s="42" t="str">
        <f>API!M333&amp;" "&amp;API!V333</f>
        <v>Bernd Leno</v>
      </c>
      <c r="Y333" s="42">
        <f>API!AC333</f>
        <v>35</v>
      </c>
    </row>
    <row r="334" spans="1:25">
      <c r="A334" s="31" t="str">
        <f>IF([1]FINAL!A334=0,"",[1]FINAL!A334)</f>
        <v>Joe Willock</v>
      </c>
      <c r="B334" s="31" t="str">
        <f>IF([1]FINAL!B334=0,"",[1]FINAL!B334)</f>
        <v>Willock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NEW</v>
      </c>
      <c r="F334" s="43">
        <f>IFERROR(VLOOKUP($E334,Table2!$B$1:$C$21,MATCH("MP",Table2!$B$1:$C$1,0),0),"")</f>
        <v>6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Saša Lukić</v>
      </c>
      <c r="Y334" s="42">
        <f>API!AC334</f>
        <v>6</v>
      </c>
    </row>
    <row r="335" spans="1:25">
      <c r="A335" s="31" t="str">
        <f>IF([1]FINAL!A335=0,"",[1]FINAL!A335)</f>
        <v>Allan Saint-Maximin</v>
      </c>
      <c r="B335" s="31" t="str">
        <f>IF([1]FINAL!B335=0,"",[1]FINAL!B335)</f>
        <v>Saint-Maximin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NEW</v>
      </c>
      <c r="F335" s="43">
        <f>IFERROR(VLOOKUP($E335,Table2!$B$1:$C$21,MATCH("MP",Table2!$B$1:$C$1,0),0),"")</f>
        <v>6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Kevin Mbabu</v>
      </c>
      <c r="Y335" s="42">
        <f>API!AC335</f>
        <v>0</v>
      </c>
    </row>
    <row r="336" spans="1:25">
      <c r="A336" s="31" t="str">
        <f>IF([1]FINAL!A336=0,"",[1]FINAL!A336)</f>
        <v>Ryan Fraser</v>
      </c>
      <c r="B336" s="31" t="str">
        <f>IF([1]FINAL!B336=0,"",[1]FINAL!B336)</f>
        <v>Fraser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NEW</v>
      </c>
      <c r="F336" s="43">
        <f>IFERROR(VLOOKUP($E336,Table2!$B$1:$C$21,MATCH("MP",Table2!$B$1:$C$1,0),0),"")</f>
        <v>6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Aleksandar Mitrović</v>
      </c>
      <c r="Y336" s="42">
        <f>API!AC336</f>
        <v>1</v>
      </c>
    </row>
    <row r="337" spans="1:25">
      <c r="A337" s="31" t="str">
        <f>IF([1]FINAL!A337=0,"",[1]FINAL!A337)</f>
        <v>Matt Ritchie</v>
      </c>
      <c r="B337" s="31" t="str">
        <f>IF([1]FINAL!B337=0,"",[1]FINAL!B337)</f>
        <v>Ritchie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NEW</v>
      </c>
      <c r="F337" s="43">
        <f>IFERROR(VLOOKUP($E337,Table2!$B$1:$C$21,MATCH("MP",Table2!$B$1:$C$1,0),0),"")</f>
        <v>6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Rodrigo Muniz Carvalho</v>
      </c>
      <c r="Y337" s="42">
        <f>API!AC337</f>
        <v>2</v>
      </c>
    </row>
    <row r="338" spans="1:25">
      <c r="A338" s="31" t="str">
        <f>IF([1]FINAL!A338=0,"",[1]FINAL!A338)</f>
        <v>Jeff Hendrick</v>
      </c>
      <c r="B338" s="31" t="str">
        <f>IF([1]FINAL!B338=0,"",[1]FINAL!B338)</f>
        <v>Hendrick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NEW</v>
      </c>
      <c r="F338" s="43">
        <f>IFERROR(VLOOKUP($E338,Table2!$B$1:$C$21,MATCH("MP",Table2!$B$1:$C$1,0),0),"")</f>
        <v>6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João Palhinha Gonçalves</v>
      </c>
      <c r="Y338" s="42">
        <f>API!AC338</f>
        <v>15</v>
      </c>
    </row>
    <row r="339" spans="1:25">
      <c r="A339" s="31" t="str">
        <f>IF([1]FINAL!A339=0,"",[1]FINAL!A339)</f>
        <v>Martin Dubravka</v>
      </c>
      <c r="B339" s="31" t="str">
        <f>IF([1]FINAL!B339=0,"",[1]FINAL!B339)</f>
        <v>Dubravka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NEW</v>
      </c>
      <c r="F339" s="43">
        <f>IFERROR(VLOOKUP($E339,Table2!$B$1:$C$21,MATCH("MP",Table2!$B$1:$C$1,0),0),"")</f>
        <v>6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0</v>
      </c>
      <c r="X339" s="42" t="str">
        <f>API!M339&amp;" "&amp;API!V339</f>
        <v>Tim Ream</v>
      </c>
      <c r="Y339" s="42">
        <f>API!AC339</f>
        <v>25</v>
      </c>
    </row>
    <row r="340" spans="1:25">
      <c r="A340" s="31" t="str">
        <f>IF([1]FINAL!A340=0,"",[1]FINAL!A340)</f>
        <v>Karl Darlow</v>
      </c>
      <c r="B340" s="31" t="str">
        <f>IF([1]FINAL!B340=0,"",[1]FINAL!B340)</f>
        <v>Darlow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NEW</v>
      </c>
      <c r="F340" s="43">
        <f>IFERROR(VLOOKUP($E340,Table2!$B$1:$C$21,MATCH("MP",Table2!$B$1:$C$1,0),0),"")</f>
        <v>6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Harrison Reed</v>
      </c>
      <c r="Y340" s="42">
        <f>API!AC340</f>
        <v>16</v>
      </c>
    </row>
    <row r="341" spans="1:25">
      <c r="A341" s="31" t="str">
        <f>IF([1]FINAL!A341=0,"",[1]FINAL!A341)</f>
        <v>Jamaal Lascelles</v>
      </c>
      <c r="B341" s="31" t="str">
        <f>IF([1]FINAL!B341=0,"",[1]FINAL!B341)</f>
        <v>Lascelles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NEW</v>
      </c>
      <c r="F341" s="43">
        <f>IFERROR(VLOOKUP($E341,Table2!$B$1:$C$21,MATCH("MP",Table2!$B$1:$C$1,0),0),"")</f>
        <v>6</v>
      </c>
      <c r="G341" s="32">
        <f>IFERROR(VLOOKUP(A341,PlayingTime!$B$1:$Z$999,MATCH("Min",PlayingTime!$B$2:$Z$2,0),0),0)</f>
        <v>17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17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1</v>
      </c>
      <c r="X341" s="42" t="str">
        <f>API!M341&amp;" "&amp;API!V341</f>
        <v>Antonee Robinson</v>
      </c>
      <c r="Y341" s="42">
        <f>API!AC341</f>
        <v>14</v>
      </c>
    </row>
    <row r="342" spans="1:25">
      <c r="A342" s="31" t="str">
        <f>IF([1]FINAL!A342=0,"",[1]FINAL!A342)</f>
        <v>Javier Manquillo Gaitán</v>
      </c>
      <c r="B342" s="31" t="str">
        <f>IF([1]FINAL!B342=0,"",[1]FINAL!B342)</f>
        <v>Manquillo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NEW</v>
      </c>
      <c r="F342" s="43">
        <f>IFERROR(VLOOKUP($E342,Table2!$B$1:$C$21,MATCH("MP",Table2!$B$1:$C$1,0),0),"")</f>
        <v>6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0</v>
      </c>
      <c r="X342" s="42" t="str">
        <f>API!M342&amp;" "&amp;API!V342</f>
        <v>Marek Rodák</v>
      </c>
      <c r="Y342" s="42">
        <f>API!AC342</f>
        <v>-1</v>
      </c>
    </row>
    <row r="343" spans="1:25">
      <c r="A343" s="31" t="str">
        <f>IF([1]FINAL!A343=0,"",[1]FINAL!A343)</f>
        <v>Jamal Lewis</v>
      </c>
      <c r="B343" s="31" t="str">
        <f>IF([1]FINAL!B343=0,"",[1]FINAL!B343)</f>
        <v>J.Lewis</v>
      </c>
      <c r="C343" s="31" t="str">
        <f>IF([1]FINAL!C343=0,"",[1]FINAL!C343)</f>
        <v>J Lewis</v>
      </c>
      <c r="D343" s="31" t="str">
        <f>IF([1]FINAL!D343=0,"",[1]FINAL!D343)</f>
        <v/>
      </c>
      <c r="E343" s="42" t="str">
        <f>[1]FINAL!M343</f>
        <v>NEW</v>
      </c>
      <c r="F343" s="43">
        <f>IFERROR(VLOOKUP($E343,Table2!$B$1:$C$21,MATCH("MP",Table2!$B$1:$C$1,0),0),"")</f>
        <v>6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Kenny Tete</v>
      </c>
      <c r="Y343" s="42">
        <f>API!AC343</f>
        <v>12</v>
      </c>
    </row>
    <row r="344" spans="1:25">
      <c r="A344" s="31" t="str">
        <f>IF([1]FINAL!A344=0,"",[1]FINAL!A344)</f>
        <v>Emil Krafth</v>
      </c>
      <c r="B344" s="31" t="str">
        <f>IF([1]FINAL!B344=0,"",[1]FINAL!B344)</f>
        <v>Krafth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NEW</v>
      </c>
      <c r="F344" s="43">
        <f>IFERROR(VLOOKUP($E344,Table2!$B$1:$C$21,MATCH("MP",Table2!$B$1:$C$1,0),0),"")</f>
        <v>6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Tosin Adarabioyo</v>
      </c>
      <c r="Y344" s="42">
        <f>API!AC344</f>
        <v>1</v>
      </c>
    </row>
    <row r="345" spans="1:25">
      <c r="A345" s="31" t="str">
        <f>IF([1]FINAL!A345=0,"",[1]FINAL!A345)</f>
        <v>Paul Dummett</v>
      </c>
      <c r="B345" s="31" t="str">
        <f>IF([1]FINAL!B345=0,"",[1]FINAL!B345)</f>
        <v>Dummett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NEW</v>
      </c>
      <c r="F345" s="43">
        <f>IFERROR(VLOOKUP($E345,Table2!$B$1:$C$21,MATCH("MP",Table2!$B$1:$C$1,0),0),"")</f>
        <v>6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0</v>
      </c>
      <c r="X345" s="42" t="str">
        <f>API!M345&amp;" "&amp;API!V345</f>
        <v>Carlos Vinícius Alves Morais</v>
      </c>
      <c r="Y345" s="42">
        <f>API!AC345</f>
        <v>8</v>
      </c>
    </row>
    <row r="346" spans="1:25">
      <c r="A346" s="31" t="str">
        <f>IF([1]FINAL!A346=0,"",[1]FINAL!A346)</f>
        <v>Harrison Ashby</v>
      </c>
      <c r="B346" s="31" t="str">
        <f>IF([1]FINAL!B346=0,"",[1]FINAL!B346)</f>
        <v>Ashby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NEW</v>
      </c>
      <c r="F346" s="43">
        <f>IFERROR(VLOOKUP($E346,Table2!$B$1:$C$21,MATCH("MP",Table2!$B$1:$C$1,0),0),"")</f>
        <v>6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0</v>
      </c>
      <c r="X346" s="42" t="str">
        <f>API!M346&amp;" "&amp;API!V346</f>
        <v>Harry Wilson</v>
      </c>
      <c r="Y346" s="42">
        <f>API!AC346</f>
        <v>13</v>
      </c>
    </row>
    <row r="347" spans="1:25">
      <c r="A347" s="31" t="str">
        <f>IF([1]FINAL!A347=0,"",[1]FINAL!A347)</f>
        <v>Facundo Pellistri Rebollo</v>
      </c>
      <c r="B347" s="31" t="str">
        <f>IF([1]FINAL!B347=0,"",[1]FINAL!B347)</f>
        <v>Pellistri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MUN</v>
      </c>
      <c r="F347" s="43">
        <f>IFERROR(VLOOKUP($E347,Table2!$B$1:$C$21,MATCH("MP",Table2!$B$1:$C$1,0),0),"")</f>
        <v>6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3</v>
      </c>
      <c r="X347" s="42" t="str">
        <f>API!M347&amp;" "&amp;API!V347</f>
        <v>Raúl Jiménez</v>
      </c>
      <c r="Y347" s="42">
        <f>API!AC347</f>
        <v>10</v>
      </c>
    </row>
    <row r="348" spans="1:25">
      <c r="A348" s="31" t="str">
        <f>IF([1]FINAL!A348=0,"",[1]FINAL!A348)</f>
        <v>Frederico Rodrigues de Paula Santos</v>
      </c>
      <c r="B348" s="31" t="str">
        <f>IF([1]FINAL!B348=0,"",[1]FINAL!B348)</f>
        <v>Fred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MUN</v>
      </c>
      <c r="F348" s="43">
        <f>IFERROR(VLOOKUP($E348,Table2!$B$1:$C$21,MATCH("MP",Table2!$B$1:$C$1,0),0),"")</f>
        <v>6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Willian Borges da Silva</v>
      </c>
      <c r="Y348" s="42">
        <f>API!AC348</f>
        <v>11</v>
      </c>
    </row>
    <row r="349" spans="1:25">
      <c r="A349" s="31" t="str">
        <f>IF([1]FINAL!A349=0,"",[1]FINAL!A349)</f>
        <v>Donny van de Beek</v>
      </c>
      <c r="B349" s="31" t="str">
        <f>IF([1]FINAL!B349=0,"",[1]FINAL!B349)</f>
        <v>Van de Beek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6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Calvin Bassey</v>
      </c>
      <c r="Y349" s="42">
        <f>API!AC349</f>
        <v>0</v>
      </c>
    </row>
    <row r="350" spans="1:25">
      <c r="A350" s="31" t="str">
        <f>IF([1]FINAL!A350=0,"",[1]FINAL!A350)</f>
        <v>Amad Diallo</v>
      </c>
      <c r="B350" s="31" t="str">
        <f>IF([1]FINAL!B350=0,"",[1]FINAL!B350)</f>
        <v>Amad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MUN</v>
      </c>
      <c r="F350" s="43">
        <f>IFERROR(VLOOKUP($E350,Table2!$B$1:$C$21,MATCH("MP",Table2!$B$1:$C$1,0),0),"")</f>
        <v>6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Luc De Fougerolles</v>
      </c>
      <c r="Y350" s="42">
        <f>API!AC350</f>
        <v>0</v>
      </c>
    </row>
    <row r="351" spans="1:25">
      <c r="A351" s="31" t="str">
        <f>IF([1]FINAL!A351=0,"",[1]FINAL!A351)</f>
        <v>Tom Heaton</v>
      </c>
      <c r="B351" s="31" t="str">
        <f>IF([1]FINAL!B351=0,"",[1]FINAL!B351)</f>
        <v>Heaton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MUN</v>
      </c>
      <c r="F351" s="43">
        <f>IFERROR(VLOOKUP($E351,Table2!$B$1:$C$21,MATCH("MP",Table2!$B$1:$C$1,0),0),"")</f>
        <v>6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Jay Stansfield</v>
      </c>
      <c r="Y351" s="42">
        <f>API!AC351</f>
        <v>0</v>
      </c>
    </row>
    <row r="352" spans="1:25">
      <c r="A352" s="31" t="str">
        <f>IF([1]FINAL!A352=0,"",[1]FINAL!A352)</f>
        <v>Tyrell Malacia</v>
      </c>
      <c r="B352" s="31" t="str">
        <f>IF([1]FINAL!B352=0,"",[1]FINAL!B352)</f>
        <v>Malacia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MUN</v>
      </c>
      <c r="F352" s="43">
        <f>IFERROR(VLOOKUP($E352,Table2!$B$1:$C$21,MATCH("MP",Table2!$B$1:$C$1,0),0),"")</f>
        <v>6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Matthew Dibley-Dias</v>
      </c>
      <c r="Y352" s="42">
        <f>API!AC352</f>
        <v>0</v>
      </c>
    </row>
    <row r="353" spans="1:25">
      <c r="A353" s="31" t="str">
        <f>IF([1]FINAL!A353=0,"",[1]FINAL!A353)</f>
        <v>Harry Maguire</v>
      </c>
      <c r="B353" s="31" t="str">
        <f>IF([1]FINAL!B353=0,"",[1]FINAL!B353)</f>
        <v>Maguire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6</v>
      </c>
      <c r="G353" s="32">
        <f>IFERROR(VLOOKUP(A353,PlayingTime!$B$1:$Z$999,MATCH("Min",PlayingTime!$B$2:$Z$2,0),0),0)</f>
        <v>24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24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Adama Traoré</v>
      </c>
      <c r="Y353" s="42">
        <f>API!AC353</f>
        <v>3</v>
      </c>
    </row>
    <row r="354" spans="1:25">
      <c r="A354" s="31" t="str">
        <f>IF([1]FINAL!A354=0,"",[1]FINAL!A354)</f>
        <v>Brandon Williams</v>
      </c>
      <c r="B354" s="31" t="str">
        <f>IF([1]FINAL!B354=0,"",[1]FINAL!B354)</f>
        <v>B.Williams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MUN</v>
      </c>
      <c r="F354" s="43">
        <f>IFERROR(VLOOKUP($E354,Table2!$B$1:$C$21,MATCH("MP",Table2!$B$1:$C$1,0),0),"")</f>
        <v>6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Luke Harris</v>
      </c>
      <c r="Y354" s="42">
        <f>API!AC354</f>
        <v>2</v>
      </c>
    </row>
    <row r="355" spans="1:25">
      <c r="A355" s="31" t="str">
        <f>IF([1]FINAL!A355=0,"",[1]FINAL!A355)</f>
        <v>Eric Bailly</v>
      </c>
      <c r="B355" s="31" t="str">
        <f>IF([1]FINAL!B355=0,"",[1]FINAL!B355)</f>
        <v>Bailly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MUN</v>
      </c>
      <c r="F355" s="43">
        <f>IFERROR(VLOOKUP($E355,Table2!$B$1:$C$21,MATCH("MP",Table2!$B$1:$C$1,0),0),"")</f>
        <v>6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Timothy Castagne</v>
      </c>
      <c r="Y355" s="42">
        <f>API!AC355</f>
        <v>15</v>
      </c>
    </row>
    <row r="356" spans="1:25">
      <c r="A356" s="31" t="str">
        <f>IF([1]FINAL!A356=0,"",[1]FINAL!A356)</f>
        <v>Alex Telles</v>
      </c>
      <c r="B356" s="31" t="str">
        <f>IF([1]FINAL!B356=0,"",[1]FINAL!B356)</f>
        <v>Alex Telles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MUN</v>
      </c>
      <c r="F356" s="43">
        <f>IFERROR(VLOOKUP($E356,Table2!$B$1:$C$21,MATCH("MP",Table2!$B$1:$C$1,0),0),"")</f>
        <v>6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Steven Benda</v>
      </c>
      <c r="Y356" s="42">
        <f>API!AC356</f>
        <v>0</v>
      </c>
    </row>
    <row r="357" spans="1:25">
      <c r="A357" s="31" t="str">
        <f>IF([1]FINAL!A357=0,"",[1]FINAL!A357)</f>
        <v>Sergio Gómez</v>
      </c>
      <c r="B357" s="31" t="str">
        <f>IF([1]FINAL!B357=0,"",[1]FINAL!B357)</f>
        <v>Sergio Gómez</v>
      </c>
      <c r="C357" s="31" t="str">
        <f>IF([1]FINAL!C357=0,"",[1]FINAL!C357)</f>
        <v>S Gomez</v>
      </c>
      <c r="D357" s="31" t="str">
        <f>IF([1]FINAL!D357=0,"",[1]FINAL!D357)</f>
        <v/>
      </c>
      <c r="E357" s="42" t="str">
        <f>[1]FINAL!M357</f>
        <v>MCI</v>
      </c>
      <c r="F357" s="43">
        <f>IFERROR(VLOOKUP($E357,Table2!$B$1:$C$21,MATCH("MP",Table2!$B$1:$C$1,0),0),"")</f>
        <v>6</v>
      </c>
      <c r="G357" s="32">
        <f>IFERROR(VLOOKUP(A357,PlayingTime!$B$1:$Z$999,MATCH("Min",PlayingTime!$B$2:$Z$2,0),0),0)</f>
        <v>16</v>
      </c>
      <c r="H357" s="32">
        <f>IFERROR(VLOOKUP(B357,PlayingTime!$B$1:$Z$999,MATCH("Min",PlayingTime!$B$2:$Z$2,0),0),0)</f>
        <v>16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32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0.2</v>
      </c>
      <c r="R357" s="31">
        <f>IFERROR(VLOOKUP(B357,PlayerStats!$B$1:$Z$999,MATCH("xAG",PlayerStats!$B$2:$Z$2,0),0),0)</f>
        <v>0.2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0.4</v>
      </c>
      <c r="V357" s="41">
        <f t="shared" si="23"/>
        <v>5</v>
      </c>
      <c r="X357" s="42" t="str">
        <f>API!M357&amp;" "&amp;API!V357</f>
        <v>Fodé Ballo-Touré</v>
      </c>
      <c r="Y357" s="42">
        <f>API!AC357</f>
        <v>0</v>
      </c>
    </row>
    <row r="358" spans="1:25">
      <c r="A358" s="31" t="str">
        <f>IF([1]FINAL!A358=0,"",[1]FINAL!A358)</f>
        <v>Kevin De Bruyne</v>
      </c>
      <c r="B358" s="31" t="str">
        <f>IF([1]FINAL!B358=0,"",[1]FINAL!B358)</f>
        <v>De Bruyne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MCI</v>
      </c>
      <c r="F358" s="43">
        <f>IFERROR(VLOOKUP($E358,Table2!$B$1:$C$21,MATCH("MP",Table2!$B$1:$C$1,0),0),"")</f>
        <v>6</v>
      </c>
      <c r="G358" s="32">
        <f>IFERROR(VLOOKUP(A358,PlayingTime!$B$1:$Z$999,MATCH("Min",PlayingTime!$B$2:$Z$2,0),0),0)</f>
        <v>22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22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0.2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0.2</v>
      </c>
      <c r="V358" s="41">
        <f t="shared" si="23"/>
        <v>1</v>
      </c>
      <c r="X358" s="42" t="str">
        <f>API!M358&amp;" "&amp;API!V358</f>
        <v>Adrián San Miguel del Castillo</v>
      </c>
      <c r="Y358" s="42">
        <f>API!AC358</f>
        <v>0</v>
      </c>
    </row>
    <row r="359" spans="1:25">
      <c r="A359" s="31" t="str">
        <f>IF([1]FINAL!A359=0,"",[1]FINAL!A359)</f>
        <v>Riyad Mahrez</v>
      </c>
      <c r="B359" s="31" t="str">
        <f>IF([1]FINAL!B359=0,"",[1]FINAL!B359)</f>
        <v>Mahrez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MCI</v>
      </c>
      <c r="F359" s="43">
        <f>IFERROR(VLOOKUP($E359,Table2!$B$1:$C$21,MATCH("MP",Table2!$B$1:$C$1,0),0),"")</f>
        <v>6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Trent Alexander-Arnold</v>
      </c>
      <c r="Y359" s="42">
        <f>API!AC359</f>
        <v>16</v>
      </c>
    </row>
    <row r="360" spans="1:25">
      <c r="A360" s="31" t="str">
        <f>IF([1]FINAL!A360=0,"",[1]FINAL!A360)</f>
        <v>Kalvin Phillips</v>
      </c>
      <c r="B360" s="31" t="str">
        <f>IF([1]FINAL!B360=0,"",[1]FINAL!B360)</f>
        <v>Phillips</v>
      </c>
      <c r="C360" s="31" t="str">
        <f>IF([1]FINAL!C360=0,"",[1]FINAL!C360)</f>
        <v>K Phillips</v>
      </c>
      <c r="D360" s="31" t="str">
        <f>IF([1]FINAL!D360=0,"",[1]FINAL!D360)</f>
        <v/>
      </c>
      <c r="E360" s="42" t="str">
        <f>[1]FINAL!M360</f>
        <v>MCI</v>
      </c>
      <c r="F360" s="43">
        <f>IFERROR(VLOOKUP($E360,Table2!$B$1:$C$21,MATCH("MP",Table2!$B$1:$C$1,0),0),"")</f>
        <v>6</v>
      </c>
      <c r="G360" s="32">
        <f>IFERROR(VLOOKUP(A360,PlayingTime!$B$1:$Z$999,MATCH("Min",PlayingTime!$B$2:$Z$2,0),0),0)</f>
        <v>47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47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2</v>
      </c>
      <c r="X360" s="42" t="str">
        <f>API!M360&amp;" "&amp;API!V360</f>
        <v>Alisson Ramses Becker</v>
      </c>
      <c r="Y360" s="42">
        <f>API!AC360</f>
        <v>23</v>
      </c>
    </row>
    <row r="361" spans="1:25">
      <c r="A361" s="31" t="str">
        <f>IF([1]FINAL!A361=0,"",[1]FINAL!A361)</f>
        <v>Stefan Ortega Moreno</v>
      </c>
      <c r="B361" s="31" t="str">
        <f>IF([1]FINAL!B361=0,"",[1]FINAL!B361)</f>
        <v>Ortega Moreno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MCI</v>
      </c>
      <c r="F361" s="43">
        <f>IFERROR(VLOOKUP($E361,Table2!$B$1:$C$21,MATCH("MP",Table2!$B$1:$C$1,0),0),"")</f>
        <v>6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Stefan Bajcetic</v>
      </c>
      <c r="Y361" s="42">
        <f>API!AC361</f>
        <v>0</v>
      </c>
    </row>
    <row r="362" spans="1:25">
      <c r="A362" s="31" t="str">
        <f>IF([1]FINAL!A362=0,"",[1]FINAL!A362)</f>
        <v>Scott Carson</v>
      </c>
      <c r="B362" s="31" t="str">
        <f>IF([1]FINAL!B362=0,"",[1]FINAL!B362)</f>
        <v>Carson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MCI</v>
      </c>
      <c r="F362" s="43">
        <f>IFERROR(VLOOKUP($E362,Table2!$B$1:$C$21,MATCH("MP",Table2!$B$1:$C$1,0),0),"")</f>
        <v>6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Darwin Núñez Ribeiro</v>
      </c>
      <c r="Y362" s="42">
        <f>API!AC362</f>
        <v>28</v>
      </c>
    </row>
    <row r="363" spans="1:25">
      <c r="A363" s="31" t="str">
        <f>IF([1]FINAL!A363=0,"",[1]FINAL!A363)</f>
        <v>Zack Steffen</v>
      </c>
      <c r="B363" s="31" t="str">
        <f>IF([1]FINAL!B363=0,"",[1]FINAL!B363)</f>
        <v>Steffen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MCI</v>
      </c>
      <c r="F363" s="43">
        <f>IFERROR(VLOOKUP($E363,Table2!$B$1:$C$21,MATCH("MP",Table2!$B$1:$C$1,0),0),"")</f>
        <v>6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Diogo Teixeira da Silva</v>
      </c>
      <c r="Y363" s="42">
        <f>API!AC363</f>
        <v>25</v>
      </c>
    </row>
    <row r="364" spans="1:25">
      <c r="A364" s="31" t="str">
        <f>IF([1]FINAL!A364=0,"",[1]FINAL!A364)</f>
        <v>Aymeric Laporte</v>
      </c>
      <c r="B364" s="31" t="str">
        <f>IF([1]FINAL!B364=0,"",[1]FINAL!B364)</f>
        <v>Laporte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MCI</v>
      </c>
      <c r="F364" s="43">
        <f>IFERROR(VLOOKUP($E364,Table2!$B$1:$C$21,MATCH("MP",Table2!$B$1:$C$1,0),0),"")</f>
        <v>6</v>
      </c>
      <c r="G364" s="32">
        <f>IFERROR(VLOOKUP(A364,PlayingTime!$B$1:$Z$999,MATCH("Min",PlayingTime!$B$2:$Z$2,0),0),0)</f>
        <v>12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12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</v>
      </c>
      <c r="X364" s="42" t="str">
        <f>API!M364&amp;" "&amp;API!V364</f>
        <v>Harvey Elliott</v>
      </c>
      <c r="Y364" s="42">
        <f>API!AC364</f>
        <v>7</v>
      </c>
    </row>
    <row r="365" spans="1:25">
      <c r="A365" s="31" t="str">
        <f>IF([1]FINAL!A365=0,"",[1]FINAL!A365)</f>
        <v>João Cancelo</v>
      </c>
      <c r="B365" s="31" t="str">
        <f>IF([1]FINAL!B365=0,"",[1]FINAL!B365)</f>
        <v>Cancelo</v>
      </c>
      <c r="C365" s="31" t="str">
        <f>IF([1]FINAL!C365=0,"",[1]FINAL!C365)</f>
        <v>Joao Cancelo</v>
      </c>
      <c r="D365" s="31" t="str">
        <f>IF([1]FINAL!D365=0,"",[1]FINAL!D365)</f>
        <v/>
      </c>
      <c r="E365" s="42" t="str">
        <f>[1]FINAL!M365</f>
        <v>MCI</v>
      </c>
      <c r="F365" s="43">
        <f>IFERROR(VLOOKUP($E365,Table2!$B$1:$C$21,MATCH("MP",Table2!$B$1:$C$1,0),0),"")</f>
        <v>6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Fabio Henrique Tavares</v>
      </c>
      <c r="Y365" s="42">
        <f>API!AC365</f>
        <v>0</v>
      </c>
    </row>
    <row r="366" spans="1:25">
      <c r="A366" s="31" t="str">
        <f>IF([1]FINAL!A366=0,"",[1]FINAL!A366)</f>
        <v>John Stones</v>
      </c>
      <c r="B366" s="31" t="str">
        <f>IF([1]FINAL!B366=0,"",[1]FINAL!B366)</f>
        <v>Stones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MCI</v>
      </c>
      <c r="F366" s="43">
        <f>IFERROR(VLOOKUP($E366,Table2!$B$1:$C$21,MATCH("MP",Table2!$B$1:$C$1,0),0),"")</f>
        <v>6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Cody Gakpo</v>
      </c>
      <c r="Y366" s="42">
        <f>API!AC366</f>
        <v>13</v>
      </c>
    </row>
    <row r="367" spans="1:25">
      <c r="A367" s="31" t="str">
        <f>IF([1]FINAL!A367=0,"",[1]FINAL!A367)</f>
        <v>Cauley Woodrow</v>
      </c>
      <c r="B367" s="31" t="str">
        <f>IF([1]FINAL!B367=0,"",[1]FINAL!B367)</f>
        <v>Woodrow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LUT</v>
      </c>
      <c r="F367" s="43">
        <f>IFERROR(VLOOKUP($E367,Table2!$B$1:$C$21,MATCH("MP",Table2!$B$1:$C$1,0),0),"")</f>
        <v>5</v>
      </c>
      <c r="G367" s="32">
        <f>IFERROR(VLOOKUP(A367,PlayingTime!$B$1:$Z$999,MATCH("Min",PlayingTime!$B$2:$Z$2,0),0),0)</f>
        <v>39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39</v>
      </c>
      <c r="L367" s="31">
        <f>IFERROR(VLOOKUP(A367,PlayerStats!$B$1:$Z$999,MATCH("xG",PlayerStats!$B$2:$Z$2,0),0),0)</f>
        <v>0.4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0.4</v>
      </c>
      <c r="Q367" s="31">
        <f>IFERROR(VLOOKUP(A367,PlayerStats!$B$1:$Z$999,MATCH("xAG",PlayerStats!$B$2:$Z$2,0),0),0)</f>
        <v>0.3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0.3</v>
      </c>
      <c r="V367" s="41">
        <f t="shared" si="23"/>
        <v>4</v>
      </c>
      <c r="X367" s="42" t="str">
        <f>API!M367&amp;" "&amp;API!V367</f>
        <v>Joe Gomez</v>
      </c>
      <c r="Y367" s="42">
        <f>API!AC367</f>
        <v>12</v>
      </c>
    </row>
    <row r="368" spans="1:25">
      <c r="A368" s="31" t="str">
        <f>IF([1]FINAL!A368=0,"",[1]FINAL!A368)</f>
        <v>Elijah Adebayo</v>
      </c>
      <c r="B368" s="31" t="str">
        <f>IF([1]FINAL!B368=0,"",[1]FINAL!B368)</f>
        <v>Adebayo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LUT</v>
      </c>
      <c r="F368" s="43">
        <f>IFERROR(VLOOKUP($E368,Table2!$B$1:$C$21,MATCH("MP",Table2!$B$1:$C$1,0),0),"")</f>
        <v>5</v>
      </c>
      <c r="G368" s="32">
        <f>IFERROR(VLOOKUP(A368,PlayingTime!$B$1:$Z$999,MATCH("Min",PlayingTime!$B$2:$Z$2,0),0),0)</f>
        <v>225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225</v>
      </c>
      <c r="L368" s="31">
        <f>IFERROR(VLOOKUP(A368,PlayerStats!$B$1:$Z$999,MATCH("xG",PlayerStats!$B$2:$Z$2,0),0),0)</f>
        <v>0.4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0.4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8</v>
      </c>
      <c r="X368" s="42" t="str">
        <f>API!M368&amp;" "&amp;API!V368</f>
        <v>Jordan Henderson</v>
      </c>
      <c r="Y368" s="42">
        <f>API!AC368</f>
        <v>0</v>
      </c>
    </row>
    <row r="369" spans="1:25">
      <c r="A369" s="31" t="str">
        <f>IF([1]FINAL!A369=0,"",[1]FINAL!A369)</f>
        <v>Issa Kaboré</v>
      </c>
      <c r="B369" s="31" t="str">
        <f>IF([1]FINAL!B369=0,"",[1]FINAL!B369)</f>
        <v>Kaboré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5</v>
      </c>
      <c r="G369" s="32">
        <f>IFERROR(VLOOKUP(A369,PlayingTime!$B$1:$Z$999,MATCH("Min",PlayingTime!$B$2:$Z$2,0),0),0)</f>
        <v>326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326</v>
      </c>
      <c r="L369" s="31">
        <f>IFERROR(VLOOKUP(A369,PlayerStats!$B$1:$Z$999,MATCH("xG",PlayerStats!$B$2:$Z$2,0),0),0)</f>
        <v>0.1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0.1</v>
      </c>
      <c r="Q369" s="31">
        <f>IFERROR(VLOOKUP(A369,PlayerStats!$B$1:$Z$999,MATCH("xAG",PlayerStats!$B$2:$Z$2,0),0),0)</f>
        <v>0.9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0.9</v>
      </c>
      <c r="V369" s="41">
        <f t="shared" si="23"/>
        <v>10</v>
      </c>
      <c r="X369" s="42" t="str">
        <f>API!M369&amp;" "&amp;API!V369</f>
        <v>Curtis Jones</v>
      </c>
      <c r="Y369" s="42">
        <f>API!AC369</f>
        <v>7</v>
      </c>
    </row>
    <row r="370" spans="1:25">
      <c r="A370" s="31" t="str">
        <f>IF([1]FINAL!A370=0,"",[1]FINAL!A370)</f>
        <v>Alfie Doughty</v>
      </c>
      <c r="B370" s="31" t="str">
        <f>IF([1]FINAL!B370=0,"",[1]FINAL!B370)</f>
        <v>Doughty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5</v>
      </c>
      <c r="G370" s="32">
        <f>IFERROR(VLOOKUP(A370,PlayingTime!$B$1:$Z$999,MATCH("Min",PlayingTime!$B$2:$Z$2,0),0),0)</f>
        <v>213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213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0.6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0.6</v>
      </c>
      <c r="V370" s="41">
        <f t="shared" si="23"/>
        <v>7</v>
      </c>
      <c r="X370" s="42" t="str">
        <f>API!M370&amp;" "&amp;API!V370</f>
        <v>Caoimhin Kelleher</v>
      </c>
      <c r="Y370" s="42">
        <f>API!AC370</f>
        <v>0</v>
      </c>
    </row>
    <row r="371" spans="1:25">
      <c r="A371" s="31" t="str">
        <f>IF([1]FINAL!A371=0,"",[1]FINAL!A371)</f>
        <v>Luke Berry</v>
      </c>
      <c r="B371" s="31" t="str">
        <f>IF([1]FINAL!B371=0,"",[1]FINAL!B371)</f>
        <v>Berry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LUT</v>
      </c>
      <c r="F371" s="43">
        <f>IFERROR(VLOOKUP($E371,Table2!$B$1:$C$21,MATCH("MP",Table2!$B$1:$C$1,0),0),"")</f>
        <v>5</v>
      </c>
      <c r="G371" s="32">
        <f>IFERROR(VLOOKUP(A371,PlayingTime!$B$1:$Z$999,MATCH("Min",PlayingTime!$B$2:$Z$2,0),0),0)</f>
        <v>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3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1</v>
      </c>
      <c r="X371" s="42" t="str">
        <f>API!M371&amp;" "&amp;API!V371</f>
        <v>Ibrahima Konaté</v>
      </c>
      <c r="Y371" s="42">
        <f>API!AC371</f>
        <v>5</v>
      </c>
    </row>
    <row r="372" spans="1:25">
      <c r="A372" s="31" t="str">
        <f>IF([1]FINAL!A372=0,"",[1]FINAL!A372)</f>
        <v>Allan Campbell</v>
      </c>
      <c r="B372" s="31" t="str">
        <f>IF([1]FINAL!B372=0,"",[1]FINAL!B372)</f>
        <v>Campbell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LUT</v>
      </c>
      <c r="F372" s="43">
        <f>IFERROR(VLOOKUP($E372,Table2!$B$1:$C$21,MATCH("MP",Table2!$B$1:$C$1,0),0),"")</f>
        <v>5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Luis Díaz</v>
      </c>
      <c r="Y372" s="42">
        <f>API!AC372</f>
        <v>22</v>
      </c>
    </row>
    <row r="373" spans="1:25">
      <c r="A373" s="31" t="str">
        <f>IF([1]FINAL!A373=0,"",[1]FINAL!A373)</f>
        <v>Jordan Clark</v>
      </c>
      <c r="B373" s="31" t="str">
        <f>IF([1]FINAL!B373=0,"",[1]FINAL!B373)</f>
        <v>Clark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LUT</v>
      </c>
      <c r="F373" s="43">
        <f>IFERROR(VLOOKUP($E373,Table2!$B$1:$C$21,MATCH("MP",Table2!$B$1:$C$1,0),0),"")</f>
        <v>5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Alexis Mac Allister</v>
      </c>
      <c r="Y373" s="42">
        <f>API!AC373</f>
        <v>10</v>
      </c>
    </row>
    <row r="374" spans="1:25">
      <c r="A374" s="31" t="str">
        <f>IF([1]FINAL!A374=0,"",[1]FINAL!A374)</f>
        <v>Luke Freeman</v>
      </c>
      <c r="B374" s="31" t="str">
        <f>IF([1]FINAL!B374=0,"",[1]FINAL!B374)</f>
        <v>Freeman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LUT</v>
      </c>
      <c r="F374" s="43">
        <f>IFERROR(VLOOKUP($E374,Table2!$B$1:$C$21,MATCH("MP",Table2!$B$1:$C$1,0),0),"")</f>
        <v>5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Joel Matip</v>
      </c>
      <c r="Y374" s="42">
        <f>API!AC374</f>
        <v>12</v>
      </c>
    </row>
    <row r="375" spans="1:25">
      <c r="A375" s="31" t="str">
        <f>IF([1]FINAL!A375=0,"",[1]FINAL!A375)</f>
        <v>Carlos Mendes Gomes</v>
      </c>
      <c r="B375" s="31" t="str">
        <f>IF([1]FINAL!B375=0,"",[1]FINAL!B375)</f>
        <v>Mendes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LUT</v>
      </c>
      <c r="F375" s="43">
        <f>IFERROR(VLOOKUP($E375,Table2!$B$1:$C$21,MATCH("MP",Table2!$B$1:$C$1,0),0),"")</f>
        <v>5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Nathaniel Phillips</v>
      </c>
      <c r="Y375" s="42">
        <f>API!AC375</f>
        <v>0</v>
      </c>
    </row>
    <row r="376" spans="1:25">
      <c r="A376" s="31" t="str">
        <f>IF([1]FINAL!A376=0,"",[1]FINAL!A376)</f>
        <v>Fred Onyedinma</v>
      </c>
      <c r="B376" s="31" t="str">
        <f>IF([1]FINAL!B376=0,"",[1]FINAL!B376)</f>
        <v>Onyedinma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LUT</v>
      </c>
      <c r="F376" s="43">
        <f>IFERROR(VLOOKUP($E376,Table2!$B$1:$C$21,MATCH("MP",Table2!$B$1:$C$1,0),0),"")</f>
        <v>5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Andrew Robertson</v>
      </c>
      <c r="Y376" s="42">
        <f>API!AC376</f>
        <v>25</v>
      </c>
    </row>
    <row r="377" spans="1:25">
      <c r="A377" s="31" t="str">
        <f>IF([1]FINAL!A377=0,"",[1]FINAL!A377)</f>
        <v>Dion Pereira</v>
      </c>
      <c r="B377" s="31" t="str">
        <f>IF([1]FINAL!B377=0,"",[1]FINAL!B377)</f>
        <v>Pereira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5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Mohamed Salah</v>
      </c>
      <c r="Y377" s="42">
        <f>API!AC377</f>
        <v>43</v>
      </c>
    </row>
    <row r="378" spans="1:25">
      <c r="A378" s="31" t="str">
        <f>IF([1]FINAL!A378=0,"",[1]FINAL!A378)</f>
        <v>Glen Rea</v>
      </c>
      <c r="B378" s="31" t="str">
        <f>IF([1]FINAL!B378=0,"",[1]FINAL!B378)</f>
        <v>Rea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LUT</v>
      </c>
      <c r="F378" s="43">
        <f>IFERROR(VLOOKUP($E378,Table2!$B$1:$C$21,MATCH("MP",Table2!$B$1:$C$1,0),0),"")</f>
        <v>5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Dominik Szoboszlai</v>
      </c>
      <c r="Y378" s="42">
        <f>API!AC378</f>
        <v>23</v>
      </c>
    </row>
    <row r="379" spans="1:25">
      <c r="A379" s="31" t="str">
        <f>IF([1]FINAL!A379=0,"",[1]FINAL!A379)</f>
        <v>Elliot Thorpe</v>
      </c>
      <c r="B379" s="31" t="str">
        <f>IF([1]FINAL!B379=0,"",[1]FINAL!B379)</f>
        <v>Thorpe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LUT</v>
      </c>
      <c r="F379" s="43">
        <f>IFERROR(VLOOKUP($E379,Table2!$B$1:$C$21,MATCH("MP",Table2!$B$1:$C$1,0),0),"")</f>
        <v>5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Thiago Alcántara do Nascimento</v>
      </c>
      <c r="Y379" s="42">
        <f>API!AC379</f>
        <v>0</v>
      </c>
    </row>
    <row r="380" spans="1:25">
      <c r="A380" s="31" t="str">
        <f>IF([1]FINAL!A380=0,"",[1]FINAL!A380)</f>
        <v>Louie Watson</v>
      </c>
      <c r="B380" s="31" t="str">
        <f>IF([1]FINAL!B380=0,"",[1]FINAL!B380)</f>
        <v>Watson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LUT</v>
      </c>
      <c r="F380" s="43">
        <f>IFERROR(VLOOKUP($E380,Table2!$B$1:$C$21,MATCH("MP",Table2!$B$1:$C$1,0),0),"")</f>
        <v>5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Konstantinos Tsimikas</v>
      </c>
      <c r="Y380" s="42">
        <f>API!AC380</f>
        <v>1</v>
      </c>
    </row>
    <row r="381" spans="1:25">
      <c r="A381" s="31" t="str">
        <f>IF([1]FINAL!A381=0,"",[1]FINAL!A381)</f>
        <v>Matt Macey</v>
      </c>
      <c r="B381" s="31" t="str">
        <f>IF([1]FINAL!B381=0,"",[1]FINAL!B381)</f>
        <v>Macey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LUT</v>
      </c>
      <c r="F381" s="43">
        <f>IFERROR(VLOOKUP($E381,Table2!$B$1:$C$21,MATCH("MP",Table2!$B$1:$C$1,0),0),"")</f>
        <v>5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Sepp van den Berg</v>
      </c>
      <c r="Y381" s="42">
        <f>API!AC381</f>
        <v>0</v>
      </c>
    </row>
    <row r="382" spans="1:25">
      <c r="A382" s="31" t="str">
        <f>IF([1]FINAL!A382=0,"",[1]FINAL!A382)</f>
        <v>James Shea</v>
      </c>
      <c r="B382" s="31" t="str">
        <f>IF([1]FINAL!B382=0,"",[1]FINAL!B382)</f>
        <v>Shea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LUT</v>
      </c>
      <c r="F382" s="43">
        <f>IFERROR(VLOOKUP($E382,Table2!$B$1:$C$21,MATCH("MP",Table2!$B$1:$C$1,0),0),"")</f>
        <v>5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Virgil van Dijk</v>
      </c>
      <c r="Y382" s="42">
        <f>API!AC382</f>
        <v>9</v>
      </c>
    </row>
    <row r="383" spans="1:25">
      <c r="A383" s="31" t="str">
        <f>IF([1]FINAL!A383=0,"",[1]FINAL!A383)</f>
        <v>Jack Walton</v>
      </c>
      <c r="B383" s="31" t="str">
        <f>IF([1]FINAL!B383=0,"",[1]FINAL!B383)</f>
        <v>Walton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LUT</v>
      </c>
      <c r="F383" s="43">
        <f>IFERROR(VLOOKUP($E383,Table2!$B$1:$C$21,MATCH("MP",Table2!$B$1:$C$1,0),0),"")</f>
        <v>5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Jarell Quansah</v>
      </c>
      <c r="Y383" s="42">
        <f>API!AC383</f>
        <v>4</v>
      </c>
    </row>
    <row r="384" spans="1:25">
      <c r="A384" s="31" t="str">
        <f>IF([1]FINAL!A384=0,"",[1]FINAL!A384)</f>
        <v>John McAtee</v>
      </c>
      <c r="B384" s="31" t="str">
        <f>IF([1]FINAL!B384=0,"",[1]FINAL!B384)</f>
        <v>McAtee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LUT</v>
      </c>
      <c r="F384" s="43">
        <f>IFERROR(VLOOKUP($E384,Table2!$B$1:$C$21,MATCH("MP",Table2!$B$1:$C$1,0),0),"")</f>
        <v>5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Bobby Clark</v>
      </c>
      <c r="Y384" s="42">
        <f>API!AC384</f>
        <v>0</v>
      </c>
    </row>
    <row r="385" spans="1:25">
      <c r="A385" s="31" t="str">
        <f>IF([1]FINAL!A385=0,"",[1]FINAL!A385)</f>
        <v>Admiral Muskwe</v>
      </c>
      <c r="B385" s="31" t="str">
        <f>IF([1]FINAL!B385=0,"",[1]FINAL!B385)</f>
        <v>Muskwe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5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Ben Doak</v>
      </c>
      <c r="Y385" s="42">
        <f>API!AC385</f>
        <v>1</v>
      </c>
    </row>
    <row r="386" spans="1:25">
      <c r="A386" s="31" t="str">
        <f>IF([1]FINAL!A386=0,"",[1]FINAL!A386)</f>
        <v>Aribim Pepple</v>
      </c>
      <c r="B386" s="31" t="str">
        <f>IF([1]FINAL!B386=0,"",[1]FINAL!B386)</f>
        <v>Pepple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LUT</v>
      </c>
      <c r="F386" s="43">
        <f>IFERROR(VLOOKUP($E386,Table2!$B$1:$C$21,MATCH("MP",Table2!$B$1:$C$1,0),0),"")</f>
        <v>5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James McConnell</v>
      </c>
      <c r="Y386" s="42">
        <f>API!AC386</f>
        <v>0</v>
      </c>
    </row>
    <row r="387" spans="1:25">
      <c r="A387" s="31" t="str">
        <f>IF([1]FINAL!A387=0,"",[1]FINAL!A387)</f>
        <v>Joe Taylor</v>
      </c>
      <c r="B387" s="31" t="str">
        <f>IF([1]FINAL!B387=0,"",[1]FINAL!B387)</f>
        <v>Taylor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LUT</v>
      </c>
      <c r="F387" s="43">
        <f>IFERROR(VLOOKUP($E387,Table2!$B$1:$C$21,MATCH("MP",Table2!$B$1:$C$1,0),0),"")</f>
        <v>5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Wataru Endo</v>
      </c>
      <c r="Y387" s="42">
        <f>API!AC387</f>
        <v>4</v>
      </c>
    </row>
    <row r="388" spans="1:25">
      <c r="A388" s="31" t="str">
        <f>IF([1]FINAL!A388=0,"",[1]FINAL!A388)</f>
        <v>Gabriel Osho</v>
      </c>
      <c r="B388" s="31" t="str">
        <f>IF([1]FINAL!B388=0,"",[1]FINAL!B388)</f>
        <v>Osho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LUT</v>
      </c>
      <c r="F388" s="43">
        <f>IFERROR(VLOOKUP($E388,Table2!$B$1:$C$21,MATCH("MP",Table2!$B$1:$C$1,0),0),"")</f>
        <v>5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Ryan Gravenberch</v>
      </c>
      <c r="Y388" s="42">
        <f>API!AC388</f>
        <v>2</v>
      </c>
    </row>
    <row r="389" spans="1:25">
      <c r="A389" s="31" t="str">
        <f>IF([1]FINAL!A389=0,"",[1]FINAL!A389)</f>
        <v>Dan Potts</v>
      </c>
      <c r="B389" s="31" t="str">
        <f>IF([1]FINAL!B389=0,"",[1]FINAL!B389)</f>
        <v>Potts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LUT</v>
      </c>
      <c r="F389" s="43">
        <f>IFERROR(VLOOKUP($E389,Table2!$B$1:$C$21,MATCH("MP",Table2!$B$1:$C$1,0),0),"")</f>
        <v>5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Albert Sambi Lokonga</v>
      </c>
      <c r="Y389" s="42">
        <f>API!AC389</f>
        <v>3</v>
      </c>
    </row>
    <row r="390" spans="1:25">
      <c r="A390" s="31" t="str">
        <f>IF([1]FINAL!A390=0,"",[1]FINAL!A390)</f>
        <v>Tom Lockyer</v>
      </c>
      <c r="B390" s="31" t="str">
        <f>IF([1]FINAL!B390=0,"",[1]FINAL!B390)</f>
        <v>Lockyer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5</v>
      </c>
      <c r="G390" s="32">
        <f>IFERROR(VLOOKUP(A390,PlayingTime!$B$1:$Z$999,MATCH("Min",PlayingTime!$B$2:$Z$2,0),0),0)</f>
        <v>360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360</v>
      </c>
      <c r="L390" s="31">
        <f>IFERROR(VLOOKUP(A390,PlayerStats!$B$1:$Z$999,MATCH("xG",PlayerStats!$B$2:$Z$2,0),0),0)</f>
        <v>0.2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0.2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5</v>
      </c>
      <c r="X390" s="42" t="str">
        <f>API!M390&amp;" "&amp;API!V390</f>
        <v>Marvelous Nakamba</v>
      </c>
      <c r="Y390" s="42">
        <f>API!AC390</f>
        <v>8</v>
      </c>
    </row>
    <row r="391" spans="1:25">
      <c r="A391" s="31" t="str">
        <f>IF([1]FINAL!A391=0,"",[1]FINAL!A391)</f>
        <v>Stefan Bajcetic</v>
      </c>
      <c r="B391" s="31" t="str">
        <f>IF([1]FINAL!B391=0,"",[1]FINAL!B391)</f>
        <v>Bajcetic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LIV</v>
      </c>
      <c r="F391" s="43">
        <f>IFERROR(VLOOKUP($E391,Table2!$B$1:$C$21,MATCH("MP",Table2!$B$1:$C$1,0),0),"")</f>
        <v>6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Elijah Adebayo</v>
      </c>
      <c r="Y391" s="42">
        <f>API!AC391</f>
        <v>8</v>
      </c>
    </row>
    <row r="392" spans="1:25">
      <c r="A392" s="31" t="str">
        <f>IF([1]FINAL!A392=0,"",[1]FINAL!A392)</f>
        <v>Jordan Henderson</v>
      </c>
      <c r="B392" s="31" t="str">
        <f>IF([1]FINAL!B392=0,"",[1]FINAL!B392)</f>
        <v>Henderson</v>
      </c>
      <c r="C392" s="31" t="str">
        <f>IF([1]FINAL!C392=0,"",[1]FINAL!C392)</f>
        <v>J Henderson</v>
      </c>
      <c r="D392" s="31" t="str">
        <f>IF([1]FINAL!D392=0,"",[1]FINAL!D392)</f>
        <v/>
      </c>
      <c r="E392" s="42" t="str">
        <f>[1]FINAL!M392</f>
        <v>LIV</v>
      </c>
      <c r="F392" s="43">
        <f>IFERROR(VLOOKUP($E392,Table2!$B$1:$C$21,MATCH("MP",Table2!$B$1:$C$1,0),0),"")</f>
        <v>6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Mads Juel Andersen</v>
      </c>
      <c r="Y392" s="42">
        <f>API!AC392</f>
        <v>11</v>
      </c>
    </row>
    <row r="393" spans="1:25">
      <c r="A393" s="31" t="str">
        <f>IF([1]FINAL!A393=0,"",[1]FINAL!A393)</f>
        <v>Thiago Alcántara do Nascimento</v>
      </c>
      <c r="B393" s="31" t="str">
        <f>IF([1]FINAL!B393=0,"",[1]FINAL!B393)</f>
        <v>Thiago</v>
      </c>
      <c r="C393" s="31" t="str">
        <f>IF([1]FINAL!C393=0,"",[1]FINAL!C393)</f>
        <v>Thiago Alcántara</v>
      </c>
      <c r="D393" s="31" t="str">
        <f>IF([1]FINAL!D393=0,"",[1]FINAL!D393)</f>
        <v/>
      </c>
      <c r="E393" s="42" t="str">
        <f>[1]FINAL!M393</f>
        <v>LIV</v>
      </c>
      <c r="F393" s="43">
        <f>IFERROR(VLOOKUP($E393,Table2!$B$1:$C$21,MATCH("MP",Table2!$B$1:$C$1,0),0),"")</f>
        <v>6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Amari'i Bell</v>
      </c>
      <c r="Y393" s="42">
        <f>API!AC393</f>
        <v>6</v>
      </c>
    </row>
    <row r="394" spans="1:25">
      <c r="A394" s="31" t="str">
        <f>IF([1]FINAL!A394=0,"",[1]FINAL!A394)</f>
        <v>Fabio Henrique Tavares</v>
      </c>
      <c r="B394" s="31" t="str">
        <f>IF([1]FINAL!B394=0,"",[1]FINAL!B394)</f>
        <v>Fabinho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LIV</v>
      </c>
      <c r="F394" s="43">
        <f>IFERROR(VLOOKUP($E394,Table2!$B$1:$C$21,MATCH("MP",Table2!$B$1:$C$1,0),0),"")</f>
        <v>6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Luke Berry</v>
      </c>
      <c r="Y394" s="42">
        <f>API!AC394</f>
        <v>1</v>
      </c>
    </row>
    <row r="395" spans="1:25">
      <c r="A395" s="31" t="str">
        <f>IF([1]FINAL!A395=0,"",[1]FINAL!A395)</f>
        <v>Caoimhin Kelleher</v>
      </c>
      <c r="B395" s="31" t="str">
        <f>IF([1]FINAL!B395=0,"",[1]FINAL!B395)</f>
        <v>Kelleher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LIV</v>
      </c>
      <c r="F395" s="43">
        <f>IFERROR(VLOOKUP($E395,Table2!$B$1:$C$21,MATCH("MP",Table2!$B$1:$C$1,0),0),"")</f>
        <v>6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Reece Burke</v>
      </c>
      <c r="Y395" s="42">
        <f>API!AC395</f>
        <v>6</v>
      </c>
    </row>
    <row r="396" spans="1:25">
      <c r="A396" s="31" t="str">
        <f>IF([1]FINAL!A396=0,"",[1]FINAL!A396)</f>
        <v>Adrián San Miguel del Castillo</v>
      </c>
      <c r="B396" s="31" t="str">
        <f>IF([1]FINAL!B396=0,"",[1]FINAL!B396)</f>
        <v>Adrián</v>
      </c>
      <c r="C396" s="31" t="str">
        <f>IF([1]FINAL!C396=0,"",[1]FINAL!C396)</f>
        <v>Adrian</v>
      </c>
      <c r="D396" s="31" t="str">
        <f>IF([1]FINAL!D396=0,"",[1]FINAL!D396)</f>
        <v/>
      </c>
      <c r="E396" s="42" t="str">
        <f>[1]FINAL!M396</f>
        <v>LIV</v>
      </c>
      <c r="F396" s="43">
        <f>IFERROR(VLOOKUP($E396,Table2!$B$1:$C$21,MATCH("MP",Table2!$B$1:$C$1,0),0),"")</f>
        <v>6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Allan Campbell</v>
      </c>
      <c r="Y396" s="42">
        <f>API!AC396</f>
        <v>0</v>
      </c>
    </row>
    <row r="397" spans="1:25">
      <c r="A397" s="31" t="str">
        <f>IF([1]FINAL!A397=0,"",[1]FINAL!A397)</f>
        <v>Konstantinos Tsimikas</v>
      </c>
      <c r="B397" s="31" t="str">
        <f>IF([1]FINAL!B397=0,"",[1]FINAL!B397)</f>
        <v>Tsimikas</v>
      </c>
      <c r="C397" s="31" t="str">
        <f>IF([1]FINAL!C397=0,"",[1]FINAL!C397)</f>
        <v>Kostas Tsimikas</v>
      </c>
      <c r="D397" s="31" t="str">
        <f>IF([1]FINAL!D397=0,"",[1]FINAL!D397)</f>
        <v/>
      </c>
      <c r="E397" s="42" t="str">
        <f>[1]FINAL!M397</f>
        <v>LIV</v>
      </c>
      <c r="F397" s="43">
        <f>IFERROR(VLOOKUP($E397,Table2!$B$1:$C$21,MATCH("MP",Table2!$B$1:$C$1,0),0),"")</f>
        <v>6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5</v>
      </c>
      <c r="J397" s="32">
        <f>IFERROR(VLOOKUP(D397,PlayingTime!$B$1:$Z$999,MATCH("Min",PlayingTime!$B$2:$Z$2,0),0),0)</f>
        <v>0</v>
      </c>
      <c r="K397" s="37">
        <f t="shared" si="24"/>
        <v>5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1</v>
      </c>
      <c r="X397" s="42" t="str">
        <f>API!M397&amp;" "&amp;API!V397</f>
        <v>Jordan Clark</v>
      </c>
      <c r="Y397" s="42">
        <f>API!AC397</f>
        <v>0</v>
      </c>
    </row>
    <row r="398" spans="1:25">
      <c r="A398" s="31" t="str">
        <f>IF([1]FINAL!A398=0,"",[1]FINAL!A398)</f>
        <v>Nathaniel Phillips</v>
      </c>
      <c r="B398" s="31" t="str">
        <f>IF([1]FINAL!B398=0,"",[1]FINAL!B398)</f>
        <v>Phillips</v>
      </c>
      <c r="C398" s="31" t="str">
        <f>IF([1]FINAL!C398=0,"",[1]FINAL!C398)</f>
        <v>N Phillips</v>
      </c>
      <c r="D398" s="31" t="str">
        <f>IF([1]FINAL!D398=0,"",[1]FINAL!D398)</f>
        <v/>
      </c>
      <c r="E398" s="42" t="str">
        <f>[1]FINAL!M398</f>
        <v>LIV</v>
      </c>
      <c r="F398" s="43">
        <f>IFERROR(VLOOKUP($E398,Table2!$B$1:$C$21,MATCH("MP",Table2!$B$1:$C$1,0),0),"")</f>
        <v>6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Alfie Doughty</v>
      </c>
      <c r="Y398" s="42">
        <f>API!AC398</f>
        <v>7</v>
      </c>
    </row>
    <row r="399" spans="1:25">
      <c r="A399" s="31" t="str">
        <f>IF([1]FINAL!A399=0,"",[1]FINAL!A399)</f>
        <v>Sepp van den Berg</v>
      </c>
      <c r="B399" s="31" t="str">
        <f>IF([1]FINAL!B399=0,"",[1]FINAL!B399)</f>
        <v>Van den Berg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LIV</v>
      </c>
      <c r="F399" s="43">
        <f>IFERROR(VLOOKUP($E399,Table2!$B$1:$C$21,MATCH("MP",Table2!$B$1:$C$1,0),0),"")</f>
        <v>6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Luke Freeman</v>
      </c>
      <c r="Y399" s="42">
        <f>API!AC399</f>
        <v>0</v>
      </c>
    </row>
    <row r="400" spans="1:25">
      <c r="A400" s="31" t="str">
        <f>IF([1]FINAL!A400=0,"",[1]FINAL!A400)</f>
        <v>Aleksandar Mitrović</v>
      </c>
      <c r="B400" s="31" t="str">
        <f>IF([1]FINAL!B400=0,"",[1]FINAL!B400)</f>
        <v>Mitrović</v>
      </c>
      <c r="C400" s="31" t="str">
        <f>IF([1]FINAL!C400=0,"",[1]FINAL!C400)</f>
        <v>Mitrovic</v>
      </c>
      <c r="D400" s="31" t="str">
        <f>IF([1]FINAL!D400=0,"",[1]FINAL!D400)</f>
        <v>Aleksandar Mitrovic</v>
      </c>
      <c r="E400" s="42" t="str">
        <f>[1]FINAL!M400</f>
        <v>FUL</v>
      </c>
      <c r="F400" s="43">
        <f>IFERROR(VLOOKUP($E400,Table2!$B$1:$C$21,MATCH("MP",Table2!$B$1:$C$1,0),0),"")</f>
        <v>6</v>
      </c>
      <c r="G400" s="32">
        <f>IFERROR(VLOOKUP(A400,PlayingTime!$B$1:$Z$999,MATCH("Min",PlayingTime!$B$2:$Z$2,0),0),0)</f>
        <v>33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33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1</v>
      </c>
      <c r="X400" s="42" t="str">
        <f>API!M400&amp;" "&amp;API!V400</f>
        <v>Matt Macey</v>
      </c>
      <c r="Y400" s="42">
        <f>API!AC400</f>
        <v>0</v>
      </c>
    </row>
    <row r="401" spans="1:25">
      <c r="A401" s="31" t="str">
        <f>IF([1]FINAL!A401=0,"",[1]FINAL!A401)</f>
        <v>Tyrese Francois</v>
      </c>
      <c r="B401" s="31" t="str">
        <f>IF([1]FINAL!B401=0,"",[1]FINAL!B401)</f>
        <v>Francois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FUL</v>
      </c>
      <c r="F401" s="43">
        <f>IFERROR(VLOOKUP($E401,Table2!$B$1:$C$21,MATCH("MP",Table2!$B$1:$C$1,0),0),"")</f>
        <v>6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John McAtee</v>
      </c>
      <c r="Y401" s="42">
        <f>API!AC401</f>
        <v>0</v>
      </c>
    </row>
    <row r="402" spans="1:25">
      <c r="A402" s="31" t="str">
        <f>IF([1]FINAL!A402=0,"",[1]FINAL!A402)</f>
        <v>Anthony Knockaert</v>
      </c>
      <c r="B402" s="31" t="str">
        <f>IF([1]FINAL!B402=0,"",[1]FINAL!B402)</f>
        <v>Knockaert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FUL</v>
      </c>
      <c r="F402" s="43">
        <f>IFERROR(VLOOKUP($E402,Table2!$B$1:$C$21,MATCH("MP",Table2!$B$1:$C$1,0),0),"")</f>
        <v>6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Carlos Mendes Gomes</v>
      </c>
      <c r="Y402" s="42">
        <f>API!AC402</f>
        <v>0</v>
      </c>
    </row>
    <row r="403" spans="1:25">
      <c r="A403" s="31" t="str">
        <f>IF([1]FINAL!A403=0,"",[1]FINAL!A403)</f>
        <v>Ivan Neves Abreu Cavaleiro</v>
      </c>
      <c r="B403" s="31" t="str">
        <f>IF([1]FINAL!B403=0,"",[1]FINAL!B403)</f>
        <v>I.Cavaleiro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6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Carlton Morris</v>
      </c>
      <c r="Y403" s="42">
        <f>API!AC403</f>
        <v>26</v>
      </c>
    </row>
    <row r="404" spans="1:25">
      <c r="A404" s="31" t="str">
        <f>IF([1]FINAL!A404=0,"",[1]FINAL!A404)</f>
        <v>Marek Rodák</v>
      </c>
      <c r="B404" s="31" t="str">
        <f>IF([1]FINAL!B404=0,"",[1]FINAL!B404)</f>
        <v>Rodák</v>
      </c>
      <c r="C404" s="31" t="str">
        <f>IF([1]FINAL!C404=0,"",[1]FINAL!C404)</f>
        <v>Rodak</v>
      </c>
      <c r="D404" s="31" t="str">
        <f>IF([1]FINAL!D404=0,"",[1]FINAL!D404)</f>
        <v/>
      </c>
      <c r="E404" s="42" t="str">
        <f>[1]FINAL!M404</f>
        <v>FUL</v>
      </c>
      <c r="F404" s="43">
        <f>IFERROR(VLOOKUP($E404,Table2!$B$1:$C$21,MATCH("MP",Table2!$B$1:$C$1,0),0),"")</f>
        <v>6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-1</v>
      </c>
      <c r="X404" s="42" t="str">
        <f>API!M404&amp;" "&amp;API!V404</f>
        <v>Admiral Muskwe</v>
      </c>
      <c r="Y404" s="42">
        <f>API!AC404</f>
        <v>0</v>
      </c>
    </row>
    <row r="405" spans="1:25">
      <c r="A405" s="31" t="str">
        <f>IF([1]FINAL!A405=0,"",[1]FINAL!A405)</f>
        <v>Rodrigo Muniz Carvalho</v>
      </c>
      <c r="B405" s="31" t="str">
        <f>IF([1]FINAL!B405=0,"",[1]FINAL!B405)</f>
        <v>Muniz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6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2</v>
      </c>
      <c r="X405" s="42" t="str">
        <f>API!M405&amp;" "&amp;API!V405</f>
        <v>Chiedozie Ogbene</v>
      </c>
      <c r="Y405" s="42">
        <f>API!AC405</f>
        <v>6</v>
      </c>
    </row>
    <row r="406" spans="1:25">
      <c r="A406" s="31" t="str">
        <f>IF([1]FINAL!A406=0,"",[1]FINAL!A406)</f>
        <v>Kevin Mbabu</v>
      </c>
      <c r="B406" s="31" t="str">
        <f>IF([1]FINAL!B406=0,"",[1]FINAL!B406)</f>
        <v>Mbabu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FUL</v>
      </c>
      <c r="F406" s="43">
        <f>IFERROR(VLOOKUP($E406,Table2!$B$1:$C$21,MATCH("MP",Table2!$B$1:$C$1,0),0),"")</f>
        <v>6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Fred Onyedinma</v>
      </c>
      <c r="Y406" s="42">
        <f>API!AC406</f>
        <v>0</v>
      </c>
    </row>
    <row r="407" spans="1:25">
      <c r="A407" s="31" t="str">
        <f>IF([1]FINAL!A407=0,"",[1]FINAL!A407)</f>
        <v>Tosin Adarabioyo</v>
      </c>
      <c r="B407" s="31" t="str">
        <f>IF([1]FINAL!B407=0,"",[1]FINAL!B407)</f>
        <v>Tosin</v>
      </c>
      <c r="C407" s="31" t="str">
        <f>IF([1]FINAL!C407=0,"",[1]FINAL!C407)</f>
        <v>Adarabioyo</v>
      </c>
      <c r="D407" s="31" t="str">
        <f>IF([1]FINAL!D407=0,"",[1]FINAL!D407)</f>
        <v/>
      </c>
      <c r="E407" s="42" t="str">
        <f>[1]FINAL!M407</f>
        <v>FUL</v>
      </c>
      <c r="F407" s="43">
        <f>IFERROR(VLOOKUP($E407,Table2!$B$1:$C$21,MATCH("MP",Table2!$B$1:$C$1,0),0),"")</f>
        <v>6</v>
      </c>
      <c r="G407" s="32">
        <f>IFERROR(VLOOKUP(A407,PlayingTime!$B$1:$Z$999,MATCH("Min",PlayingTime!$B$2:$Z$2,0),0),0)</f>
        <v>2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2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1</v>
      </c>
      <c r="X407" s="42" t="str">
        <f>API!M407&amp;" "&amp;API!V407</f>
        <v>Gabriel Osho</v>
      </c>
      <c r="Y407" s="42">
        <f>API!AC407</f>
        <v>0</v>
      </c>
    </row>
    <row r="408" spans="1:25">
      <c r="A408" s="31" t="str">
        <f>IF([1]FINAL!A408=0,"",[1]FINAL!A408)</f>
        <v>Terence Kongolo</v>
      </c>
      <c r="B408" s="31" t="str">
        <f>IF([1]FINAL!B408=0,"",[1]FINAL!B408)</f>
        <v>Kongolo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FUL</v>
      </c>
      <c r="F408" s="43">
        <f>IFERROR(VLOOKUP($E408,Table2!$B$1:$C$21,MATCH("MP",Table2!$B$1:$C$1,0),0),"")</f>
        <v>6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Aribim Pepple</v>
      </c>
      <c r="Y408" s="42">
        <f>API!AC408</f>
        <v>0</v>
      </c>
    </row>
    <row r="409" spans="1:25">
      <c r="A409" s="31" t="str">
        <f>IF([1]FINAL!A409=0,"",[1]FINAL!A409)</f>
        <v>Demarai Gray</v>
      </c>
      <c r="B409" s="31" t="str">
        <f>IF([1]FINAL!B409=0,"",[1]FINAL!B409)</f>
        <v>Gray</v>
      </c>
      <c r="C409" s="31" t="str">
        <f>IF([1]FINAL!C409=0,"",[1]FINAL!C409)</f>
        <v>D Gray</v>
      </c>
      <c r="D409" s="31" t="str">
        <f>IF([1]FINAL!D409=0,"",[1]FINAL!D409)</f>
        <v/>
      </c>
      <c r="E409" s="42" t="str">
        <f>[1]FINAL!M409</f>
        <v>EVE</v>
      </c>
      <c r="F409" s="43">
        <f>IFERROR(VLOOKUP($E409,Table2!$B$1:$C$21,MATCH("MP",Table2!$B$1:$C$1,0),0),"")</f>
        <v>6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Dion Pereira</v>
      </c>
      <c r="Y409" s="42">
        <f>API!AC409</f>
        <v>0</v>
      </c>
    </row>
    <row r="410" spans="1:25">
      <c r="A410" s="31" t="str">
        <f>IF([1]FINAL!A410=0,"",[1]FINAL!A410)</f>
        <v>Dele Alli</v>
      </c>
      <c r="B410" s="31" t="str">
        <f>IF([1]FINAL!B410=0,"",[1]FINAL!B410)</f>
        <v>Dele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EVE</v>
      </c>
      <c r="F410" s="43">
        <f>IFERROR(VLOOKUP($E410,Table2!$B$1:$C$21,MATCH("MP",Table2!$B$1:$C$1,0),0),"")</f>
        <v>6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Dan Potts</v>
      </c>
      <c r="Y410" s="42">
        <f>API!AC410</f>
        <v>0</v>
      </c>
    </row>
    <row r="411" spans="1:25">
      <c r="A411" s="31" t="str">
        <f>IF([1]FINAL!A411=0,"",[1]FINAL!A411)</f>
        <v>André Tavares Gomes</v>
      </c>
      <c r="B411" s="31" t="str">
        <f>IF([1]FINAL!B411=0,"",[1]FINAL!B411)</f>
        <v>André Gomes</v>
      </c>
      <c r="C411" s="31" t="str">
        <f>IF([1]FINAL!C411=0,"",[1]FINAL!C411)</f>
        <v>Gomes</v>
      </c>
      <c r="D411" s="31" t="str">
        <f>IF([1]FINAL!D411=0,"",[1]FINAL!D411)</f>
        <v/>
      </c>
      <c r="E411" s="42" t="str">
        <f>[1]FINAL!M411</f>
        <v>EVE</v>
      </c>
      <c r="F411" s="43">
        <f>IFERROR(VLOOKUP($E411,Table2!$B$1:$C$21,MATCH("MP",Table2!$B$1:$C$1,0),0),"")</f>
        <v>6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Glen Rea</v>
      </c>
      <c r="Y411" s="42">
        <f>API!AC411</f>
        <v>0</v>
      </c>
    </row>
    <row r="412" spans="1:25">
      <c r="A412" s="31" t="str">
        <f>IF([1]FINAL!A412=0,"",[1]FINAL!A412)</f>
        <v>Jean-Philippe Gbamin</v>
      </c>
      <c r="B412" s="31" t="str">
        <f>IF([1]FINAL!B412=0,"",[1]FINAL!B412)</f>
        <v>Gbamin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EVE</v>
      </c>
      <c r="F412" s="43">
        <f>IFERROR(VLOOKUP($E412,Table2!$B$1:$C$21,MATCH("MP",Table2!$B$1:$C$1,0),0),"")</f>
        <v>6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James Shea</v>
      </c>
      <c r="Y412" s="42">
        <f>API!AC412</f>
        <v>0</v>
      </c>
    </row>
    <row r="413" spans="1:25">
      <c r="A413" s="31" t="str">
        <f>IF([1]FINAL!A413=0,"",[1]FINAL!A413)</f>
        <v>Mason Holgate</v>
      </c>
      <c r="B413" s="31" t="str">
        <f>IF([1]FINAL!B413=0,"",[1]FINAL!B413)</f>
        <v>Holgate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EVE</v>
      </c>
      <c r="F413" s="43">
        <f>IFERROR(VLOOKUP($E413,Table2!$B$1:$C$21,MATCH("MP",Table2!$B$1:$C$1,0),0),"")</f>
        <v>6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Joe Taylor</v>
      </c>
      <c r="Y413" s="42">
        <f>API!AC413</f>
        <v>0</v>
      </c>
    </row>
    <row r="414" spans="1:25">
      <c r="A414" s="31" t="str">
        <f>IF([1]FINAL!A414=0,"",[1]FINAL!A414)</f>
        <v>Seamus Coleman</v>
      </c>
      <c r="B414" s="31" t="str">
        <f>IF([1]FINAL!B414=0,"",[1]FINAL!B414)</f>
        <v>Coleman</v>
      </c>
      <c r="C414" s="31" t="str">
        <f>IF([1]FINAL!C414=0,"",[1]FINAL!C414)</f>
        <v>Séamus Coleman</v>
      </c>
      <c r="D414" s="31" t="str">
        <f>IF([1]FINAL!D414=0,"",[1]FINAL!D414)</f>
        <v/>
      </c>
      <c r="E414" s="42" t="str">
        <f>[1]FINAL!M414</f>
        <v>EVE</v>
      </c>
      <c r="F414" s="43">
        <f>IFERROR(VLOOKUP($E414,Table2!$B$1:$C$21,MATCH("MP",Table2!$B$1:$C$1,0),0),"")</f>
        <v>6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Elliot Thorpe</v>
      </c>
      <c r="Y414" s="42">
        <f>API!AC414</f>
        <v>0</v>
      </c>
    </row>
    <row r="415" spans="1:25">
      <c r="A415" s="31" t="str">
        <f>IF([1]FINAL!A415=0,"",[1]FINAL!A415)</f>
        <v>Ben Godfrey</v>
      </c>
      <c r="B415" s="31" t="str">
        <f>IF([1]FINAL!B415=0,"",[1]FINAL!B415)</f>
        <v>Godfrey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EVE</v>
      </c>
      <c r="F415" s="43">
        <f>IFERROR(VLOOKUP($E415,Table2!$B$1:$C$21,MATCH("MP",Table2!$B$1:$C$1,0),0),"")</f>
        <v>6</v>
      </c>
      <c r="G415" s="32">
        <f>IFERROR(VLOOKUP(A415,PlayingTime!$B$1:$Z$999,MATCH("Min",PlayingTime!$B$2:$Z$2,0),0),0)</f>
        <v>1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</v>
      </c>
      <c r="X415" s="42" t="str">
        <f>API!M415&amp;" "&amp;API!V415</f>
        <v>Jack Walton</v>
      </c>
      <c r="Y415" s="42">
        <f>API!AC415</f>
        <v>0</v>
      </c>
    </row>
    <row r="416" spans="1:25">
      <c r="A416" s="31" t="str">
        <f>IF([1]FINAL!A416=0,"",[1]FINAL!A416)</f>
        <v>Michael Olise</v>
      </c>
      <c r="B416" s="31" t="str">
        <f>IF([1]FINAL!B416=0,"",[1]FINAL!B416)</f>
        <v>Olise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CRY</v>
      </c>
      <c r="F416" s="43">
        <f>IFERROR(VLOOKUP($E416,Table2!$B$1:$C$21,MATCH("MP",Table2!$B$1:$C$1,0),0),"")</f>
        <v>6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Louie Watson</v>
      </c>
      <c r="Y416" s="42">
        <f>API!AC416</f>
        <v>0</v>
      </c>
    </row>
    <row r="417" spans="1:25">
      <c r="A417" s="31" t="str">
        <f>IF([1]FINAL!A417=0,"",[1]FINAL!A417)</f>
        <v>Jairo Riedewald</v>
      </c>
      <c r="B417" s="31" t="str">
        <f>IF([1]FINAL!B417=0,"",[1]FINAL!B417)</f>
        <v>Riedewald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CRY</v>
      </c>
      <c r="F417" s="43">
        <f>IFERROR(VLOOKUP($E417,Table2!$B$1:$C$21,MATCH("MP",Table2!$B$1:$C$1,0),0),"")</f>
        <v>6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Cauley Woodrow</v>
      </c>
      <c r="Y417" s="42">
        <f>API!AC417</f>
        <v>4</v>
      </c>
    </row>
    <row r="418" spans="1:25">
      <c r="A418" s="31" t="str">
        <f>IF([1]FINAL!A418=0,"",[1]FINAL!A418)</f>
        <v>Malcolm Ebiowei</v>
      </c>
      <c r="B418" s="31" t="str">
        <f>IF([1]FINAL!B418=0,"",[1]FINAL!B418)</f>
        <v>Ebiowei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CRY</v>
      </c>
      <c r="F418" s="43">
        <f>IFERROR(VLOOKUP($E418,Table2!$B$1:$C$21,MATCH("MP",Table2!$B$1:$C$1,0),0),"")</f>
        <v>6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Teden Mengi</v>
      </c>
      <c r="Y418" s="42">
        <f>API!AC418</f>
        <v>0</v>
      </c>
    </row>
    <row r="419" spans="1:25">
      <c r="A419" s="31" t="str">
        <f>IF([1]FINAL!A419=0,"",[1]FINAL!A419)</f>
        <v>Dean Henderson</v>
      </c>
      <c r="B419" s="31" t="str">
        <f>IF([1]FINAL!B419=0,"",[1]FINAL!B419)</f>
        <v>Henderson</v>
      </c>
      <c r="C419" s="31" t="str">
        <f>IF([1]FINAL!C419=0,"",[1]FINAL!C419)</f>
        <v>D Henderson</v>
      </c>
      <c r="D419" s="31" t="str">
        <f>IF([1]FINAL!D419=0,"",[1]FINAL!D419)</f>
        <v/>
      </c>
      <c r="E419" s="42" t="str">
        <f>[1]FINAL!M419</f>
        <v>CRY</v>
      </c>
      <c r="F419" s="43">
        <f>IFERROR(VLOOKUP($E419,Table2!$B$1:$C$21,MATCH("MP",Table2!$B$1:$C$1,0),0),"")</f>
        <v>6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Ryan Giles</v>
      </c>
      <c r="Y419" s="42">
        <f>API!AC419</f>
        <v>4</v>
      </c>
    </row>
    <row r="420" spans="1:25">
      <c r="A420" s="31" t="str">
        <f>IF([1]FINAL!A420=0,"",[1]FINAL!A420)</f>
        <v>Vicente Guaita</v>
      </c>
      <c r="B420" s="31" t="str">
        <f>IF([1]FINAL!B420=0,"",[1]FINAL!B420)</f>
        <v>Guaita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CRY</v>
      </c>
      <c r="F420" s="43">
        <f>IFERROR(VLOOKUP($E420,Table2!$B$1:$C$21,MATCH("MP",Table2!$B$1:$C$1,0),0),"")</f>
        <v>6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Tom Lockyer</v>
      </c>
      <c r="Y420" s="42">
        <f>API!AC420</f>
        <v>5</v>
      </c>
    </row>
    <row r="421" spans="1:25">
      <c r="A421" s="31" t="str">
        <f>IF([1]FINAL!A421=0,"",[1]FINAL!A421)</f>
        <v>Remi Matthews</v>
      </c>
      <c r="B421" s="31" t="str">
        <f>IF([1]FINAL!B421=0,"",[1]FINAL!B421)</f>
        <v>Matthews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CRY</v>
      </c>
      <c r="F421" s="43">
        <f>IFERROR(VLOOKUP($E421,Table2!$B$1:$C$21,MATCH("MP",Table2!$B$1:$C$1,0),0),"")</f>
        <v>6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Pelly Ruddock Mpanzu</v>
      </c>
      <c r="Y421" s="42">
        <f>API!AC421</f>
        <v>6</v>
      </c>
    </row>
    <row r="422" spans="1:25">
      <c r="A422" s="31" t="str">
        <f>IF([1]FINAL!A422=0,"",[1]FINAL!A422)</f>
        <v>Luke Plange</v>
      </c>
      <c r="B422" s="31" t="str">
        <f>IF([1]FINAL!B422=0,"",[1]FINAL!B422)</f>
        <v>Plange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CRY</v>
      </c>
      <c r="F422" s="43">
        <f>IFERROR(VLOOKUP($E422,Table2!$B$1:$C$21,MATCH("MP",Table2!$B$1:$C$1,0),0),"")</f>
        <v>6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Tahith Chong</v>
      </c>
      <c r="Y422" s="42">
        <f>API!AC422</f>
        <v>7</v>
      </c>
    </row>
    <row r="423" spans="1:25">
      <c r="A423" s="31" t="str">
        <f>IF([1]FINAL!A423=0,"",[1]FINAL!A423)</f>
        <v>Rob Holding</v>
      </c>
      <c r="B423" s="31" t="str">
        <f>IF([1]FINAL!B423=0,"",[1]FINAL!B423)</f>
        <v>Holding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CRY</v>
      </c>
      <c r="F423" s="43">
        <f>IFERROR(VLOOKUP($E423,Table2!$B$1:$C$21,MATCH("MP",Table2!$B$1:$C$1,0),0),"")</f>
        <v>6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Issa Kaboré</v>
      </c>
      <c r="Y423" s="42">
        <f>API!AC423</f>
        <v>10</v>
      </c>
    </row>
    <row r="424" spans="1:25">
      <c r="A424" s="31" t="str">
        <f>IF([1]FINAL!A424=0,"",[1]FINAL!A424)</f>
        <v>James Tomkins</v>
      </c>
      <c r="B424" s="31" t="str">
        <f>IF([1]FINAL!B424=0,"",[1]FINAL!B424)</f>
        <v>Tomkins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CRY</v>
      </c>
      <c r="F424" s="43">
        <f>IFERROR(VLOOKUP($E424,Table2!$B$1:$C$21,MATCH("MP",Table2!$B$1:$C$1,0),0),"")</f>
        <v>6</v>
      </c>
      <c r="G424" s="32">
        <f>IFERROR(VLOOKUP(A424,PlayingTime!$B$1:$Z$999,MATCH("Min",PlayingTime!$B$2:$Z$2,0),0),0)</f>
        <v>1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1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Thomas Kaminski</v>
      </c>
      <c r="Y424" s="42">
        <f>API!AC424</f>
        <v>9</v>
      </c>
    </row>
    <row r="425" spans="1:25">
      <c r="A425" s="31" t="str">
        <f>IF([1]FINAL!A425=0,"",[1]FINAL!A425)</f>
        <v>Nathaniel Clyne</v>
      </c>
      <c r="B425" s="31" t="str">
        <f>IF([1]FINAL!B425=0,"",[1]FINAL!B425)</f>
        <v>Clyne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CRY</v>
      </c>
      <c r="F425" s="43">
        <f>IFERROR(VLOOKUP($E425,Table2!$B$1:$C$21,MATCH("MP",Table2!$B$1:$C$1,0),0),"")</f>
        <v>6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Ross Barkley</v>
      </c>
      <c r="Y425" s="42">
        <f>API!AC425</f>
        <v>4</v>
      </c>
    </row>
    <row r="426" spans="1:25">
      <c r="A426" s="31" t="str">
        <f>IF([1]FINAL!A426=0,"",[1]FINAL!A426)</f>
        <v>Hakim Ziyech</v>
      </c>
      <c r="B426" s="31" t="str">
        <f>IF([1]FINAL!B426=0,"",[1]FINAL!B426)</f>
        <v>Ziyech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CHE</v>
      </c>
      <c r="F426" s="43">
        <f>IFERROR(VLOOKUP($E426,Table2!$B$1:$C$21,MATCH("MP",Table2!$B$1:$C$1,0),0),"")</f>
        <v>6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Jacob Brown</v>
      </c>
      <c r="Y426" s="42">
        <f>API!AC426</f>
        <v>9</v>
      </c>
    </row>
    <row r="427" spans="1:25">
      <c r="A427" s="31" t="str">
        <f>IF([1]FINAL!A427=0,"",[1]FINAL!A427)</f>
        <v>Christian Pulisic</v>
      </c>
      <c r="B427" s="31" t="str">
        <f>IF([1]FINAL!B427=0,"",[1]FINAL!B427)</f>
        <v>Pulisic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CHE</v>
      </c>
      <c r="F427" s="43">
        <f>IFERROR(VLOOKUP($E427,Table2!$B$1:$C$21,MATCH("MP",Table2!$B$1:$C$1,0),0),"")</f>
        <v>6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Aidan Francis-Clarke</v>
      </c>
      <c r="Y427" s="42">
        <f>API!AC427</f>
        <v>0</v>
      </c>
    </row>
    <row r="428" spans="1:25">
      <c r="A428" s="31" t="str">
        <f>IF([1]FINAL!A428=0,"",[1]FINAL!A428)</f>
        <v>Kepa Arrizabalaga</v>
      </c>
      <c r="B428" s="31" t="str">
        <f>IF([1]FINAL!B428=0,"",[1]FINAL!B428)</f>
        <v>Arrizabalaga</v>
      </c>
      <c r="C428" s="31" t="str">
        <f>IF([1]FINAL!C428=0,"",[1]FINAL!C428)</f>
        <v>Kepa</v>
      </c>
      <c r="D428" s="31" t="str">
        <f>IF([1]FINAL!D428=0,"",[1]FINAL!D428)</f>
        <v/>
      </c>
      <c r="E428" s="42" t="str">
        <f>[1]FINAL!M428</f>
        <v>CHE</v>
      </c>
      <c r="F428" s="43">
        <f>IFERROR(VLOOKUP($E428,Table2!$B$1:$C$21,MATCH("MP",Table2!$B$1:$C$1,0),0),"")</f>
        <v>6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Tim Krul</v>
      </c>
      <c r="Y428" s="42">
        <f>API!AC428</f>
        <v>0</v>
      </c>
    </row>
    <row r="429" spans="1:25">
      <c r="A429" s="31" t="str">
        <f>IF([1]FINAL!A429=0,"",[1]FINAL!A429)</f>
        <v>Christopher Nkunku</v>
      </c>
      <c r="B429" s="31" t="str">
        <f>IF([1]FINAL!B429=0,"",[1]FINAL!B429)</f>
        <v/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CHE</v>
      </c>
      <c r="F429" s="43">
        <f>IFERROR(VLOOKUP($E429,Table2!$B$1:$C$21,MATCH("MP",Table2!$B$1:$C$1,0),0),"")</f>
        <v>6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Joseph Johnson</v>
      </c>
      <c r="Y429" s="42">
        <f>API!AC429</f>
        <v>0</v>
      </c>
    </row>
    <row r="430" spans="1:25">
      <c r="A430" s="31" t="str">
        <f>IF([1]FINAL!A430=0,"",[1]FINAL!A430)</f>
        <v>Armando Broja</v>
      </c>
      <c r="B430" s="31" t="str">
        <f>IF([1]FINAL!B430=0,"",[1]FINAL!B430)</f>
        <v>Broja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CHE</v>
      </c>
      <c r="F430" s="43">
        <f>IFERROR(VLOOKUP($E430,Table2!$B$1:$C$21,MATCH("MP",Table2!$B$1:$C$1,0),0),"")</f>
        <v>6</v>
      </c>
      <c r="G430" s="32">
        <f>IFERROR(VLOOKUP(A430,PlayingTime!$B$1:$Z$999,MATCH("Min",PlayingTime!$B$2:$Z$2,0),0),0)</f>
        <v>12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12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1</v>
      </c>
      <c r="X430" s="42" t="str">
        <f>API!M430&amp;" "&amp;API!V430</f>
        <v>Manuel Akanji</v>
      </c>
      <c r="Y430" s="42">
        <f>API!AC430</f>
        <v>22</v>
      </c>
    </row>
    <row r="431" spans="1:25">
      <c r="A431" s="31" t="str">
        <f>IF([1]FINAL!A431=0,"",[1]FINAL!A431)</f>
        <v>Pierre-Emerick Aubameyang</v>
      </c>
      <c r="B431" s="31" t="str">
        <f>IF([1]FINAL!B431=0,"",[1]FINAL!B431)</f>
        <v>Aubameyang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CHE</v>
      </c>
      <c r="F431" s="43">
        <f>IFERROR(VLOOKUP($E431,Table2!$B$1:$C$21,MATCH("MP",Table2!$B$1:$C$1,0),0),"")</f>
        <v>6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Nathan Aké</v>
      </c>
      <c r="Y431" s="42">
        <f>API!AC431</f>
        <v>19</v>
      </c>
    </row>
    <row r="432" spans="1:25">
      <c r="A432" s="31" t="str">
        <f>IF([1]FINAL!A432=0,"",[1]FINAL!A432)</f>
        <v>César Azpilicueta</v>
      </c>
      <c r="B432" s="31" t="str">
        <f>IF([1]FINAL!B432=0,"",[1]FINAL!B432)</f>
        <v>Azpilicueta</v>
      </c>
      <c r="C432" s="31" t="str">
        <f>IF([1]FINAL!C432=0,"",[1]FINAL!C432)</f>
        <v>Cesar Azpilicueta</v>
      </c>
      <c r="D432" s="31" t="str">
        <f>IF([1]FINAL!D432=0,"",[1]FINAL!D432)</f>
        <v/>
      </c>
      <c r="E432" s="42" t="str">
        <f>[1]FINAL!M432</f>
        <v>CHE</v>
      </c>
      <c r="F432" s="43">
        <f>IFERROR(VLOOKUP($E432,Table2!$B$1:$C$21,MATCH("MP",Table2!$B$1:$C$1,0),0),"")</f>
        <v>6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Julián Álvarez</v>
      </c>
      <c r="Y432" s="42">
        <f>API!AC432</f>
        <v>38</v>
      </c>
    </row>
    <row r="433" spans="1:25">
      <c r="A433" s="31" t="str">
        <f>IF([1]FINAL!A433=0,"",[1]FINAL!A433)</f>
        <v>Marc Cucurella Saseta</v>
      </c>
      <c r="B433" s="31" t="str">
        <f>IF([1]FINAL!B433=0,"",[1]FINAL!B433)</f>
        <v>Cucurella</v>
      </c>
      <c r="C433" s="31" t="str">
        <f>IF([1]FINAL!C433=0,"",[1]FINAL!C433)</f>
        <v>Marc Cucurella</v>
      </c>
      <c r="D433" s="31" t="str">
        <f>IF([1]FINAL!D433=0,"",[1]FINAL!D433)</f>
        <v/>
      </c>
      <c r="E433" s="42" t="str">
        <f>[1]FINAL!M433</f>
        <v>CHE</v>
      </c>
      <c r="F433" s="43">
        <f>IFERROR(VLOOKUP($E433,Table2!$B$1:$C$21,MATCH("MP",Table2!$B$1:$C$1,0),0),"")</f>
        <v>6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Bernardo Veiga de Carvalho e Silva</v>
      </c>
      <c r="Y433" s="42">
        <f>API!AC433</f>
        <v>18</v>
      </c>
    </row>
    <row r="434" spans="1:25">
      <c r="A434" s="31" t="str">
        <f>IF([1]FINAL!A434=0,"",[1]FINAL!A434)</f>
        <v>Trevoh Chalobah</v>
      </c>
      <c r="B434" s="31" t="str">
        <f>IF([1]FINAL!B434=0,"",[1]FINAL!B434)</f>
        <v>Chalobah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CHE</v>
      </c>
      <c r="F434" s="43">
        <f>IFERROR(VLOOKUP($E434,Table2!$B$1:$C$21,MATCH("MP",Table2!$B$1:$C$1,0),0),"")</f>
        <v>6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Oscar Bobb</v>
      </c>
      <c r="Y434" s="42">
        <f>API!AC434</f>
        <v>2</v>
      </c>
    </row>
    <row r="435" spans="1:25">
      <c r="A435" s="31" t="str">
        <f>IF([1]FINAL!A435=0,"",[1]FINAL!A435)</f>
        <v>Wesley Fofana</v>
      </c>
      <c r="B435" s="31" t="str">
        <f>IF([1]FINAL!B435=0,"",[1]FINAL!B435)</f>
        <v>W.Fofana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CHE</v>
      </c>
      <c r="F435" s="43">
        <f>IFERROR(VLOOKUP($E435,Table2!$B$1:$C$21,MATCH("MP",Table2!$B$1:$C$1,0),0),"")</f>
        <v>6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João Cancelo</v>
      </c>
      <c r="Y435" s="42">
        <f>API!AC435</f>
        <v>0</v>
      </c>
    </row>
    <row r="436" spans="1:25">
      <c r="A436" s="31" t="str">
        <f>IF([1]FINAL!A436=0,"",[1]FINAL!A436)</f>
        <v>Malang Sarr</v>
      </c>
      <c r="B436" s="31" t="str">
        <f>IF([1]FINAL!B436=0,"",[1]FINAL!B436)</f>
        <v>M.Sarr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CHE</v>
      </c>
      <c r="F436" s="43">
        <f>IFERROR(VLOOKUP($E436,Table2!$B$1:$C$21,MATCH("MP",Table2!$B$1:$C$1,0),0),"")</f>
        <v>6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Scott Carson</v>
      </c>
      <c r="Y436" s="42">
        <f>API!AC436</f>
        <v>0</v>
      </c>
    </row>
    <row r="437" spans="1:25">
      <c r="A437" s="31" t="str">
        <f>IF([1]FINAL!A437=0,"",[1]FINAL!A437)</f>
        <v>Ethan Ampadu</v>
      </c>
      <c r="B437" s="31" t="str">
        <f>IF([1]FINAL!B437=0,"",[1]FINAL!B437)</f>
        <v>Ampadu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CHE</v>
      </c>
      <c r="F437" s="43">
        <f>IFERROR(VLOOKUP($E437,Table2!$B$1:$C$21,MATCH("MP",Table2!$B$1:$C$1,0),0),"")</f>
        <v>6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Shea Charles</v>
      </c>
      <c r="Y437" s="42">
        <f>API!AC437</f>
        <v>0</v>
      </c>
    </row>
    <row r="438" spans="1:25">
      <c r="A438" s="31" t="str">
        <f>IF([1]FINAL!A438=0,"",[1]FINAL!A438)</f>
        <v>Jay Rodriguez</v>
      </c>
      <c r="B438" s="31" t="str">
        <f>IF([1]FINAL!B438=0,"",[1]FINAL!B438)</f>
        <v>Rodriguez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BUR</v>
      </c>
      <c r="F438" s="43">
        <f>IFERROR(VLOOKUP($E438,Table2!$B$1:$C$21,MATCH("MP",Table2!$B$1:$C$1,0),0),"")</f>
        <v>5</v>
      </c>
      <c r="G438" s="32">
        <f>IFERROR(VLOOKUP(A438,PlayingTime!$B$1:$Z$999,MATCH("Min",PlayingTime!$B$2:$Z$2,0),0),0)</f>
        <v>28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28</v>
      </c>
      <c r="L438" s="31">
        <f>IFERROR(VLOOKUP(A438,PlayerStats!$B$1:$Z$999,MATCH("xG",PlayerStats!$B$2:$Z$2,0),0),0)</f>
        <v>0.5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0.5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2</v>
      </c>
      <c r="X438" s="42" t="str">
        <f>API!M438&amp;" "&amp;API!V438</f>
        <v>Kevin De Bruyne</v>
      </c>
      <c r="Y438" s="42">
        <f>API!AC438</f>
        <v>1</v>
      </c>
    </row>
    <row r="439" spans="1:25">
      <c r="A439" s="31" t="str">
        <f>IF([1]FINAL!A439=0,"",[1]FINAL!A439)</f>
        <v>Enock Agyei</v>
      </c>
      <c r="B439" s="31" t="str">
        <f>IF([1]FINAL!B439=0,"",[1]FINAL!B439)</f>
        <v>Agyei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BUR</v>
      </c>
      <c r="F439" s="43">
        <f>IFERROR(VLOOKUP($E439,Table2!$B$1:$C$21,MATCH("MP",Table2!$B$1:$C$1,0),0),"")</f>
        <v>5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Rúben Gato Alves Dias</v>
      </c>
      <c r="Y439" s="42">
        <f>API!AC439</f>
        <v>19</v>
      </c>
    </row>
    <row r="440" spans="1:25">
      <c r="A440" s="31" t="str">
        <f>IF([1]FINAL!A440=0,"",[1]FINAL!A440)</f>
        <v>Samuel Bastien</v>
      </c>
      <c r="B440" s="31" t="str">
        <f>IF([1]FINAL!B440=0,"",[1]FINAL!B440)</f>
        <v>Bastien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BUR</v>
      </c>
      <c r="F440" s="43">
        <f>IFERROR(VLOOKUP($E440,Table2!$B$1:$C$21,MATCH("MP",Table2!$B$1:$C$1,0),0),"")</f>
        <v>5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Ederson Santana de Moraes</v>
      </c>
      <c r="Y440" s="42">
        <f>API!AC440</f>
        <v>25</v>
      </c>
    </row>
    <row r="441" spans="1:25">
      <c r="A441" s="31" t="str">
        <f>IF([1]FINAL!A441=0,"",[1]FINAL!A441)</f>
        <v>Darko Churlinov</v>
      </c>
      <c r="B441" s="31" t="str">
        <f>IF([1]FINAL!B441=0,"",[1]FINAL!B441)</f>
        <v>Churlinov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BUR</v>
      </c>
      <c r="F441" s="43">
        <f>IFERROR(VLOOKUP($E441,Table2!$B$1:$C$21,MATCH("MP",Table2!$B$1:$C$1,0),0),"")</f>
        <v>5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Phil Foden</v>
      </c>
      <c r="Y441" s="42">
        <f>API!AC441</f>
        <v>34</v>
      </c>
    </row>
    <row r="442" spans="1:25">
      <c r="A442" s="31" t="str">
        <f>IF([1]FINAL!A442=0,"",[1]FINAL!A442)</f>
        <v>Jack Cork</v>
      </c>
      <c r="B442" s="31" t="str">
        <f>IF([1]FINAL!B442=0,"",[1]FINAL!B442)</f>
        <v>Cork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BUR</v>
      </c>
      <c r="F442" s="43">
        <f>IFERROR(VLOOKUP($E442,Table2!$B$1:$C$21,MATCH("MP",Table2!$B$1:$C$1,0),0),"")</f>
        <v>5</v>
      </c>
      <c r="G442" s="32">
        <f>IFERROR(VLOOKUP(A442,PlayingTime!$B$1:$Z$999,MATCH("Min",PlayingTime!$B$2:$Z$2,0),0),0)</f>
        <v>17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17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1</v>
      </c>
      <c r="X442" s="42" t="str">
        <f>API!M442&amp;" "&amp;API!V442</f>
        <v>Jack Grealish</v>
      </c>
      <c r="Y442" s="42">
        <f>API!AC442</f>
        <v>10</v>
      </c>
    </row>
    <row r="443" spans="1:25">
      <c r="A443" s="31" t="str">
        <f>IF([1]FINAL!A443=0,"",[1]FINAL!A443)</f>
        <v>Dara Costelloe</v>
      </c>
      <c r="B443" s="31" t="str">
        <f>IF([1]FINAL!B443=0,"",[1]FINAL!B443)</f>
        <v>Costelloe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BUR</v>
      </c>
      <c r="F443" s="43">
        <f>IFERROR(VLOOKUP($E443,Table2!$B$1:$C$21,MATCH("MP",Table2!$B$1:$C$1,0),0),"")</f>
        <v>5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Erling Haaland</v>
      </c>
      <c r="Y443" s="42">
        <f>API!AC443</f>
        <v>51</v>
      </c>
    </row>
    <row r="444" spans="1:25">
      <c r="A444" s="31" t="str">
        <f>IF([1]FINAL!A444=0,"",[1]FINAL!A444)</f>
        <v>Scott Twine</v>
      </c>
      <c r="B444" s="31" t="str">
        <f>IF([1]FINAL!B444=0,"",[1]FINAL!B444)</f>
        <v>Twine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BUR</v>
      </c>
      <c r="F444" s="43">
        <f>IFERROR(VLOOKUP($E444,Table2!$B$1:$C$21,MATCH("MP",Table2!$B$1:$C$1,0),0),"")</f>
        <v>5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Mateo Kovačić</v>
      </c>
      <c r="Y444" s="42">
        <f>API!AC444</f>
        <v>10</v>
      </c>
    </row>
    <row r="445" spans="1:25">
      <c r="A445" s="31" t="str">
        <f>IF([1]FINAL!A445=0,"",[1]FINAL!A445)</f>
        <v>Anass Zaroury</v>
      </c>
      <c r="B445" s="31" t="str">
        <f>IF([1]FINAL!B445=0,"",[1]FINAL!B445)</f>
        <v>Zaroury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BUR</v>
      </c>
      <c r="F445" s="43">
        <f>IFERROR(VLOOKUP($E445,Table2!$B$1:$C$21,MATCH("MP",Table2!$B$1:$C$1,0),0),"")</f>
        <v>5</v>
      </c>
      <c r="G445" s="32">
        <f>IFERROR(VLOOKUP(A445,PlayingTime!$B$1:$Z$999,MATCH("Min",PlayingTime!$B$2:$Z$2,0),0),0)</f>
        <v>57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57</v>
      </c>
      <c r="L445" s="31">
        <f>IFERROR(VLOOKUP(A445,PlayerStats!$B$1:$Z$999,MATCH("xG",PlayerStats!$B$2:$Z$2,0),0),0)</f>
        <v>0.1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0.1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-1</v>
      </c>
      <c r="X445" s="42" t="str">
        <f>API!M445&amp;" "&amp;API!V445</f>
        <v>Aymeric Laporte</v>
      </c>
      <c r="Y445" s="42">
        <f>API!AC445</f>
        <v>1</v>
      </c>
    </row>
    <row r="446" spans="1:25">
      <c r="A446" s="31" t="str">
        <f>IF([1]FINAL!A446=0,"",[1]FINAL!A446)</f>
        <v>Denis Franchi</v>
      </c>
      <c r="B446" s="31" t="str">
        <f>IF([1]FINAL!B446=0,"",[1]FINAL!B446)</f>
        <v>Franchi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BUR</v>
      </c>
      <c r="F446" s="43">
        <f>IFERROR(VLOOKUP($E446,Table2!$B$1:$C$21,MATCH("MP",Table2!$B$1:$C$1,0),0),"")</f>
        <v>5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Rico Lewis</v>
      </c>
      <c r="Y446" s="42">
        <f>API!AC446</f>
        <v>8</v>
      </c>
    </row>
    <row r="447" spans="1:25">
      <c r="A447" s="31" t="str">
        <f>IF([1]FINAL!A447=0,"",[1]FINAL!A447)</f>
        <v>Arijanet Muric</v>
      </c>
      <c r="B447" s="31" t="str">
        <f>IF([1]FINAL!B447=0,"",[1]FINAL!B447)</f>
        <v>Muric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BUR</v>
      </c>
      <c r="F447" s="43">
        <f>IFERROR(VLOOKUP($E447,Table2!$B$1:$C$21,MATCH("MP",Table2!$B$1:$C$1,0),0),"")</f>
        <v>5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Riyad Mahrez</v>
      </c>
      <c r="Y447" s="42">
        <f>API!AC447</f>
        <v>0</v>
      </c>
    </row>
    <row r="448" spans="1:25">
      <c r="A448" s="31" t="str">
        <f>IF([1]FINAL!A448=0,"",[1]FINAL!A448)</f>
        <v>Bailey Peacock-Farrell</v>
      </c>
      <c r="B448" s="31" t="str">
        <f>IF([1]FINAL!B448=0,"",[1]FINAL!B448)</f>
        <v>Peacock-Farrell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BUR</v>
      </c>
      <c r="F448" s="43">
        <f>IFERROR(VLOOKUP($E448,Table2!$B$1:$C$21,MATCH("MP",Table2!$B$1:$C$1,0),0),"")</f>
        <v>5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Stefan Ortega Moreno</v>
      </c>
      <c r="Y448" s="42">
        <f>API!AC448</f>
        <v>0</v>
      </c>
    </row>
    <row r="449" spans="1:25">
      <c r="A449" s="31" t="str">
        <f>IF([1]FINAL!A449=0,"",[1]FINAL!A449)</f>
        <v>Lawrence Vigouroux</v>
      </c>
      <c r="B449" s="31" t="str">
        <f>IF([1]FINAL!B449=0,"",[1]FINAL!B449)</f>
        <v>Vigouroux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BUR</v>
      </c>
      <c r="F449" s="43">
        <f>IFERROR(VLOOKUP($E449,Table2!$B$1:$C$21,MATCH("MP",Table2!$B$1:$C$1,0),0),"")</f>
        <v>5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Máximo Perrone</v>
      </c>
      <c r="Y449" s="42">
        <f>API!AC449</f>
        <v>0</v>
      </c>
    </row>
    <row r="450" spans="1:25">
      <c r="A450" s="31" t="str">
        <f>IF([1]FINAL!A450=0,"",[1]FINAL!A450)</f>
        <v>Wout Weghorst</v>
      </c>
      <c r="B450" s="31" t="str">
        <f>IF([1]FINAL!B450=0,"",[1]FINAL!B450)</f>
        <v>Weghorst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BUR</v>
      </c>
      <c r="F450" s="43">
        <f>IFERROR(VLOOKUP($E450,Table2!$B$1:$C$21,MATCH("MP",Table2!$B$1:$C$1,0),0),"")</f>
        <v>5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Kalvin Phillips</v>
      </c>
      <c r="Y450" s="42">
        <f>API!AC450</f>
        <v>2</v>
      </c>
    </row>
    <row r="451" spans="1:25">
      <c r="A451" s="31" t="str">
        <f>IF([1]FINAL!A451=0,"",[1]FINAL!A451)</f>
        <v>Michael Obafemi</v>
      </c>
      <c r="B451" s="31" t="str">
        <f>IF([1]FINAL!B451=0,"",[1]FINAL!B451)</f>
        <v>Obafemi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BUR</v>
      </c>
      <c r="F451" s="43">
        <f>IFERROR(VLOOKUP($E451,Table2!$B$1:$C$21,MATCH("MP",Table2!$B$1:$C$1,0),0),"")</f>
        <v>5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Rodrigo Hernandez</v>
      </c>
      <c r="Y451" s="42">
        <f>API!AC451</f>
        <v>26</v>
      </c>
    </row>
    <row r="452" spans="1:25">
      <c r="A452" s="31" t="str">
        <f>IF([1]FINAL!A452=0,"",[1]FINAL!A452)</f>
        <v>CJ Egan-Riley</v>
      </c>
      <c r="B452" s="31" t="str">
        <f>IF([1]FINAL!B452=0,"",[1]FINAL!B452)</f>
        <v>Egan-Riley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BUR</v>
      </c>
      <c r="F452" s="43">
        <f>IFERROR(VLOOKUP($E452,Table2!$B$1:$C$21,MATCH("MP",Table2!$B$1:$C$1,0),0),"")</f>
        <v>5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Sergio Gómez</v>
      </c>
      <c r="Y452" s="42">
        <f>API!AC452</f>
        <v>5</v>
      </c>
    </row>
    <row r="453" spans="1:25">
      <c r="A453" s="31" t="str">
        <f>IF([1]FINAL!A453=0,"",[1]FINAL!A453)</f>
        <v>Hjalmar Ekdal</v>
      </c>
      <c r="B453" s="31" t="str">
        <f>IF([1]FINAL!B453=0,"",[1]FINAL!B453)</f>
        <v>Ekdal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5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Zack Steffen</v>
      </c>
      <c r="Y453" s="42">
        <f>API!AC453</f>
        <v>0</v>
      </c>
    </row>
    <row r="454" spans="1:25">
      <c r="A454" s="31" t="str">
        <f>IF([1]FINAL!A454=0,"",[1]FINAL!A454)</f>
        <v>Luke McNally</v>
      </c>
      <c r="B454" s="31" t="str">
        <f>IF([1]FINAL!B454=0,"",[1]FINAL!B454)</f>
        <v>McNally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5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John Stones</v>
      </c>
      <c r="Y454" s="42">
        <f>API!AC454</f>
        <v>0</v>
      </c>
    </row>
    <row r="455" spans="1:25">
      <c r="A455" s="31" t="str">
        <f>IF([1]FINAL!A455=0,"",[1]FINAL!A455)</f>
        <v>Connor Roberts</v>
      </c>
      <c r="B455" s="31" t="str">
        <f>IF([1]FINAL!B455=0,"",[1]FINAL!B455)</f>
        <v>Roberts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5</v>
      </c>
      <c r="G455" s="32">
        <f>IFERROR(VLOOKUP(A455,PlayingTime!$B$1:$Z$999,MATCH("Min",PlayingTime!$B$2:$Z$2,0),0),0)</f>
        <v>450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450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5</v>
      </c>
      <c r="X455" s="42" t="str">
        <f>API!M455&amp;" "&amp;API!V455</f>
        <v>Kyle Walker</v>
      </c>
      <c r="Y455" s="42">
        <f>API!AC455</f>
        <v>29</v>
      </c>
    </row>
    <row r="456" spans="1:25">
      <c r="A456" s="31" t="str">
        <f>IF([1]FINAL!A456=0,"",[1]FINAL!A456)</f>
        <v>Charlie Taylor</v>
      </c>
      <c r="B456" s="31" t="str">
        <f>IF([1]FINAL!B456=0,"",[1]FINAL!B456)</f>
        <v>Taylor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5</v>
      </c>
      <c r="G456" s="32">
        <f>IFERROR(VLOOKUP(A456,PlayingTime!$B$1:$Z$999,MATCH("Min",PlayingTime!$B$2:$Z$2,0),0),0)</f>
        <v>180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180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4</v>
      </c>
      <c r="X456" s="42" t="str">
        <f>API!M456&amp;" "&amp;API!V456</f>
        <v>Matheus Luiz Nunes</v>
      </c>
      <c r="Y456" s="42">
        <f>API!AC456</f>
        <v>8</v>
      </c>
    </row>
    <row r="457" spans="1:25">
      <c r="A457" s="31" t="str">
        <f>IF([1]FINAL!A457=0,"",[1]FINAL!A457)</f>
        <v>Bobby Thomas</v>
      </c>
      <c r="B457" s="31" t="str">
        <f>IF([1]FINAL!B457=0,"",[1]FINAL!B457)</f>
        <v>Thomas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5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Joško Gvardiol</v>
      </c>
      <c r="Y457" s="42">
        <f>API!AC457</f>
        <v>17</v>
      </c>
    </row>
    <row r="458" spans="1:25">
      <c r="A458" s="31" t="str">
        <f>IF([1]FINAL!A458=0,"",[1]FINAL!A458)</f>
        <v>Shandon Baptiste</v>
      </c>
      <c r="B458" s="31" t="str">
        <f>IF([1]FINAL!B458=0,"",[1]FINAL!B458)</f>
        <v>Baptiste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BRE</v>
      </c>
      <c r="F458" s="43">
        <f>IFERROR(VLOOKUP($E458,Table2!$B$1:$C$21,MATCH("MP",Table2!$B$1:$C$1,0),0),"")</f>
        <v>6</v>
      </c>
      <c r="G458" s="32">
        <f>IFERROR(VLOOKUP(A458,PlayingTime!$B$1:$Z$999,MATCH("Min",PlayingTime!$B$2:$Z$2,0),0),0)</f>
        <v>19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19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1</v>
      </c>
      <c r="X458" s="42" t="str">
        <f>API!M458&amp;" "&amp;API!V458</f>
        <v>Jérémy Doku</v>
      </c>
      <c r="Y458" s="42">
        <f>API!AC458</f>
        <v>12</v>
      </c>
    </row>
    <row r="459" spans="1:25">
      <c r="A459" s="31" t="str">
        <f>IF([1]FINAL!A459=0,"",[1]FINAL!A459)</f>
        <v>Josh Dasilva</v>
      </c>
      <c r="B459" s="31" t="str">
        <f>IF([1]FINAL!B459=0,"",[1]FINAL!B459)</f>
        <v>Dasilva</v>
      </c>
      <c r="C459" s="31" t="str">
        <f>IF([1]FINAL!C459=0,"",[1]FINAL!C459)</f>
        <v>Pelenda Joshua Da Silva</v>
      </c>
      <c r="D459" s="31" t="str">
        <f>IF([1]FINAL!D459=0,"",[1]FINAL!D459)</f>
        <v/>
      </c>
      <c r="E459" s="42" t="str">
        <f>[1]FINAL!M459</f>
        <v>BRE</v>
      </c>
      <c r="F459" s="43">
        <f>IFERROR(VLOOKUP($E459,Table2!$B$1:$C$21,MATCH("MP",Table2!$B$1:$C$1,0),0),"")</f>
        <v>6</v>
      </c>
      <c r="G459" s="32">
        <f>IFERROR(VLOOKUP(A459,PlayingTime!$B$1:$Z$999,MATCH("Min",PlayingTime!$B$2:$Z$2,0),0),0)</f>
        <v>10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10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1</v>
      </c>
      <c r="X459" s="42" t="str">
        <f>API!M459&amp;" "&amp;API!V459</f>
        <v>Mason Mount</v>
      </c>
      <c r="Y459" s="42">
        <f>API!AC459</f>
        <v>5</v>
      </c>
    </row>
    <row r="460" spans="1:25">
      <c r="A460" s="31" t="str">
        <f>IF([1]FINAL!A460=0,"",[1]FINAL!A460)</f>
        <v>Sergi Canós Tenés</v>
      </c>
      <c r="B460" s="31" t="str">
        <f>IF([1]FINAL!B460=0,"",[1]FINAL!B460)</f>
        <v>Canós</v>
      </c>
      <c r="C460" s="31" t="str">
        <f>IF([1]FINAL!C460=0,"",[1]FINAL!C460)</f>
        <v>Canos</v>
      </c>
      <c r="D460" s="31" t="str">
        <f>IF([1]FINAL!D460=0,"",[1]FINAL!D460)</f>
        <v/>
      </c>
      <c r="E460" s="42" t="str">
        <f>[1]FINAL!M460</f>
        <v>BRE</v>
      </c>
      <c r="F460" s="43">
        <f>IFERROR(VLOOKUP($E460,Table2!$B$1:$C$21,MATCH("MP",Table2!$B$1:$C$1,0),0),"")</f>
        <v>6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Alex Telles</v>
      </c>
      <c r="Y460" s="42">
        <f>API!AC460</f>
        <v>0</v>
      </c>
    </row>
    <row r="461" spans="1:25">
      <c r="A461" s="31" t="str">
        <f>IF([1]FINAL!A461=0,"",[1]FINAL!A461)</f>
        <v>Mads Bidstrup</v>
      </c>
      <c r="B461" s="31" t="str">
        <f>IF([1]FINAL!B461=0,"",[1]FINAL!B461)</f>
        <v>Bidstrup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BRE</v>
      </c>
      <c r="F461" s="43">
        <f>IFERROR(VLOOKUP($E461,Table2!$B$1:$C$21,MATCH("MP",Table2!$B$1:$C$1,0),0),"")</f>
        <v>6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Amad Diallo</v>
      </c>
      <c r="Y461" s="42">
        <f>API!AC461</f>
        <v>0</v>
      </c>
    </row>
    <row r="462" spans="1:25">
      <c r="A462" s="31" t="str">
        <f>IF([1]FINAL!A462=0,"",[1]FINAL!A462)</f>
        <v>Thomas Strakosha</v>
      </c>
      <c r="B462" s="31" t="str">
        <f>IF([1]FINAL!B462=0,"",[1]FINAL!B462)</f>
        <v>Strakosha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BRE</v>
      </c>
      <c r="F462" s="43">
        <f>IFERROR(VLOOKUP($E462,Table2!$B$1:$C$21,MATCH("MP",Table2!$B$1:$C$1,0),0),"")</f>
        <v>6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Antony Matheus dos Santos</v>
      </c>
      <c r="Y462" s="42">
        <f>API!AC462</f>
        <v>8</v>
      </c>
    </row>
    <row r="463" spans="1:25">
      <c r="A463" s="31" t="str">
        <f>IF([1]FINAL!A463=0,"",[1]FINAL!A463)</f>
        <v>Ellery Balcombe</v>
      </c>
      <c r="B463" s="31" t="str">
        <f>IF([1]FINAL!B463=0,"",[1]FINAL!B463)</f>
        <v>Balcombe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BRE</v>
      </c>
      <c r="F463" s="43">
        <f>IFERROR(VLOOKUP($E463,Table2!$B$1:$C$21,MATCH("MP",Table2!$B$1:$C$1,0),0),"")</f>
        <v>6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Bruno Borges Fernandes</v>
      </c>
      <c r="Y463" s="42">
        <f>API!AC463</f>
        <v>29</v>
      </c>
    </row>
    <row r="464" spans="1:25">
      <c r="A464" s="31" t="str">
        <f>IF([1]FINAL!A464=0,"",[1]FINAL!A464)</f>
        <v>Ivan Toney</v>
      </c>
      <c r="B464" s="31" t="str">
        <f>IF([1]FINAL!B464=0,"",[1]FINAL!B464)</f>
        <v>Toney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BRE</v>
      </c>
      <c r="F464" s="43">
        <f>IFERROR(VLOOKUP($E464,Table2!$B$1:$C$21,MATCH("MP",Table2!$B$1:$C$1,0),0),"")</f>
        <v>6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Brandon Williams</v>
      </c>
      <c r="Y464" s="42">
        <f>API!AC464</f>
        <v>0</v>
      </c>
    </row>
    <row r="465" spans="1:25">
      <c r="A465" s="31" t="str">
        <f>IF([1]FINAL!A465=0,"",[1]FINAL!A465)</f>
        <v>Halil Dervişoğlu</v>
      </c>
      <c r="B465" s="31" t="str">
        <f>IF([1]FINAL!B465=0,"",[1]FINAL!B465)</f>
        <v>Dervişoğlu</v>
      </c>
      <c r="C465" s="31" t="str">
        <f>IF([1]FINAL!C465=0,"",[1]FINAL!C465)</f>
        <v>Dervisoglu</v>
      </c>
      <c r="D465" s="31" t="str">
        <f>IF([1]FINAL!D465=0,"",[1]FINAL!D465)</f>
        <v/>
      </c>
      <c r="E465" s="42" t="str">
        <f>[1]FINAL!M465</f>
        <v>BRE</v>
      </c>
      <c r="F465" s="43">
        <f>IFERROR(VLOOKUP($E465,Table2!$B$1:$C$21,MATCH("MP",Table2!$B$1:$C$1,0),0),"")</f>
        <v>6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Eric Bailly</v>
      </c>
      <c r="Y465" s="42">
        <f>API!AC465</f>
        <v>0</v>
      </c>
    </row>
    <row r="466" spans="1:25">
      <c r="A466" s="31" t="str">
        <f>IF([1]FINAL!A466=0,"",[1]FINAL!A466)</f>
        <v>Mathias Jorgensen</v>
      </c>
      <c r="B466" s="31" t="str">
        <f>IF([1]FINAL!B466=0,"",[1]FINAL!B466)</f>
        <v>Zanka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BRE</v>
      </c>
      <c r="F466" s="43">
        <f>IFERROR(VLOOKUP($E466,Table2!$B$1:$C$21,MATCH("MP",Table2!$B$1:$C$1,0),0),"")</f>
        <v>6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1</v>
      </c>
      <c r="X466" s="42" t="str">
        <f>API!M466&amp;" "&amp;API!V466</f>
        <v>Carlos Henrique Casimiro</v>
      </c>
      <c r="Y466" s="42">
        <f>API!AC466</f>
        <v>19</v>
      </c>
    </row>
    <row r="467" spans="1:25">
      <c r="A467" s="31" t="str">
        <f>IF([1]FINAL!A467=0,"",[1]FINAL!A467)</f>
        <v>Mads Bech Sørensen</v>
      </c>
      <c r="B467" s="31" t="str">
        <f>IF([1]FINAL!B467=0,"",[1]FINAL!B467)</f>
        <v>Bech</v>
      </c>
      <c r="C467" s="31" t="str">
        <f>IF([1]FINAL!C467=0,"",[1]FINAL!C467)</f>
        <v>Sorensen</v>
      </c>
      <c r="D467" s="31" t="str">
        <f>IF([1]FINAL!D467=0,"",[1]FINAL!D467)</f>
        <v/>
      </c>
      <c r="E467" s="42" t="str">
        <f>[1]FINAL!M467</f>
        <v>BRE</v>
      </c>
      <c r="F467" s="43">
        <f>IFERROR(VLOOKUP($E467,Table2!$B$1:$C$21,MATCH("MP",Table2!$B$1:$C$1,0),0),"")</f>
        <v>6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Diogo Dalot Teixeira</v>
      </c>
      <c r="Y467" s="42">
        <f>API!AC467</f>
        <v>10</v>
      </c>
    </row>
    <row r="468" spans="1:25">
      <c r="A468" s="31" t="str">
        <f>IF([1]FINAL!A468=0,"",[1]FINAL!A468)</f>
        <v>Charlie Goode</v>
      </c>
      <c r="B468" s="31" t="str">
        <f>IF([1]FINAL!B468=0,"",[1]FINAL!B468)</f>
        <v>Goode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BRE</v>
      </c>
      <c r="F468" s="43">
        <f>IFERROR(VLOOKUP($E468,Table2!$B$1:$C$21,MATCH("MP",Table2!$B$1:$C$1,0),0),"")</f>
        <v>6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Christian Eriksen</v>
      </c>
      <c r="Y468" s="42">
        <f>API!AC468</f>
        <v>20</v>
      </c>
    </row>
    <row r="469" spans="1:25">
      <c r="A469" s="31" t="str">
        <f>IF([1]FINAL!A469=0,"",[1]FINAL!A469)</f>
        <v>Chris Mepham</v>
      </c>
      <c r="B469" s="31" t="str">
        <f>IF([1]FINAL!B469=0,"",[1]FINAL!B469)</f>
        <v>Mepham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BOU</v>
      </c>
      <c r="F469" s="43">
        <f>IFERROR(VLOOKUP($E469,Table2!$B$1:$C$21,MATCH("MP",Table2!$B$1:$C$1,0),0),"")</f>
        <v>6</v>
      </c>
      <c r="G469" s="32">
        <f>IFERROR(VLOOKUP(A469,PlayingTime!$B$1:$Z$999,MATCH("Min",PlayingTime!$B$2:$Z$2,0),0),0)</f>
        <v>35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35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Álvaro Fernández Carreras</v>
      </c>
      <c r="Y469" s="42">
        <f>API!AC469</f>
        <v>0</v>
      </c>
    </row>
    <row r="470" spans="1:25">
      <c r="A470" s="31" t="str">
        <f>IF([1]FINAL!A470=0,"",[1]FINAL!A470)</f>
        <v>Ben Pearson</v>
      </c>
      <c r="B470" s="31" t="str">
        <f>IF([1]FINAL!B470=0,"",[1]FINAL!B470)</f>
        <v>Pearson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BOU</v>
      </c>
      <c r="F470" s="43">
        <f>IFERROR(VLOOKUP($E470,Table2!$B$1:$C$21,MATCH("MP",Table2!$B$1:$C$1,0),0),"")</f>
        <v>6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Frederico Rodrigues de Paula Santos</v>
      </c>
      <c r="Y470" s="42">
        <f>API!AC470</f>
        <v>0</v>
      </c>
    </row>
    <row r="471" spans="1:25">
      <c r="A471" s="31" t="str">
        <f>IF([1]FINAL!A471=0,"",[1]FINAL!A471)</f>
        <v>Siriki Dembélé</v>
      </c>
      <c r="B471" s="31" t="str">
        <f>IF([1]FINAL!B471=0,"",[1]FINAL!B471)</f>
        <v>Siriki</v>
      </c>
      <c r="C471" s="31" t="str">
        <f>IF([1]FINAL!C471=0,"",[1]FINAL!C471)</f>
        <v>Dembele</v>
      </c>
      <c r="D471" s="31" t="str">
        <f>IF([1]FINAL!D471=0,"",[1]FINAL!D471)</f>
        <v/>
      </c>
      <c r="E471" s="42" t="str">
        <f>[1]FINAL!M471</f>
        <v>BOU</v>
      </c>
      <c r="F471" s="43">
        <f>IFERROR(VLOOKUP($E471,Table2!$B$1:$C$21,MATCH("MP",Table2!$B$1:$C$1,0),0),"")</f>
        <v>6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Alejandro Garnacho</v>
      </c>
      <c r="Y471" s="42">
        <f>API!AC471</f>
        <v>7</v>
      </c>
    </row>
    <row r="472" spans="1:25">
      <c r="A472" s="31" t="str">
        <f>IF([1]FINAL!A472=0,"",[1]FINAL!A472)</f>
        <v>Jamal Lowe</v>
      </c>
      <c r="B472" s="31" t="str">
        <f>IF([1]FINAL!B472=0,"",[1]FINAL!B472)</f>
        <v>Lowe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BOU</v>
      </c>
      <c r="F472" s="43">
        <f>IFERROR(VLOOKUP($E472,Table2!$B$1:$C$21,MATCH("MP",Table2!$B$1:$C$1,0),0),"")</f>
        <v>6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Hannibal Mejbri</v>
      </c>
      <c r="Y472" s="42">
        <f>API!AC472</f>
        <v>8</v>
      </c>
    </row>
    <row r="473" spans="1:25">
      <c r="A473" s="31" t="str">
        <f>IF([1]FINAL!A473=0,"",[1]FINAL!A473)</f>
        <v>Emiliano Marcondes</v>
      </c>
      <c r="B473" s="31" t="str">
        <f>IF([1]FINAL!B473=0,"",[1]FINAL!B473)</f>
        <v>Marcondes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BOU</v>
      </c>
      <c r="F473" s="43">
        <f>IFERROR(VLOOKUP($E473,Table2!$B$1:$C$21,MATCH("MP",Table2!$B$1:$C$1,0),0),"")</f>
        <v>6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Tom Heaton</v>
      </c>
      <c r="Y473" s="42">
        <f>API!AC473</f>
        <v>0</v>
      </c>
    </row>
    <row r="474" spans="1:25">
      <c r="A474" s="31" t="str">
        <f>IF([1]FINAL!A474=0,"",[1]FINAL!A474)</f>
        <v>Mark Travers</v>
      </c>
      <c r="B474" s="31" t="str">
        <f>IF([1]FINAL!B474=0,"",[1]FINAL!B474)</f>
        <v>Travers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BOU</v>
      </c>
      <c r="F474" s="43">
        <f>IFERROR(VLOOKUP($E474,Table2!$B$1:$C$21,MATCH("MP",Table2!$B$1:$C$1,0),0),"")</f>
        <v>6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Victor Lindelöf</v>
      </c>
      <c r="Y474" s="42">
        <f>API!AC474</f>
        <v>10</v>
      </c>
    </row>
    <row r="475" spans="1:25">
      <c r="A475" s="31" t="str">
        <f>IF([1]FINAL!A475=0,"",[1]FINAL!A475)</f>
        <v>Darren Randolph</v>
      </c>
      <c r="B475" s="31" t="str">
        <f>IF([1]FINAL!B475=0,"",[1]FINAL!B475)</f>
        <v>Randolph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BOU</v>
      </c>
      <c r="F475" s="43">
        <f>IFERROR(VLOOKUP($E475,Table2!$B$1:$C$21,MATCH("MP",Table2!$B$1:$C$1,0),0),"")</f>
        <v>6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Harry Maguire</v>
      </c>
      <c r="Y475" s="42">
        <f>API!AC475</f>
        <v>0</v>
      </c>
    </row>
    <row r="476" spans="1:25">
      <c r="A476" s="31" t="str">
        <f>IF([1]FINAL!A476=0,"",[1]FINAL!A476)</f>
        <v>James Hill</v>
      </c>
      <c r="B476" s="31" t="str">
        <f>IF([1]FINAL!B476=0,"",[1]FINAL!B476)</f>
        <v>Hill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BOU</v>
      </c>
      <c r="F476" s="43">
        <f>IFERROR(VLOOKUP($E476,Table2!$B$1:$C$21,MATCH("MP",Table2!$B$1:$C$1,0),0),"")</f>
        <v>6</v>
      </c>
      <c r="G476" s="32">
        <f>IFERROR(VLOOKUP(A476,PlayingTime!$B$1:$Z$999,MATCH("Min",PlayingTime!$B$2:$Z$2,0),0),0)</f>
        <v>16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16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1</v>
      </c>
      <c r="X476" s="42" t="str">
        <f>API!M476&amp;" "&amp;API!V476</f>
        <v>Kobbie Mainoo</v>
      </c>
      <c r="Y476" s="42">
        <f>API!AC476</f>
        <v>0</v>
      </c>
    </row>
    <row r="477" spans="1:25">
      <c r="A477" s="31" t="str">
        <f>IF([1]FINAL!A477=0,"",[1]FINAL!A477)</f>
        <v>Adam Smith</v>
      </c>
      <c r="B477" s="31" t="str">
        <f>IF([1]FINAL!B477=0,"",[1]FINAL!B477)</f>
        <v>Smith</v>
      </c>
      <c r="C477" s="31" t="str">
        <f>IF([1]FINAL!C477=0,"",[1]FINAL!C477)</f>
        <v>A Smith</v>
      </c>
      <c r="D477" s="31" t="str">
        <f>IF([1]FINAL!D477=0,"",[1]FINAL!D477)</f>
        <v/>
      </c>
      <c r="E477" s="42" t="str">
        <f>[1]FINAL!M477</f>
        <v>BOU</v>
      </c>
      <c r="F477" s="43">
        <f>IFERROR(VLOOKUP($E477,Table2!$B$1:$C$21,MATCH("MP",Table2!$B$1:$C$1,0),0),"")</f>
        <v>6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Tyrell Malacia</v>
      </c>
      <c r="Y477" s="42">
        <f>API!AC477</f>
        <v>0</v>
      </c>
    </row>
    <row r="478" spans="1:25">
      <c r="A478" s="31" t="str">
        <f>IF([1]FINAL!A478=0,"",[1]FINAL!A478)</f>
        <v>Ryan Fredericks</v>
      </c>
      <c r="B478" s="31" t="str">
        <f>IF([1]FINAL!B478=0,"",[1]FINAL!B478)</f>
        <v>Fredericks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BOU</v>
      </c>
      <c r="F478" s="43">
        <f>IFERROR(VLOOKUP($E478,Table2!$B$1:$C$21,MATCH("MP",Table2!$B$1:$C$1,0),0),"")</f>
        <v>6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Anthony Martial</v>
      </c>
      <c r="Y478" s="42">
        <f>API!AC478</f>
        <v>5</v>
      </c>
    </row>
    <row r="479" spans="1:25">
      <c r="A479" s="31" t="str">
        <f>IF([1]FINAL!A479=0,"",[1]FINAL!A479)</f>
        <v>Jeremy Sarmiento Morante</v>
      </c>
      <c r="B479" s="31" t="str">
        <f>IF([1]FINAL!B479=0,"",[1]FINAL!B479)</f>
        <v>Sarmiento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BHA</v>
      </c>
      <c r="F479" s="43">
        <f>IFERROR(VLOOKUP($E479,Table2!$B$1:$C$21,MATCH("MP",Table2!$B$1:$C$1,0),0),"")</f>
        <v>6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Lisandro Martínez</v>
      </c>
      <c r="Y479" s="42">
        <f>API!AC479</f>
        <v>5</v>
      </c>
    </row>
    <row r="480" spans="1:25">
      <c r="A480" s="31" t="str">
        <f>IF([1]FINAL!A480=0,"",[1]FINAL!A480)</f>
        <v>Jakub Moder</v>
      </c>
      <c r="B480" s="31" t="str">
        <f>IF([1]FINAL!B480=0,"",[1]FINAL!B480)</f>
        <v>Moder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BHA</v>
      </c>
      <c r="F480" s="43">
        <f>IFERROR(VLOOKUP($E480,Table2!$B$1:$C$21,MATCH("MP",Table2!$B$1:$C$1,0),0),"")</f>
        <v>6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Scott McTominay</v>
      </c>
      <c r="Y480" s="42">
        <f>API!AC480</f>
        <v>7</v>
      </c>
    </row>
    <row r="481" spans="1:25">
      <c r="A481" s="31" t="str">
        <f>IF([1]FINAL!A481=0,"",[1]FINAL!A481)</f>
        <v>Steven Alzate</v>
      </c>
      <c r="B481" s="31" t="str">
        <f>IF([1]FINAL!B481=0,"",[1]FINAL!B481)</f>
        <v>Alzate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BHA</v>
      </c>
      <c r="F481" s="43">
        <f>IFERROR(VLOOKUP($E481,Table2!$B$1:$C$21,MATCH("MP",Table2!$B$1:$C$1,0),0),"")</f>
        <v>6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Facundo Pellistri Rebollo</v>
      </c>
      <c r="Y481" s="42">
        <f>API!AC481</f>
        <v>3</v>
      </c>
    </row>
    <row r="482" spans="1:25">
      <c r="A482" s="31" t="str">
        <f>IF([1]FINAL!A482=0,"",[1]FINAL!A482)</f>
        <v>Kacper Kozłowski</v>
      </c>
      <c r="B482" s="31" t="str">
        <f>IF([1]FINAL!B482=0,"",[1]FINAL!B482)</f>
        <v>Kozłowski</v>
      </c>
      <c r="C482" s="31" t="str">
        <f>IF([1]FINAL!C482=0,"",[1]FINAL!C482)</f>
        <v>Kozlowski</v>
      </c>
      <c r="D482" s="31" t="str">
        <f>IF([1]FINAL!D482=0,"",[1]FINAL!D482)</f>
        <v/>
      </c>
      <c r="E482" s="42" t="str">
        <f>[1]FINAL!M482</f>
        <v>BHA</v>
      </c>
      <c r="F482" s="43">
        <f>IFERROR(VLOOKUP($E482,Table2!$B$1:$C$21,MATCH("MP",Table2!$B$1:$C$1,0),0),"")</f>
        <v>6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Raphaël Varane</v>
      </c>
      <c r="Y482" s="42">
        <f>API!AC482</f>
        <v>16</v>
      </c>
    </row>
    <row r="483" spans="1:25">
      <c r="A483" s="31" t="str">
        <f>IF([1]FINAL!A483=0,"",[1]FINAL!A483)</f>
        <v>Kjell Scherpen</v>
      </c>
      <c r="B483" s="31" t="str">
        <f>IF([1]FINAL!B483=0,"",[1]FINAL!B483)</f>
        <v>Scherpen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BHA</v>
      </c>
      <c r="F483" s="43">
        <f>IFERROR(VLOOKUP($E483,Table2!$B$1:$C$21,MATCH("MP",Table2!$B$1:$C$1,0),0),"")</f>
        <v>6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Marcus Rashford</v>
      </c>
      <c r="Y483" s="42">
        <f>API!AC483</f>
        <v>24</v>
      </c>
    </row>
    <row r="484" spans="1:25">
      <c r="A484" s="31" t="str">
        <f>IF([1]FINAL!A484=0,"",[1]FINAL!A484)</f>
        <v>Deniz Undav</v>
      </c>
      <c r="B484" s="31" t="str">
        <f>IF([1]FINAL!B484=0,"",[1]FINAL!B484)</f>
        <v>Undav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BHA</v>
      </c>
      <c r="F484" s="43">
        <f>IFERROR(VLOOKUP($E484,Table2!$B$1:$C$21,MATCH("MP",Table2!$B$1:$C$1,0),0),"")</f>
        <v>6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Jadon Sancho</v>
      </c>
      <c r="Y484" s="42">
        <f>API!AC484</f>
        <v>3</v>
      </c>
    </row>
    <row r="485" spans="1:25">
      <c r="A485" s="31" t="str">
        <f>IF([1]FINAL!A485=0,"",[1]FINAL!A485)</f>
        <v>Philippe Coutinho Correia</v>
      </c>
      <c r="B485" s="31" t="str">
        <f>IF([1]FINAL!B485=0,"",[1]FINAL!B485)</f>
        <v>Coutinho</v>
      </c>
      <c r="C485" s="31" t="str">
        <f>IF([1]FINAL!C485=0,"",[1]FINAL!C485)</f>
        <v>Philippe Coutinho</v>
      </c>
      <c r="D485" s="31" t="str">
        <f>IF([1]FINAL!D485=0,"",[1]FINAL!D485)</f>
        <v/>
      </c>
      <c r="E485" s="42" t="str">
        <f>[1]FINAL!M485</f>
        <v>AVL</v>
      </c>
      <c r="F485" s="43">
        <f>IFERROR(VLOOKUP($E485,Table2!$B$1:$C$21,MATCH("MP",Table2!$B$1:$C$1,0),0),"")</f>
        <v>6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25</v>
      </c>
      <c r="J485" s="32">
        <f>IFERROR(VLOOKUP(D485,PlayingTime!$B$1:$Z$999,MATCH("Min",PlayingTime!$B$2:$Z$2,0),0),0)</f>
        <v>0</v>
      </c>
      <c r="K485" s="37">
        <f t="shared" si="28"/>
        <v>25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0.1</v>
      </c>
      <c r="O485" s="31">
        <f>IFERROR(VLOOKUP(D485,PlayerStats!$B$1:$Z$999,MATCH("xG",PlayerStats!$B$2:$Z$2,0),0),0)</f>
        <v>0</v>
      </c>
      <c r="P485" s="39">
        <f t="shared" si="29"/>
        <v>0.1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2</v>
      </c>
      <c r="X485" s="42" t="str">
        <f>API!M485&amp;" "&amp;API!V485</f>
        <v>Luke Shaw</v>
      </c>
      <c r="Y485" s="42">
        <f>API!AC485</f>
        <v>6</v>
      </c>
    </row>
    <row r="486" spans="1:25">
      <c r="A486" s="31" t="str">
        <f>IF([1]FINAL!A486=0,"",[1]FINAL!A486)</f>
        <v>Emiliano Buendía Stati</v>
      </c>
      <c r="B486" s="31" t="str">
        <f>IF([1]FINAL!B486=0,"",[1]FINAL!B486)</f>
        <v>Buendia</v>
      </c>
      <c r="C486" s="31" t="str">
        <f>IF([1]FINAL!C486=0,"",[1]FINAL!C486)</f>
        <v>Emi Buendía</v>
      </c>
      <c r="D486" s="31" t="str">
        <f>IF([1]FINAL!D486=0,"",[1]FINAL!D486)</f>
        <v>Emiliano Buendia</v>
      </c>
      <c r="E486" s="42" t="str">
        <f>[1]FINAL!M486</f>
        <v>AVL</v>
      </c>
      <c r="F486" s="43">
        <f>IFERROR(VLOOKUP($E486,Table2!$B$1:$C$21,MATCH("MP",Table2!$B$1:$C$1,0),0),"")</f>
        <v>6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Shola Shoretire</v>
      </c>
      <c r="Y486" s="42">
        <f>API!AC486</f>
        <v>0</v>
      </c>
    </row>
    <row r="487" spans="1:25">
      <c r="A487" s="31" t="str">
        <f>IF([1]FINAL!A487=0,"",[1]FINAL!A487)</f>
        <v>Jacob Ramsey</v>
      </c>
      <c r="B487" s="31" t="str">
        <f>IF([1]FINAL!B487=0,"",[1]FINAL!B487)</f>
        <v>J.Ramsey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AVL</v>
      </c>
      <c r="F487" s="43">
        <f>IFERROR(VLOOKUP($E487,Table2!$B$1:$C$21,MATCH("MP",Table2!$B$1:$C$1,0),0),"")</f>
        <v>6</v>
      </c>
      <c r="G487" s="32">
        <f>IFERROR(VLOOKUP(A487,PlayingTime!$B$1:$Z$999,MATCH("Min",PlayingTime!$B$2:$Z$2,0),0),0)</f>
        <v>16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16</v>
      </c>
      <c r="L487" s="31">
        <f>IFERROR(VLOOKUP(A487,PlayerStats!$B$1:$Z$999,MATCH("xG",PlayerStats!$B$2:$Z$2,0),0),0)</f>
        <v>0.1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0.1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Donny van de Beek</v>
      </c>
      <c r="Y487" s="42">
        <f>API!AC487</f>
        <v>0</v>
      </c>
    </row>
    <row r="488" spans="1:25">
      <c r="A488" s="31" t="str">
        <f>IF([1]FINAL!A488=0,"",[1]FINAL!A488)</f>
        <v>Bertrand Traoré</v>
      </c>
      <c r="B488" s="31" t="str">
        <f>IF([1]FINAL!B488=0,"",[1]FINAL!B488)</f>
        <v>Bertrand Traoré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AVL</v>
      </c>
      <c r="F488" s="43">
        <f>IFERROR(VLOOKUP($E488,Table2!$B$1:$C$21,MATCH("MP",Table2!$B$1:$C$1,0),0),"")</f>
        <v>6</v>
      </c>
      <c r="G488" s="32">
        <f>IFERROR(VLOOKUP(A488,PlayingTime!$B$1:$Z$999,MATCH("Min",PlayingTime!$B$2:$Z$2,0),0),0)</f>
        <v>10</v>
      </c>
      <c r="H488" s="32">
        <f>IFERROR(VLOOKUP(B488,PlayingTime!$B$1:$Z$999,MATCH("Min",PlayingTime!$B$2:$Z$2,0),0),0)</f>
        <v>10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20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1</v>
      </c>
      <c r="X488" s="42" t="str">
        <f>API!M488&amp;" "&amp;API!V488</f>
        <v>Aaron Wan-Bissaka</v>
      </c>
      <c r="Y488" s="42">
        <f>API!AC488</f>
        <v>15</v>
      </c>
    </row>
    <row r="489" spans="1:25">
      <c r="A489" s="31" t="str">
        <f>IF([1]FINAL!A489=0,"",[1]FINAL!A489)</f>
        <v>Leander Dendoncker</v>
      </c>
      <c r="B489" s="31" t="str">
        <f>IF([1]FINAL!B489=0,"",[1]FINAL!B489)</f>
        <v>Dendoncker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AVL</v>
      </c>
      <c r="F489" s="43">
        <f>IFERROR(VLOOKUP($E489,Table2!$B$1:$C$21,MATCH("MP",Table2!$B$1:$C$1,0),0),"")</f>
        <v>6</v>
      </c>
      <c r="G489" s="32">
        <f>IFERROR(VLOOKUP(A489,PlayingTime!$B$1:$Z$999,MATCH("Min",PlayingTime!$B$2:$Z$2,0),0),0)</f>
        <v>2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2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2</v>
      </c>
      <c r="X489" s="42" t="str">
        <f>API!M489&amp;" "&amp;API!V489</f>
        <v>Sergio Reguilón</v>
      </c>
      <c r="Y489" s="42">
        <f>API!AC489</f>
        <v>6</v>
      </c>
    </row>
    <row r="490" spans="1:25">
      <c r="A490" s="31" t="str">
        <f>IF([1]FINAL!A490=0,"",[1]FINAL!A490)</f>
        <v>Morgan Sanson</v>
      </c>
      <c r="B490" s="31" t="str">
        <f>IF([1]FINAL!B490=0,"",[1]FINAL!B490)</f>
        <v>Sanson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AVL</v>
      </c>
      <c r="F490" s="43">
        <f>IFERROR(VLOOKUP($E490,Table2!$B$1:$C$21,MATCH("MP",Table2!$B$1:$C$1,0),0),"")</f>
        <v>6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André Onana</v>
      </c>
      <c r="Y490" s="42">
        <f>API!AC490</f>
        <v>20</v>
      </c>
    </row>
    <row r="491" spans="1:25">
      <c r="A491" s="31" t="str">
        <f>IF([1]FINAL!A491=0,"",[1]FINAL!A491)</f>
        <v>Tim Iroegbunam</v>
      </c>
      <c r="B491" s="31" t="str">
        <f>IF([1]FINAL!B491=0,"",[1]FINAL!B491)</f>
        <v>Iroegbunam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AVL</v>
      </c>
      <c r="F491" s="43">
        <f>IFERROR(VLOOKUP($E491,Table2!$B$1:$C$21,MATCH("MP",Table2!$B$1:$C$1,0),0),"")</f>
        <v>6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Rasmus Højlund</v>
      </c>
      <c r="Y491" s="42">
        <f>API!AC491</f>
        <v>5</v>
      </c>
    </row>
    <row r="492" spans="1:25">
      <c r="A492" s="31" t="str">
        <f>IF([1]FINAL!A492=0,"",[1]FINAL!A492)</f>
        <v>Jaden Philogene-Bidace</v>
      </c>
      <c r="B492" s="31" t="str">
        <f>IF([1]FINAL!B492=0,"",[1]FINAL!B492)</f>
        <v>Philogene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AVL</v>
      </c>
      <c r="F492" s="43">
        <f>IFERROR(VLOOKUP($E492,Table2!$B$1:$C$21,MATCH("MP",Table2!$B$1:$C$1,0),0),"")</f>
        <v>6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1</v>
      </c>
      <c r="X492" s="42" t="str">
        <f>API!M492&amp;" "&amp;API!V492</f>
        <v>Omari Forson</v>
      </c>
      <c r="Y492" s="42">
        <f>API!AC492</f>
        <v>0</v>
      </c>
    </row>
    <row r="493" spans="1:25">
      <c r="A493" s="31" t="str">
        <f>IF([1]FINAL!A493=0,"",[1]FINAL!A493)</f>
        <v>Keinan Davis</v>
      </c>
      <c r="B493" s="31" t="str">
        <f>IF([1]FINAL!B493=0,"",[1]FINAL!B493)</f>
        <v>Davis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AVL</v>
      </c>
      <c r="F493" s="43">
        <f>IFERROR(VLOOKUP($E493,Table2!$B$1:$C$21,MATCH("MP",Table2!$B$1:$C$1,0),0),"")</f>
        <v>6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Radek Vítek</v>
      </c>
      <c r="Y493" s="42">
        <f>API!AC493</f>
        <v>0</v>
      </c>
    </row>
    <row r="494" spans="1:25">
      <c r="A494" s="31" t="str">
        <f>IF([1]FINAL!A494=0,"",[1]FINAL!A494)</f>
        <v>Tyrone Mings</v>
      </c>
      <c r="B494" s="31" t="str">
        <f>IF([1]FINAL!B494=0,"",[1]FINAL!B494)</f>
        <v>Mings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AVL</v>
      </c>
      <c r="F494" s="43">
        <f>IFERROR(VLOOKUP($E494,Table2!$B$1:$C$21,MATCH("MP",Table2!$B$1:$C$1,0),0),"")</f>
        <v>6</v>
      </c>
      <c r="G494" s="32">
        <f>IFERROR(VLOOKUP(A494,PlayingTime!$B$1:$Z$999,MATCH("Min",PlayingTime!$B$2:$Z$2,0),0),0)</f>
        <v>30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30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Daniel Gore</v>
      </c>
      <c r="Y494" s="42">
        <f>API!AC494</f>
        <v>0</v>
      </c>
    </row>
    <row r="495" spans="1:25">
      <c r="A495" s="31" t="str">
        <f>IF([1]FINAL!A495=0,"",[1]FINAL!A495)</f>
        <v>Calum Chambers</v>
      </c>
      <c r="B495" s="31" t="str">
        <f>IF([1]FINAL!B495=0,"",[1]FINAL!B495)</f>
        <v>Chambers</v>
      </c>
      <c r="C495" s="31" t="str">
        <f>IF([1]FINAL!C495=0,"",[1]FINAL!C495)</f>
        <v>C Chambers</v>
      </c>
      <c r="D495" s="31" t="str">
        <f>IF([1]FINAL!D495=0,"",[1]FINAL!D495)</f>
        <v/>
      </c>
      <c r="E495" s="42" t="str">
        <f>[1]FINAL!M495</f>
        <v>AVL</v>
      </c>
      <c r="F495" s="43">
        <f>IFERROR(VLOOKUP($E495,Table2!$B$1:$C$21,MATCH("MP",Table2!$B$1:$C$1,0),0),"")</f>
        <v>6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Altay Bayindir</v>
      </c>
      <c r="Y495" s="42">
        <f>API!AC495</f>
        <v>0</v>
      </c>
    </row>
    <row r="496" spans="1:25">
      <c r="A496" s="31" t="str">
        <f>IF([1]FINAL!A496=0,"",[1]FINAL!A496)</f>
        <v>Alexandre Moreno Lopera</v>
      </c>
      <c r="B496" s="31" t="str">
        <f>IF([1]FINAL!B496=0,"",[1]FINAL!B496)</f>
        <v>Alex Moreno</v>
      </c>
      <c r="C496" s="31" t="str">
        <f>IF([1]FINAL!C496=0,"",[1]FINAL!C496)</f>
        <v>Álex Moreno</v>
      </c>
      <c r="D496" s="31" t="str">
        <f>IF([1]FINAL!D496=0,"",[1]FINAL!D496)</f>
        <v/>
      </c>
      <c r="E496" s="42" t="str">
        <f>[1]FINAL!M496</f>
        <v>AVL</v>
      </c>
      <c r="F496" s="43">
        <f>IFERROR(VLOOKUP($E496,Table2!$B$1:$C$21,MATCH("MP",Table2!$B$1:$C$1,0),0),"")</f>
        <v>6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Jonny Evans</v>
      </c>
      <c r="Y496" s="42">
        <f>API!AC496</f>
        <v>12</v>
      </c>
    </row>
    <row r="497" spans="1:25">
      <c r="A497" s="31" t="str">
        <f>IF([1]FINAL!A497=0,"",[1]FINAL!A497)</f>
        <v>Kortney Hause</v>
      </c>
      <c r="B497" s="31" t="str">
        <f>IF([1]FINAL!B497=0,"",[1]FINAL!B497)</f>
        <v>Hause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6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Sofyan Amrabat</v>
      </c>
      <c r="Y497" s="42">
        <f>API!AC497</f>
        <v>1</v>
      </c>
    </row>
    <row r="498" spans="1:25">
      <c r="A498" s="31" t="str">
        <f>IF([1]FINAL!A498=0,"",[1]FINAL!A498)</f>
        <v>Gabriel Fernando de Jesus</v>
      </c>
      <c r="B498" s="31" t="str">
        <f>IF([1]FINAL!B498=0,"",[1]FINAL!B498)</f>
        <v>G.Jesus</v>
      </c>
      <c r="C498" s="31" t="str">
        <f>IF([1]FINAL!C498=0,"",[1]FINAL!C498)</f>
        <v>Gabriel Jesus</v>
      </c>
      <c r="D498" s="31" t="str">
        <f>IF([1]FINAL!D498=0,"",[1]FINAL!D498)</f>
        <v/>
      </c>
      <c r="E498" s="42" t="str">
        <f>[1]FINAL!M498</f>
        <v>ARS</v>
      </c>
      <c r="F498" s="43">
        <f>IFERROR(VLOOKUP($E498,Table2!$B$1:$C$21,MATCH("MP",Table2!$B$1:$C$1,0),0),"")</f>
        <v>6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117</v>
      </c>
      <c r="J498" s="32">
        <f>IFERROR(VLOOKUP(D498,PlayingTime!$B$1:$Z$999,MATCH("Min",PlayingTime!$B$2:$Z$2,0),0),0)</f>
        <v>0</v>
      </c>
      <c r="K498" s="37">
        <f t="shared" si="28"/>
        <v>117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1.4</v>
      </c>
      <c r="O498" s="31">
        <f>IFERROR(VLOOKUP(D498,PlayerStats!$B$1:$Z$999,MATCH("xG",PlayerStats!$B$2:$Z$2,0),0),0)</f>
        <v>0</v>
      </c>
      <c r="P498" s="39">
        <f t="shared" si="29"/>
        <v>1.4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10</v>
      </c>
      <c r="X498" s="42" t="str">
        <f>API!M498&amp;" "&amp;API!V498</f>
        <v>Lewis Hall</v>
      </c>
      <c r="Y498" s="42">
        <f>API!AC498</f>
        <v>1</v>
      </c>
    </row>
    <row r="499" spans="1:25">
      <c r="A499" s="31" t="str">
        <f>IF([1]FINAL!A499=0,"",[1]FINAL!A499)</f>
        <v>Jorge Luiz Frello Filho</v>
      </c>
      <c r="B499" s="31" t="str">
        <f>IF([1]FINAL!B499=0,"",[1]FINAL!B499)</f>
        <v>Jorginho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ARS</v>
      </c>
      <c r="F499" s="43">
        <f>IFERROR(VLOOKUP($E499,Table2!$B$1:$C$21,MATCH("MP",Table2!$B$1:$C$1,0),0),"")</f>
        <v>6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65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65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4</v>
      </c>
      <c r="X499" s="42" t="str">
        <f>API!M499&amp;" "&amp;API!V499</f>
        <v>Miguel Almirón Rejala</v>
      </c>
      <c r="Y499" s="42">
        <f>API!AC499</f>
        <v>16</v>
      </c>
    </row>
    <row r="500" spans="1:25">
      <c r="A500" s="31" t="str">
        <f>IF([1]FINAL!A500=0,"",[1]FINAL!A500)</f>
        <v>Granit Xhaka</v>
      </c>
      <c r="B500" s="31" t="str">
        <f>IF([1]FINAL!B500=0,"",[1]FINAL!B500)</f>
        <v>Xhaka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ARS</v>
      </c>
      <c r="F500" s="43">
        <f>IFERROR(VLOOKUP($E500,Table2!$B$1:$C$21,MATCH("MP",Table2!$B$1:$C$1,0),0),"")</f>
        <v>6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Elliot Anderson</v>
      </c>
      <c r="Y500" s="42">
        <f>API!AC500</f>
        <v>13</v>
      </c>
    </row>
    <row r="501" spans="1:25">
      <c r="A501" s="31" t="str">
        <f>IF([1]FINAL!A501=0,"",[1]FINAL!A501)</f>
        <v>Mohamed Elneny</v>
      </c>
      <c r="B501" s="31" t="str">
        <f>IF([1]FINAL!B501=0,"",[1]FINAL!B501)</f>
        <v>M.Elneny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ARS</v>
      </c>
      <c r="F501" s="43">
        <f>IFERROR(VLOOKUP($E501,Table2!$B$1:$C$21,MATCH("MP",Table2!$B$1:$C$1,0),0),"")</f>
        <v>6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Harrison Ashby</v>
      </c>
      <c r="Y501" s="42">
        <f>API!AC501</f>
        <v>0</v>
      </c>
    </row>
    <row r="502" spans="1:25">
      <c r="A502" s="31" t="str">
        <f>IF([1]FINAL!A502=0,"",[1]FINAL!A502)</f>
        <v>Reiss Nelson</v>
      </c>
      <c r="B502" s="31" t="str">
        <f>IF([1]FINAL!B502=0,"",[1]FINAL!B502)</f>
        <v>Nelson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ARS</v>
      </c>
      <c r="F502" s="43">
        <f>IFERROR(VLOOKUP($E502,Table2!$B$1:$C$21,MATCH("MP",Table2!$B$1:$C$1,0),0),"")</f>
        <v>6</v>
      </c>
      <c r="G502" s="32">
        <f>IFERROR(VLOOKUP(A502,PlayingTime!$B$1:$Z$999,MATCH("Min",PlayingTime!$B$2:$Z$2,0),0),0)</f>
        <v>15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15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0.1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0.1</v>
      </c>
      <c r="V502" s="41">
        <f t="shared" si="31"/>
        <v>2</v>
      </c>
      <c r="X502" s="42" t="str">
        <f>API!M502&amp;" "&amp;API!V502</f>
        <v>Sven Botman</v>
      </c>
      <c r="Y502" s="42">
        <f>API!AC502</f>
        <v>30</v>
      </c>
    </row>
    <row r="503" spans="1:25">
      <c r="A503" s="31" t="str">
        <f>IF([1]FINAL!A503=0,"",[1]FINAL!A503)</f>
        <v>Emile Smith Rowe</v>
      </c>
      <c r="B503" s="31" t="str">
        <f>IF([1]FINAL!B503=0,"",[1]FINAL!B503)</f>
        <v>Smith Rowe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ARS</v>
      </c>
      <c r="F503" s="43">
        <f>IFERROR(VLOOKUP($E503,Table2!$B$1:$C$21,MATCH("MP",Table2!$B$1:$C$1,0),0),"")</f>
        <v>6</v>
      </c>
      <c r="G503" s="32">
        <f>IFERROR(VLOOKUP(A503,PlayingTime!$B$1:$Z$999,MATCH("Min",PlayingTime!$B$2:$Z$2,0),0),0)</f>
        <v>1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1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1</v>
      </c>
      <c r="X503" s="42" t="str">
        <f>API!M503&amp;" "&amp;API!V503</f>
        <v>Bruno Guimarães Rodriguez Moura</v>
      </c>
      <c r="Y503" s="42">
        <f>API!AC503</f>
        <v>21</v>
      </c>
    </row>
    <row r="504" spans="1:25">
      <c r="A504" s="31" t="str">
        <f>IF([1]FINAL!A504=0,"",[1]FINAL!A504)</f>
        <v>Marcus Oliveira Alencar</v>
      </c>
      <c r="B504" s="31" t="str">
        <f>IF([1]FINAL!B504=0,"",[1]FINAL!B504)</f>
        <v>Marquinhos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ARS</v>
      </c>
      <c r="F504" s="43">
        <f>IFERROR(VLOOKUP($E504,Table2!$B$1:$C$21,MATCH("MP",Table2!$B$1:$C$1,0),0),"")</f>
        <v>6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Dan Burn</v>
      </c>
      <c r="Y504" s="42">
        <f>API!AC504</f>
        <v>23</v>
      </c>
    </row>
    <row r="505" spans="1:25">
      <c r="A505" s="31" t="str">
        <f>IF([1]FINAL!A505=0,"",[1]FINAL!A505)</f>
        <v>Nicolas Pépé</v>
      </c>
      <c r="B505" s="31" t="str">
        <f>IF([1]FINAL!B505=0,"",[1]FINAL!B505)</f>
        <v>Pepe</v>
      </c>
      <c r="C505" s="31" t="str">
        <f>IF([1]FINAL!C505=0,"",[1]FINAL!C505)</f>
        <v>Pepe</v>
      </c>
      <c r="D505" s="31" t="str">
        <f>IF([1]FINAL!D505=0,"",[1]FINAL!D505)</f>
        <v/>
      </c>
      <c r="E505" s="42" t="str">
        <f>[1]FINAL!M505</f>
        <v>ARS</v>
      </c>
      <c r="F505" s="43">
        <f>IFERROR(VLOOKUP($E505,Table2!$B$1:$C$21,MATCH("MP",Table2!$B$1:$C$1,0),0),"")</f>
        <v>6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Karl Darlow</v>
      </c>
      <c r="Y505" s="42">
        <f>API!AC505</f>
        <v>0</v>
      </c>
    </row>
    <row r="506" spans="1:25">
      <c r="A506" s="31" t="str">
        <f>IF([1]FINAL!A506=0,"",[1]FINAL!A506)</f>
        <v>Kieran Tierney</v>
      </c>
      <c r="B506" s="31" t="str">
        <f>IF([1]FINAL!B506=0,"",[1]FINAL!B506)</f>
        <v>Tierney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ARS</v>
      </c>
      <c r="F506" s="43">
        <f>IFERROR(VLOOKUP($E506,Table2!$B$1:$C$21,MATCH("MP",Table2!$B$1:$C$1,0),0),"")</f>
        <v>6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Martin Dubravka</v>
      </c>
      <c r="Y506" s="42">
        <f>API!AC506</f>
        <v>0</v>
      </c>
    </row>
    <row r="507" spans="1:25">
      <c r="A507" s="31" t="str">
        <f>IF([1]FINAL!A507=0,"",[1]FINAL!A507)</f>
        <v>Cédric Alves Soares</v>
      </c>
      <c r="B507" s="31" t="str">
        <f>IF([1]FINAL!B507=0,"",[1]FINAL!B507)</f>
        <v>Cédric</v>
      </c>
      <c r="C507" s="31" t="str">
        <f>IF([1]FINAL!C507=0,"",[1]FINAL!C507)</f>
        <v>Cedric</v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6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Ryan Fraser</v>
      </c>
      <c r="Y507" s="42">
        <f>API!AC507</f>
        <v>0</v>
      </c>
    </row>
    <row r="508" spans="1:25">
      <c r="A508" s="31" t="str">
        <f>IF([1]FINAL!A508=0,"",[1]FINAL!A508)</f>
        <v>Jurriën Timber</v>
      </c>
      <c r="B508" s="31" t="str">
        <f>IF([1]FINAL!B508=0,"",[1]FINAL!B508)</f>
        <v>J.Timber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6</v>
      </c>
      <c r="G508" s="32">
        <f>IFERROR(VLOOKUP(A508,PlayingTime!$B$1:$Z$999,MATCH("Min",PlayingTime!$B$2:$Z$2,0),0),0)</f>
        <v>49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49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Mark Gillespie</v>
      </c>
      <c r="Y508" s="42">
        <f>API!AC508</f>
        <v>0</v>
      </c>
    </row>
    <row r="509" spans="1:25">
      <c r="A509" s="31" t="str">
        <f>IF([1]FINAL!A509=0,"",[1]FINAL!A509)</f>
        <v>Jérémy Doku</v>
      </c>
      <c r="B509" s="31" t="str">
        <f>IF([1]FINAL!B509=0,"",[1]FINAL!B509)</f>
        <v>Doku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MCI</v>
      </c>
      <c r="F509" s="43">
        <f>IFERROR(VLOOKUP($E509,Table2!$B$1:$C$21,MATCH("MP",Table2!$B$1:$C$1,0),0),"")</f>
        <v>6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12</v>
      </c>
      <c r="X509" s="42" t="str">
        <f>API!M509&amp;" "&amp;API!V509</f>
        <v>Anthony Gordon</v>
      </c>
      <c r="Y509" s="42">
        <f>API!AC509</f>
        <v>32</v>
      </c>
    </row>
    <row r="510" spans="1:25">
      <c r="A510" s="31" t="str">
        <f>IF([1]FINAL!A510=0,"",[1]FINAL!A510)</f>
        <v>Joško Gvardiol</v>
      </c>
      <c r="B510" s="31" t="str">
        <f>IF([1]FINAL!B510=0,"",[1]FINAL!B510)</f>
        <v>Gvardiol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MCI</v>
      </c>
      <c r="F510" s="43">
        <f>IFERROR(VLOOKUP($E510,Table2!$B$1:$C$21,MATCH("MP",Table2!$B$1:$C$1,0),0),"")</f>
        <v>6</v>
      </c>
      <c r="G510" s="32">
        <f>IFERROR(VLOOKUP(A510,PlayingTime!$B$1:$Z$999,MATCH("Min",PlayingTime!$B$2:$Z$2,0),0),0)</f>
        <v>371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371</v>
      </c>
      <c r="L510" s="31">
        <f>IFERROR(VLOOKUP(A510,PlayerStats!$B$1:$Z$999,MATCH("xG",PlayerStats!$B$2:$Z$2,0),0),0)</f>
        <v>0.1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0.1</v>
      </c>
      <c r="Q510" s="31">
        <f>IFERROR(VLOOKUP(A510,PlayerStats!$B$1:$Z$999,MATCH("xAG",PlayerStats!$B$2:$Z$2,0),0),0)</f>
        <v>0.6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0.6</v>
      </c>
      <c r="V510" s="41">
        <f t="shared" si="31"/>
        <v>17</v>
      </c>
      <c r="X510" s="42" t="str">
        <f>API!M510&amp;" "&amp;API!V510</f>
        <v>Isaac Hayden</v>
      </c>
      <c r="Y510" s="42">
        <f>API!AC510</f>
        <v>0</v>
      </c>
    </row>
    <row r="511" spans="1:25">
      <c r="A511" s="31" t="str">
        <f>IF([1]FINAL!A511=0,"",[1]FINAL!A511)</f>
        <v>Matheus Luiz Nunes</v>
      </c>
      <c r="B511" s="31" t="str">
        <f>IF([1]FINAL!B511=0,"",[1]FINAL!B511)</f>
        <v>Matheus N.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MCI</v>
      </c>
      <c r="F511" s="43">
        <f>IFERROR(VLOOKUP($E511,Table2!$B$1:$C$21,MATCH("MP",Table2!$B$1:$C$1,0),0),"")</f>
        <v>6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8</v>
      </c>
      <c r="X511" s="42" t="str">
        <f>API!M511&amp;" "&amp;API!V511</f>
        <v>Jeff Hendrick</v>
      </c>
      <c r="Y511" s="42">
        <f>API!AC511</f>
        <v>0</v>
      </c>
    </row>
    <row r="512" spans="1:25">
      <c r="A512" s="31" t="str">
        <f>IF([1]FINAL!A512=0,"",[1]FINAL!A512)</f>
        <v>Rasmus Højlund</v>
      </c>
      <c r="B512" s="31" t="str">
        <f>IF([1]FINAL!B512=0,"",[1]FINAL!B512)</f>
        <v>Højlund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MUN</v>
      </c>
      <c r="F512" s="43">
        <f>IFERROR(VLOOKUP($E512,Table2!$B$1:$C$21,MATCH("MP",Table2!$B$1:$C$1,0),0),"")</f>
        <v>6</v>
      </c>
      <c r="G512" s="32">
        <f>IFERROR(VLOOKUP(A512,PlayingTime!$B$1:$Z$999,MATCH("Min",PlayingTime!$B$2:$Z$2,0),0),0)</f>
        <v>177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177</v>
      </c>
      <c r="L512" s="31">
        <f>IFERROR(VLOOKUP(A512,PlayerStats!$B$1:$Z$999,MATCH("xG",PlayerStats!$B$2:$Z$2,0),0),0)</f>
        <v>0.5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0.5</v>
      </c>
      <c r="Q512" s="31">
        <f>IFERROR(VLOOKUP(A512,PlayerStats!$B$1:$Z$999,MATCH("xAG",PlayerStats!$B$2:$Z$2,0),0),0)</f>
        <v>0.1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0.1</v>
      </c>
      <c r="V512" s="41">
        <f t="shared" si="31"/>
        <v>5</v>
      </c>
      <c r="X512" s="42" t="str">
        <f>API!M512&amp;" "&amp;API!V512</f>
        <v>Alexander Isak</v>
      </c>
      <c r="Y512" s="42">
        <f>API!AC512</f>
        <v>24</v>
      </c>
    </row>
    <row r="513" spans="1:25">
      <c r="A513" s="31" t="str">
        <f>IF([1]FINAL!A513=0,"",[1]FINAL!A513)</f>
        <v>Sergio Reguilón</v>
      </c>
      <c r="B513" s="31" t="str">
        <f>IF([1]FINAL!B513=0,"",[1]FINAL!B513)</f>
        <v>Reguilón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MUN</v>
      </c>
      <c r="F513" s="43">
        <f>IFERROR(VLOOKUP($E513,Table2!$B$1:$C$21,MATCH("MP",Table2!$B$1:$C$1,0),0),"")</f>
        <v>6</v>
      </c>
      <c r="G513" s="32">
        <f>IFERROR(VLOOKUP(A513,PlayingTime!$B$1:$Z$999,MATCH("Min",PlayingTime!$B$2:$Z$2,0),0),0)</f>
        <v>162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162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0.2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0.2</v>
      </c>
      <c r="V513" s="41">
        <f t="shared" si="31"/>
        <v>6</v>
      </c>
      <c r="X513" s="42" t="str">
        <f>API!M513&amp;" "&amp;API!V513</f>
        <v>Joelinton Cássio Apolinário de Lira</v>
      </c>
      <c r="Y513" s="42">
        <f>API!AC513</f>
        <v>5</v>
      </c>
    </row>
    <row r="514" spans="1:25">
      <c r="A514" s="31" t="str">
        <f>IF([1]FINAL!A514=0,"",[1]FINAL!A514)</f>
        <v>Callum Hudson-Odoi</v>
      </c>
      <c r="B514" s="31" t="str">
        <f>IF([1]FINAL!B514=0,"",[1]FINAL!B514)</f>
        <v>Hudson-Odoi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NFO</v>
      </c>
      <c r="F514" s="43">
        <f>IFERROR(VLOOKUP($E514,Table2!$B$1:$C$21,MATCH("MP",Table2!$B$1:$C$1,0),0),"")</f>
        <v>6</v>
      </c>
      <c r="G514" s="32">
        <f>IFERROR(VLOOKUP(A514,PlayingTime!$B$1:$Z$999,MATCH("Min",PlayingTime!$B$2:$Z$2,0),0),0)</f>
        <v>105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105</v>
      </c>
      <c r="L514" s="31">
        <f>IFERROR(VLOOKUP(A514,PlayerStats!$B$1:$Z$999,MATCH("xG",PlayerStats!$B$2:$Z$2,0),0),0)</f>
        <v>0.1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0.1</v>
      </c>
      <c r="Q514" s="31">
        <f>IFERROR(VLOOKUP(A514,PlayerStats!$B$1:$Z$999,MATCH("xAG",PlayerStats!$B$2:$Z$2,0),0),0)</f>
        <v>0.2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0.2</v>
      </c>
      <c r="V514" s="41">
        <f t="shared" si="31"/>
        <v>11</v>
      </c>
      <c r="X514" s="42" t="str">
        <f>API!M514&amp;" "&amp;API!V514</f>
        <v>Emil Krafth</v>
      </c>
      <c r="Y514" s="42">
        <f>API!AC514</f>
        <v>0</v>
      </c>
    </row>
    <row r="515" spans="1:25">
      <c r="A515" s="31" t="str">
        <f>IF([1]FINAL!A515=0,"",[1]FINAL!A515)</f>
        <v>James Ward-Prowse</v>
      </c>
      <c r="B515" s="31" t="str">
        <f>IF([1]FINAL!B515=0,"",[1]FINAL!B515)</f>
        <v>Ward-Prowse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WHU</v>
      </c>
      <c r="F515" s="43">
        <f>IFERROR(VLOOKUP($E515,Table2!$B$1:$C$21,MATCH("MP",Table2!$B$1:$C$1,0),0),"")</f>
        <v>6</v>
      </c>
      <c r="G515" s="32">
        <f>IFERROR(VLOOKUP(A515,PlayingTime!$B$1:$Z$999,MATCH("Min",PlayingTime!$B$2:$Z$2,0),0),0)</f>
        <v>440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440</v>
      </c>
      <c r="L515" s="31">
        <f>IFERROR(VLOOKUP(A515,PlayerStats!$B$1:$Z$999,MATCH("xG",PlayerStats!$B$2:$Z$2,0),0),0)</f>
        <v>1.4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1.4</v>
      </c>
      <c r="Q515" s="31">
        <f>IFERROR(VLOOKUP(A515,PlayerStats!$B$1:$Z$999,MATCH("xAG",PlayerStats!$B$2:$Z$2,0),0),0)</f>
        <v>1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1</v>
      </c>
      <c r="V515" s="41">
        <f t="shared" ref="V515:V578" si="35">IFERROR(VLOOKUP(A515,$X$1:$Y$1000,MATCH("total_points",$X$1:$Y$1,0),0),"")</f>
        <v>31</v>
      </c>
      <c r="X515" s="42" t="str">
        <f>API!M515&amp;" "&amp;API!V515</f>
        <v>Garang Kuol</v>
      </c>
      <c r="Y515" s="42">
        <f>API!AC515</f>
        <v>0</v>
      </c>
    </row>
    <row r="516" spans="1:25">
      <c r="A516" s="31" t="str">
        <f>IF([1]FINAL!A516=0,"",[1]FINAL!A516)</f>
        <v>Mateo Kovačić</v>
      </c>
      <c r="B516" s="31" t="str">
        <f>IF([1]FINAL!B516=0,"",[1]FINAL!B516)</f>
        <v>Kovačić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MCI</v>
      </c>
      <c r="F516" s="43">
        <f>IFERROR(VLOOKUP($E516,Table2!$B$1:$C$21,MATCH("MP",Table2!$B$1:$C$1,0),0),"")</f>
        <v>6</v>
      </c>
      <c r="G516" s="32">
        <f>IFERROR(VLOOKUP(A516,PlayingTime!$B$1:$Z$999,MATCH("Min",PlayingTime!$B$2:$Z$2,0),0),0)</f>
        <v>326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326</v>
      </c>
      <c r="L516" s="31">
        <f>IFERROR(VLOOKUP(A516,PlayerStats!$B$1:$Z$999,MATCH("xG",PlayerStats!$B$2:$Z$2,0),0),0)</f>
        <v>0.2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0.2</v>
      </c>
      <c r="Q516" s="31">
        <f>IFERROR(VLOOKUP(A516,PlayerStats!$B$1:$Z$999,MATCH("xAG",PlayerStats!$B$2:$Z$2,0),0),0)</f>
        <v>0.7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0.7</v>
      </c>
      <c r="V516" s="41">
        <f t="shared" si="35"/>
        <v>10</v>
      </c>
      <c r="X516" s="42" t="str">
        <f>API!M516&amp;" "&amp;API!V516</f>
        <v>Jamaal Lascelles</v>
      </c>
      <c r="Y516" s="42">
        <f>API!AC516</f>
        <v>1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Jamal Lewis</v>
      </c>
      <c r="Y517" s="42">
        <f>API!AC517</f>
        <v>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Sean Longstaff</v>
      </c>
      <c r="Y518" s="42">
        <f>API!AC518</f>
        <v>21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Javier Manquillo Gaitán</v>
      </c>
      <c r="Y519" s="42">
        <f>API!AC519</f>
        <v>0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Jacob Murphy</v>
      </c>
      <c r="Y520" s="42">
        <f>API!AC520</f>
        <v>4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Nick Pope</v>
      </c>
      <c r="Y521" s="42">
        <f>API!AC521</f>
        <v>21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Matt Ritchie</v>
      </c>
      <c r="Y522" s="42">
        <f>API!AC522</f>
        <v>0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Allan Saint-Maximin</v>
      </c>
      <c r="Y523" s="42">
        <f>API!AC523</f>
        <v>0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Fabian Schär</v>
      </c>
      <c r="Y524" s="42">
        <f>API!AC524</f>
        <v>18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Matt Targett</v>
      </c>
      <c r="Y525" s="42">
        <f>API!AC525</f>
        <v>1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Sandro Tonali</v>
      </c>
      <c r="Y526" s="42">
        <f>API!AC526</f>
        <v>12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Kieran Trippier</v>
      </c>
      <c r="Y527" s="42">
        <f>API!AC527</f>
        <v>31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Kell Watts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Joe Willock</v>
      </c>
      <c r="Y529" s="42">
        <f>API!AC529</f>
        <v>0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Callum Wilson</v>
      </c>
      <c r="Y530" s="42">
        <f>API!AC530</f>
        <v>24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Loris Karius</v>
      </c>
      <c r="Y531" s="42">
        <f>API!AC531</f>
        <v>0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Paul Dummett</v>
      </c>
      <c r="Y532" s="42">
        <f>API!AC532</f>
        <v>0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Harvey Barnes</v>
      </c>
      <c r="Y533" s="42">
        <f>API!AC533</f>
        <v>17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Tino Livramento</v>
      </c>
      <c r="Y534" s="42">
        <f>API!AC534</f>
        <v>2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Alex Murphy</v>
      </c>
      <c r="Y535" s="42">
        <f>API!AC535</f>
        <v>0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Lewis Miley</v>
      </c>
      <c r="Y536" s="42">
        <f>API!AC536</f>
        <v>0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Nuno Varela Tavares</v>
      </c>
      <c r="Y537" s="42">
        <f>API!AC537</f>
        <v>0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Matt Turner</v>
      </c>
      <c r="Y538" s="42">
        <f>API!AC538</f>
        <v>15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Andrey Nascimento dos Santos</v>
      </c>
      <c r="Y539" s="42">
        <f>API!AC539</f>
        <v>0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Callum Hudson-Odoi</v>
      </c>
      <c r="Y540" s="42">
        <f>API!AC540</f>
        <v>11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Anthony Elanga</v>
      </c>
      <c r="Y541" s="42">
        <f>API!AC541</f>
        <v>16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Brandon Aguilera Zamora</v>
      </c>
      <c r="Y542" s="42">
        <f>API!AC542</f>
        <v>0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Harry Arter</v>
      </c>
      <c r="Y543" s="42">
        <f>API!AC543</f>
        <v>0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Serge Aurier</v>
      </c>
      <c r="Y544" s="42">
        <f>API!AC544</f>
        <v>17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Taiwo Awoniyi</v>
      </c>
      <c r="Y545" s="42">
        <f>API!AC545</f>
        <v>31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Giulian Biancone</v>
      </c>
      <c r="Y546" s="42">
        <f>API!AC546</f>
        <v>0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Willy Boly</v>
      </c>
      <c r="Y547" s="42">
        <f>API!AC547</f>
        <v>19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Josh Bowler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Steve Cook</v>
      </c>
      <c r="Y549" s="42">
        <f>API!AC549</f>
        <v>0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Danilo dos Santos de Oliveira</v>
      </c>
      <c r="Y550" s="42">
        <f>API!AC550</f>
        <v>7</v>
      </c>
    </row>
    <row r="551" spans="1:25">
      <c r="A551" s="31" t="str">
        <f>IF([1]FINAL!A551=0,"",[1]FINAL!A551)</f>
        <v>0 0</v>
      </c>
      <c r="B551" s="31" t="str">
        <f>IF([1]FINAL!B551=0,"",[1]FINAL!B551)</f>
        <v/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/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Emmanuel Dennis</v>
      </c>
      <c r="Y551" s="42">
        <f>API!AC551</f>
        <v>0</v>
      </c>
    </row>
    <row r="552" spans="1:25">
      <c r="A552" s="31" t="str">
        <f>IF([1]FINAL!A552=0,"",[1]FINAL!A552)</f>
        <v>Mohamed Salah (2nd Half)</v>
      </c>
      <c r="B552" s="31" t="str">
        <f>IF([1]FINAL!B552=0,"",[1]FINAL!B552)</f>
        <v>Salah</v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Mohamed Dräger</v>
      </c>
      <c r="Y552" s="42">
        <f>API!AC552</f>
        <v>0</v>
      </c>
    </row>
    <row r="553" spans="1:25">
      <c r="A553" s="31" t="str">
        <f>IF([1]FINAL!A553=0,"",[1]FINAL!A553)</f>
        <v>Erling Haaland (2nd Half (post last Hattrick))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Felipe Augusto de Almeida Monteiro</v>
      </c>
      <c r="Y553" s="42">
        <f>API!AC553</f>
        <v>0</v>
      </c>
    </row>
    <row r="554" spans="1:25">
      <c r="A554" s="31" t="str">
        <f>IF([1]FINAL!A554=0,"",[1]FINAL!A554)</f>
        <v>Eberechi Eze (Post Hodge)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Remo Freuler</v>
      </c>
      <c r="Y554" s="42">
        <f>API!AC554</f>
        <v>0</v>
      </c>
    </row>
    <row r="555" spans="1:25">
      <c r="A555" s="31" t="str">
        <f>IF([1]FINAL!A555=0,"",[1]FINAL!A555)</f>
        <v>Ollie Watkins (Post Emery)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Morgan Gibbs-White</v>
      </c>
      <c r="Y555" s="42">
        <f>API!AC555</f>
        <v>18</v>
      </c>
    </row>
    <row r="556" spans="1:25">
      <c r="A556" s="31" t="str">
        <f>IF([1]FINAL!A556=0,"",[1]FINAL!A556)</f>
        <v>Trent Alexander-Arnold (2nd Half)</v>
      </c>
      <c r="B556" s="31" t="str">
        <f>IF([1]FINAL!B556=0,"",[1]FINAL!B556)</f>
        <v/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Wayne Hennessey</v>
      </c>
      <c r="Y556" s="42">
        <f>API!AC556</f>
        <v>0</v>
      </c>
    </row>
    <row r="557" spans="1:25">
      <c r="A557" s="31" t="str">
        <f>IF([1]FINAL!A557=0,"",[1]FINAL!A557)</f>
        <v>Bryan Mbeumo (More Mins)</v>
      </c>
      <c r="B557" s="31" t="str">
        <f>IF([1]FINAL!B557=0,"",[1]FINAL!B557)</f>
        <v>Mbeumo</v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Ethan Horvath</v>
      </c>
      <c r="Y557" s="42">
        <f>API!AC557</f>
        <v>0</v>
      </c>
    </row>
    <row r="558" spans="1:25">
      <c r="A558" s="31" t="str">
        <f>IF([1]FINAL!A558=0,"",[1]FINAL!A558)</f>
        <v>Yoane Wissa (More mins)</v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Cheikhou Kouyaté</v>
      </c>
      <c r="Y558" s="42">
        <f>API!AC558</f>
        <v>3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Richie Laryea</v>
      </c>
      <c r="Y559" s="42">
        <f>API!AC559</f>
        <v>0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Orel Mangala</v>
      </c>
      <c r="Y560" s="42">
        <f>API!AC560</f>
        <v>8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Loïc Mbe Soh</v>
      </c>
      <c r="Y561" s="42">
        <f>API!AC561</f>
        <v>0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Scott McKenna</v>
      </c>
      <c r="Y562" s="42">
        <f>API!AC562</f>
        <v>12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Alex Mighten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Moussa Niakhaté</v>
      </c>
      <c r="Y564" s="42">
        <f>API!AC564</f>
        <v>3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Lewis O'Brien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Braian Ojeda Rodríguez</v>
      </c>
      <c r="Y566" s="42">
        <f>API!AC566</f>
        <v>0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Jonathan Panzo</v>
      </c>
      <c r="Y567" s="42">
        <f>API!AC567</f>
        <v>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Omar Richards</v>
      </c>
      <c r="Y568" s="42">
        <f>API!AC568</f>
        <v>0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Gustavo Henrique Furtado Scarpa</v>
      </c>
      <c r="Y569" s="42">
        <f>API!AC569</f>
        <v>0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Jonjo Shelvey</v>
      </c>
      <c r="Y570" s="42">
        <f>API!AC570</f>
        <v>0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Sam Surridge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Harry Toffolo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Hwang Ui-jo</v>
      </c>
      <c r="Y573" s="42">
        <f>API!AC573</f>
        <v>0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Neco Williams</v>
      </c>
      <c r="Y574" s="42">
        <f>API!AC574</f>
        <v>3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Chris Wood</v>
      </c>
      <c r="Y575" s="42">
        <f>API!AC575</f>
        <v>12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Joe Worrall</v>
      </c>
      <c r="Y576" s="42">
        <f>API!AC576</f>
        <v>12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Ryan Yates</v>
      </c>
      <c r="Y577" s="42">
        <f>API!AC577</f>
        <v>8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Olu Aina</v>
      </c>
      <c r="Y578" s="42">
        <f>API!AC578</f>
        <v>8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George Shelvey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Josh Powell</v>
      </c>
      <c r="Y580" s="42">
        <f>API!AC580</f>
        <v>0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Gonzalo Montiel</v>
      </c>
      <c r="Y581" s="42">
        <f>API!AC581</f>
        <v>1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Murillo Santiago Costa dos Santos</v>
      </c>
      <c r="Y582" s="42">
        <f>API!AC582</f>
        <v>0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Odysseas Vlachodimos</v>
      </c>
      <c r="Y583" s="42">
        <f>API!AC583</f>
        <v>0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Andrew Omobamidele</v>
      </c>
      <c r="Y584" s="42">
        <f>API!AC584</f>
        <v>0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Nicolás Domínguez</v>
      </c>
      <c r="Y585" s="42">
        <f>API!AC585</f>
        <v>2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Ibrahim Sangaré</v>
      </c>
      <c r="Y586" s="42">
        <f>API!AC586</f>
        <v>2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Divock Origi</v>
      </c>
      <c r="Y587" s="42">
        <f>API!AC587</f>
        <v>1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Auston Trusty</v>
      </c>
      <c r="Y588" s="42">
        <f>API!AC588</f>
        <v>0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Cameron Archer</v>
      </c>
      <c r="Y589" s="42">
        <f>API!AC589</f>
        <v>15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James McAtee</v>
      </c>
      <c r="Y590" s="42">
        <f>API!AC590</f>
        <v>6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Anel Ahmedhodžić</v>
      </c>
      <c r="Y591" s="42">
        <f>API!AC591</f>
        <v>1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Jordan Amissah</v>
      </c>
      <c r="Y592" s="42">
        <f>API!AC592</f>
        <v>0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George Baldock</v>
      </c>
      <c r="Y593" s="42">
        <f>API!AC593</f>
        <v>4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Chris Basham</v>
      </c>
      <c r="Y594" s="42">
        <f>API!AC594</f>
        <v>6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Jayden Bogle</v>
      </c>
      <c r="Y595" s="42">
        <f>API!AC595</f>
        <v>13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Rhian Brewster</v>
      </c>
      <c r="Y596" s="42">
        <f>API!AC596</f>
        <v>0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Ismaila Coulibaly</v>
      </c>
      <c r="Y597" s="42">
        <f>API!AC597</f>
        <v>0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Adam Davies</v>
      </c>
      <c r="Y598" s="42">
        <f>API!AC598</f>
        <v>0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John Egan</v>
      </c>
      <c r="Y599" s="42">
        <f>API!AC599</f>
        <v>1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John Fleck</v>
      </c>
      <c r="Y600" s="42">
        <f>API!AC600</f>
        <v>0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Wes Foderingham</v>
      </c>
      <c r="Y601" s="42">
        <f>API!AC601</f>
        <v>14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Daniel Jebbison</v>
      </c>
      <c r="Y602" s="42">
        <f>API!AC602</f>
        <v>0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Max Lowe</v>
      </c>
      <c r="Y603" s="42">
        <f>API!AC603</f>
        <v>3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Oliver McBurnie</v>
      </c>
      <c r="Y604" s="42">
        <f>API!AC604</f>
        <v>5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Iliman Ndiaye</v>
      </c>
      <c r="Y605" s="42">
        <f>API!AC605</f>
        <v>0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Rhys Norrington-Davies</v>
      </c>
      <c r="Y606" s="42">
        <f>API!AC606</f>
        <v>0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Oliver Norwood</v>
      </c>
      <c r="Y607" s="42">
        <f>API!AC607</f>
        <v>10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Ben Osborn</v>
      </c>
      <c r="Y608" s="42">
        <f>API!AC608</f>
        <v>4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William Osula</v>
      </c>
      <c r="Y609" s="42">
        <f>API!AC609</f>
        <v>4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Jack Robinson</v>
      </c>
      <c r="Y610" s="42">
        <f>API!AC610</f>
        <v>5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Anis Slimane</v>
      </c>
      <c r="Y611" s="42">
        <f>API!AC611</f>
        <v>0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Yasser Larouci</v>
      </c>
      <c r="Y612" s="42">
        <f>API!AC612</f>
        <v>4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Bénie Traoré</v>
      </c>
      <c r="Y613" s="42">
        <f>API!AC613</f>
        <v>8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Vini de Souza Costa</v>
      </c>
      <c r="Y614" s="42">
        <f>API!AC614</f>
        <v>9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Femi Seriki</v>
      </c>
      <c r="Y615" s="42">
        <f>API!AC615</f>
        <v>0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Louie Marsh</v>
      </c>
      <c r="Y616" s="42">
        <f>API!AC616</f>
        <v>0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Andre Brooks</v>
      </c>
      <c r="Y617" s="42">
        <f>API!AC617</f>
        <v>2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Antwoine Hackford</v>
      </c>
      <c r="Y618" s="42">
        <f>API!AC618</f>
        <v>2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Gustavo Hamer</v>
      </c>
      <c r="Y619" s="42">
        <f>API!AC619</f>
        <v>22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Tom Davies</v>
      </c>
      <c r="Y620" s="42">
        <f>API!AC620</f>
        <v>1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Luke Thomas</v>
      </c>
      <c r="Y621" s="42">
        <f>API!AC621</f>
        <v>0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Brennan Johnson</v>
      </c>
      <c r="Y622" s="42">
        <f>API!AC622</f>
        <v>9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Brandon Austin</v>
      </c>
      <c r="Y623" s="42">
        <f>API!AC623</f>
        <v>0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Rodrigo Bentancur</v>
      </c>
      <c r="Y624" s="42">
        <f>API!AC624</f>
        <v>0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Yves Bissouma</v>
      </c>
      <c r="Y625" s="42">
        <f>API!AC625</f>
        <v>11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Bryan Gil Salvatierra</v>
      </c>
      <c r="Y626" s="42">
        <f>API!AC626</f>
        <v>0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Ben Davies</v>
      </c>
      <c r="Y627" s="42">
        <f>API!AC627</f>
        <v>5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Eric Dier</v>
      </c>
      <c r="Y628" s="42">
        <f>API!AC628</f>
        <v>0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Emerson Leite de Souza Junior</v>
      </c>
      <c r="Y629" s="42">
        <f>API!AC629</f>
        <v>11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Fraser Forster</v>
      </c>
      <c r="Y630" s="42">
        <f>API!AC630</f>
        <v>0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Pierre-Emile Højbjerg</v>
      </c>
      <c r="Y631" s="42">
        <f>API!AC631</f>
        <v>4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Harry Kane</v>
      </c>
      <c r="Y632" s="42">
        <f>API!AC632</f>
        <v>0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Dejan Kulusevski</v>
      </c>
      <c r="Y633" s="42">
        <f>API!AC633</f>
        <v>26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Hugo Lloris</v>
      </c>
      <c r="Y634" s="42">
        <f>API!AC634</f>
        <v>0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Giovani Lo Celso</v>
      </c>
      <c r="Y635" s="42">
        <f>API!AC635</f>
        <v>1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James Maddison</v>
      </c>
      <c r="Y636" s="42">
        <f>API!AC636</f>
        <v>39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Tanguy Ndombélé Alvaro</v>
      </c>
      <c r="Y637" s="42">
        <f>API!AC637</f>
        <v>0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Pedro Porro</v>
      </c>
      <c r="Y638" s="42">
        <f>API!AC638</f>
        <v>19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Ivan Perišić</v>
      </c>
      <c r="Y639" s="42">
        <f>API!AC639</f>
        <v>6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Richarlison de Andrade</v>
      </c>
      <c r="Y640" s="42">
        <f>API!AC640</f>
        <v>15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Joe Rodon</v>
      </c>
      <c r="Y641" s="42">
        <f>API!AC641</f>
        <v>0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Cristian Romero</v>
      </c>
      <c r="Y642" s="42">
        <f>API!AC642</f>
        <v>27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Davinson Sánchez</v>
      </c>
      <c r="Y643" s="42">
        <f>API!AC643</f>
        <v>0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Pape Matar Sarr</v>
      </c>
      <c r="Y644" s="42">
        <f>API!AC644</f>
        <v>19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Ryan Sessegnon</v>
      </c>
      <c r="Y645" s="42">
        <f>API!AC645</f>
        <v>0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Oliver Skipp</v>
      </c>
      <c r="Y646" s="42">
        <f>API!AC646</f>
        <v>3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Son Heung-min</v>
      </c>
      <c r="Y647" s="42">
        <f>API!AC647</f>
        <v>44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Djed Spence</v>
      </c>
      <c r="Y648" s="42">
        <f>API!AC648</f>
        <v>0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Japhet Tanganga</v>
      </c>
      <c r="Y649" s="42">
        <f>API!AC649</f>
        <v>0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Destiny Udogie</v>
      </c>
      <c r="Y650" s="42">
        <f>API!AC650</f>
        <v>25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Guglielmo Vicario</v>
      </c>
      <c r="Y651" s="42">
        <f>API!AC651</f>
        <v>26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Alfie Whiteman</v>
      </c>
      <c r="Y652" s="42">
        <f>API!AC652</f>
        <v>0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Manor Solomon</v>
      </c>
      <c r="Y653" s="42">
        <f>API!AC653</f>
        <v>13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Micky van de Ven</v>
      </c>
      <c r="Y654" s="42">
        <f>API!AC654</f>
        <v>17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Dane Scarlett</v>
      </c>
      <c r="Y655" s="42">
        <f>API!AC655</f>
        <v>0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Alejo Véliz</v>
      </c>
      <c r="Y656" s="42">
        <f>API!AC656</f>
        <v>0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Ashley Phillips</v>
      </c>
      <c r="Y657" s="42">
        <f>API!AC657</f>
        <v>0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Nayef Aguerd</v>
      </c>
      <c r="Y658" s="42">
        <f>API!AC658</f>
        <v>11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Michail Antonio</v>
      </c>
      <c r="Y659" s="42">
        <f>API!AC659</f>
        <v>23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Alphonse Areola</v>
      </c>
      <c r="Y660" s="42">
        <f>API!AC660</f>
        <v>26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Saïd Benrahma</v>
      </c>
      <c r="Y661" s="42">
        <f>API!AC661</f>
        <v>12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Jarrod Bowen</v>
      </c>
      <c r="Y662" s="42">
        <f>API!AC662</f>
        <v>39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Maxwel Cornet</v>
      </c>
      <c r="Y663" s="42">
        <f>API!AC663</f>
        <v>1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Vladimír Coufal</v>
      </c>
      <c r="Y664" s="42">
        <f>API!AC664</f>
        <v>16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Conor Coventry</v>
      </c>
      <c r="Y665" s="42">
        <f>API!AC665</f>
        <v>0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Aaron Cresswell</v>
      </c>
      <c r="Y666" s="42">
        <f>API!AC666</f>
        <v>0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Flynn Downes</v>
      </c>
      <c r="Y667" s="42">
        <f>API!AC667</f>
        <v>0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Emerson Palmieri dos Santos</v>
      </c>
      <c r="Y668" s="42">
        <f>API!AC668</f>
        <v>10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Lukasz Fabianski</v>
      </c>
      <c r="Y669" s="42">
        <f>API!AC669</f>
        <v>0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Pablo Fornals Malla</v>
      </c>
      <c r="Y670" s="42">
        <f>API!AC670</f>
        <v>6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Danny Ings</v>
      </c>
      <c r="Y671" s="42">
        <f>API!AC671</f>
        <v>5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Ben Johnson</v>
      </c>
      <c r="Y672" s="42">
        <f>API!AC672</f>
        <v>0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Thilo Kehrer</v>
      </c>
      <c r="Y673" s="42">
        <f>API!AC673</f>
        <v>2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Divin Mubama</v>
      </c>
      <c r="Y674" s="42">
        <f>API!AC674</f>
        <v>0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Lucas Tolentino Coelho de Lima</v>
      </c>
      <c r="Y675" s="42">
        <f>API!AC675</f>
        <v>19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Gianluca Scamacca</v>
      </c>
      <c r="Y676" s="42">
        <f>API!AC676</f>
        <v>0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Tomáš Souček</v>
      </c>
      <c r="Y677" s="42">
        <f>API!AC677</f>
        <v>13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Nikola Vlašić</v>
      </c>
      <c r="Y678" s="42">
        <f>API!AC678</f>
        <v>0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Kurt Zouma</v>
      </c>
      <c r="Y679" s="42">
        <f>API!AC679</f>
        <v>18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Angelo Ogbonna</v>
      </c>
      <c r="Y680" s="42">
        <f>API!AC680</f>
        <v>3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Edson Álvarez Velázquez</v>
      </c>
      <c r="Y681" s="42">
        <f>API!AC681</f>
        <v>6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Joseph Anang</v>
      </c>
      <c r="Y682" s="42">
        <f>API!AC682</f>
        <v>0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James Ward-Prowse</v>
      </c>
      <c r="Y683" s="42">
        <f>API!AC683</f>
        <v>31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Konstantinos Mavropanos</v>
      </c>
      <c r="Y684" s="42">
        <f>API!AC684</f>
        <v>0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Mohammed Kudus</v>
      </c>
      <c r="Y685" s="42">
        <f>API!AC685</f>
        <v>3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Tommy Doyle</v>
      </c>
      <c r="Y686" s="42">
        <f>API!AC686</f>
        <v>2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Rayan Aït-Nouri</v>
      </c>
      <c r="Y687" s="42">
        <f>API!AC687</f>
        <v>5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Daniel Bentley</v>
      </c>
      <c r="Y688" s="42">
        <f>API!AC688</f>
        <v>0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Bendegúz Bolla</v>
      </c>
      <c r="Y689" s="42">
        <f>API!AC689</f>
        <v>0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Hugo Bueno López</v>
      </c>
      <c r="Y690" s="42">
        <f>API!AC690</f>
        <v>8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Francisco Jorge Tomás Oliveira</v>
      </c>
      <c r="Y691" s="42">
        <f>API!AC691</f>
        <v>0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Luke Cundle</v>
      </c>
      <c r="Y692" s="42">
        <f>API!AC692</f>
        <v>0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Craig Dawson</v>
      </c>
      <c r="Y693" s="42">
        <f>API!AC693</f>
        <v>10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Fábio Silva</v>
      </c>
      <c r="Y694" s="42">
        <f>API!AC694</f>
        <v>7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Gonçalo Manuel Ganchinho Guedes</v>
      </c>
      <c r="Y695" s="42">
        <f>API!AC695</f>
        <v>0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Joe Hodge</v>
      </c>
      <c r="Y696" s="42">
        <f>API!AC696</f>
        <v>0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Ki-Jana Hoever</v>
      </c>
      <c r="Y697" s="42">
        <f>API!AC697</f>
        <v>0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Hwang Hee-chan</v>
      </c>
      <c r="Y698" s="42">
        <f>API!AC698</f>
        <v>20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João Victor Gomes da Silva</v>
      </c>
      <c r="Y699" s="42">
        <f>API!AC699</f>
        <v>12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Jonathan Castro Otto</v>
      </c>
      <c r="Y700" s="42">
        <f>API!AC700</f>
        <v>0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Bruno Cavaco Jordão</v>
      </c>
      <c r="Y701" s="42">
        <f>API!AC701</f>
        <v>0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Sasa Kalajdzic</v>
      </c>
      <c r="Y702" s="42">
        <f>API!AC702</f>
        <v>8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Max Kilman</v>
      </c>
      <c r="Y703" s="42">
        <f>API!AC703</f>
        <v>13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Tom King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Mario Lemina</v>
      </c>
      <c r="Y705" s="42">
        <f>API!AC705</f>
        <v>10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Pedro Lomba Neto</v>
      </c>
      <c r="Y706" s="42">
        <f>API!AC706</f>
        <v>34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Daniel Castelo Podence</v>
      </c>
      <c r="Y707" s="42">
        <f>API!AC707</f>
        <v>0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José Malheiro de Sá</v>
      </c>
      <c r="Y708" s="42">
        <f>API!AC708</f>
        <v>22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Pablo Sarabia</v>
      </c>
      <c r="Y709" s="42">
        <f>API!AC709</f>
        <v>9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Matija Šarkić</v>
      </c>
      <c r="Y710" s="42">
        <f>API!AC710</f>
        <v>0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Nélson Cabral Semedo</v>
      </c>
      <c r="Y711" s="42">
        <f>API!AC711</f>
        <v>9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Toti António Gomes</v>
      </c>
      <c r="Y712" s="42">
        <f>API!AC712</f>
        <v>3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Boubacar Traoré</v>
      </c>
      <c r="Y713" s="42">
        <f>API!AC713</f>
        <v>3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Matheus Santos Carneiro Da Cunha</v>
      </c>
      <c r="Y714" s="42">
        <f>API!AC714</f>
        <v>16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Matt Doherty</v>
      </c>
      <c r="Y715" s="42">
        <f>API!AC715</f>
        <v>1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Santiago Bueno</v>
      </c>
      <c r="Y716" s="42">
        <f>API!AC716</f>
        <v>0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Enso González</v>
      </c>
      <c r="Y717" s="42">
        <f>API!AC717</f>
        <v>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Nathan Fraser</v>
      </c>
      <c r="Y718" s="42">
        <f>API!AC718</f>
        <v>0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>Jean-Ricner Bellegarde</v>
      </c>
      <c r="Y719" s="42">
        <f>API!AC719</f>
        <v>0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 xml:space="preserve"> </v>
      </c>
      <c r="Y720" s="42">
        <f>API!AC720</f>
        <v>0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 xml:space="preserve"> </v>
      </c>
      <c r="Y721" s="42">
        <f>API!AC721</f>
        <v>0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 xml:space="preserve"> </v>
      </c>
      <c r="Y722" s="42">
        <f>API!AC722</f>
        <v>0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 xml:space="preserve"> 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 xml:space="preserve"> </v>
      </c>
      <c r="Y724" s="42">
        <f>API!AC724</f>
        <v>0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 xml:space="preserve"> </v>
      </c>
      <c r="Y725" s="42">
        <f>API!AC725</f>
        <v>0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 xml:space="preserve"> </v>
      </c>
      <c r="Y726" s="42">
        <f>API!AC726</f>
        <v>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 xml:space="preserve"> </v>
      </c>
      <c r="Y727" s="42">
        <f>API!AC727</f>
        <v>0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 xml:space="preserve"> 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 xml:space="preserve"> 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 xml:space="preserve"> 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 xml:space="preserve"> 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2023-09-25T13:05:22Z</dcterms:modified>
</cp:coreProperties>
</file>